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prchy chlapci" sheetId="2" r:id="rId2"/>
    <sheet name="02 - Sprchy dívky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Sprchy chlapci'!$C$94:$K$409</definedName>
    <definedName name="_xlnm.Print_Area" localSheetId="1">'01 - Sprchy chlapci'!$C$4:$J$39,'01 - Sprchy chlapci'!$C$45:$J$76,'01 - Sprchy chlapci'!$C$82:$K$409</definedName>
    <definedName name="_xlnm.Print_Titles" localSheetId="1">'01 - Sprchy chlapci'!$94:$94</definedName>
    <definedName name="_xlnm._FilterDatabase" localSheetId="2" hidden="1">'02 - Sprchy dívky'!$C$94:$K$409</definedName>
    <definedName name="_xlnm.Print_Area" localSheetId="2">'02 - Sprchy dívky'!$C$4:$J$39,'02 - Sprchy dívky'!$C$45:$J$76,'02 - Sprchy dívky'!$C$82:$K$409</definedName>
    <definedName name="_xlnm.Print_Titles" localSheetId="2">'02 - Sprchy dívky'!$94:$94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409"/>
  <c r="BH409"/>
  <c r="BG409"/>
  <c r="BF409"/>
  <c r="T409"/>
  <c r="T408"/>
  <c r="R409"/>
  <c r="R408"/>
  <c r="P409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398"/>
  <c r="BH398"/>
  <c r="BG398"/>
  <c r="BF398"/>
  <c r="T398"/>
  <c r="R398"/>
  <c r="P398"/>
  <c r="BI396"/>
  <c r="BH396"/>
  <c r="BG396"/>
  <c r="BF396"/>
  <c r="T396"/>
  <c r="R396"/>
  <c r="P396"/>
  <c r="BI392"/>
  <c r="BH392"/>
  <c r="BG392"/>
  <c r="BF392"/>
  <c r="T392"/>
  <c r="R392"/>
  <c r="P392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26"/>
  <c r="BH326"/>
  <c r="BG326"/>
  <c r="BF326"/>
  <c r="T326"/>
  <c r="R326"/>
  <c r="P326"/>
  <c r="BI324"/>
  <c r="BH324"/>
  <c r="BG324"/>
  <c r="BF324"/>
  <c r="T324"/>
  <c r="R324"/>
  <c r="P324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2"/>
  <c r="BH192"/>
  <c r="BG192"/>
  <c r="BF192"/>
  <c r="T192"/>
  <c r="R192"/>
  <c r="P192"/>
  <c r="BI179"/>
  <c r="BH179"/>
  <c r="BG179"/>
  <c r="BF179"/>
  <c r="T179"/>
  <c r="R179"/>
  <c r="P179"/>
  <c r="BI173"/>
  <c r="BH173"/>
  <c r="BG173"/>
  <c r="BF173"/>
  <c r="T173"/>
  <c r="R173"/>
  <c r="P173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24"/>
  <c r="BH124"/>
  <c r="BG124"/>
  <c r="BF124"/>
  <c r="T124"/>
  <c r="R124"/>
  <c r="P124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98"/>
  <c r="BH98"/>
  <c r="BG98"/>
  <c r="BF98"/>
  <c r="T98"/>
  <c r="R98"/>
  <c r="P98"/>
  <c r="J92"/>
  <c r="F91"/>
  <c r="F89"/>
  <c r="E87"/>
  <c r="J55"/>
  <c r="F54"/>
  <c r="F52"/>
  <c r="E50"/>
  <c r="J21"/>
  <c r="E21"/>
  <c r="J91"/>
  <c r="J20"/>
  <c r="J18"/>
  <c r="E18"/>
  <c r="F92"/>
  <c r="J17"/>
  <c r="J12"/>
  <c r="J52"/>
  <c r="E7"/>
  <c r="E85"/>
  <c i="2" r="J37"/>
  <c r="J36"/>
  <c i="1" r="AY55"/>
  <c i="2" r="J35"/>
  <c i="1" r="AX55"/>
  <c i="2" r="BI409"/>
  <c r="BH409"/>
  <c r="BG409"/>
  <c r="BF409"/>
  <c r="T409"/>
  <c r="T408"/>
  <c r="R409"/>
  <c r="R408"/>
  <c r="P409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398"/>
  <c r="BH398"/>
  <c r="BG398"/>
  <c r="BF398"/>
  <c r="T398"/>
  <c r="R398"/>
  <c r="P398"/>
  <c r="BI396"/>
  <c r="BH396"/>
  <c r="BG396"/>
  <c r="BF396"/>
  <c r="T396"/>
  <c r="R396"/>
  <c r="P396"/>
  <c r="BI392"/>
  <c r="BH392"/>
  <c r="BG392"/>
  <c r="BF392"/>
  <c r="T392"/>
  <c r="R392"/>
  <c r="P392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26"/>
  <c r="BH326"/>
  <c r="BG326"/>
  <c r="BF326"/>
  <c r="T326"/>
  <c r="R326"/>
  <c r="P326"/>
  <c r="BI324"/>
  <c r="BH324"/>
  <c r="BG324"/>
  <c r="BF324"/>
  <c r="T324"/>
  <c r="R324"/>
  <c r="P324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2"/>
  <c r="BH192"/>
  <c r="BG192"/>
  <c r="BF192"/>
  <c r="T192"/>
  <c r="R192"/>
  <c r="P192"/>
  <c r="BI179"/>
  <c r="BH179"/>
  <c r="BG179"/>
  <c r="BF179"/>
  <c r="T179"/>
  <c r="R179"/>
  <c r="P179"/>
  <c r="BI173"/>
  <c r="BH173"/>
  <c r="BG173"/>
  <c r="BF173"/>
  <c r="T173"/>
  <c r="R173"/>
  <c r="P173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24"/>
  <c r="BH124"/>
  <c r="BG124"/>
  <c r="BF124"/>
  <c r="T124"/>
  <c r="R124"/>
  <c r="P124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98"/>
  <c r="BH98"/>
  <c r="BG98"/>
  <c r="BF98"/>
  <c r="T98"/>
  <c r="R98"/>
  <c r="P98"/>
  <c r="J92"/>
  <c r="F91"/>
  <c r="F89"/>
  <c r="E87"/>
  <c r="J55"/>
  <c r="F54"/>
  <c r="F52"/>
  <c r="E50"/>
  <c r="J21"/>
  <c r="E21"/>
  <c r="J91"/>
  <c r="J20"/>
  <c r="J18"/>
  <c r="E18"/>
  <c r="F92"/>
  <c r="J17"/>
  <c r="J12"/>
  <c r="J89"/>
  <c r="E7"/>
  <c r="E48"/>
  <c i="1" r="L50"/>
  <c r="AM50"/>
  <c r="AM49"/>
  <c r="L49"/>
  <c r="AM47"/>
  <c r="L47"/>
  <c r="L45"/>
  <c r="L44"/>
  <c i="3" r="BK278"/>
  <c r="J262"/>
  <c r="BK258"/>
  <c r="J256"/>
  <c r="BK252"/>
  <c r="BK248"/>
  <c r="BK244"/>
  <c r="J233"/>
  <c r="J228"/>
  <c r="J221"/>
  <c r="J210"/>
  <c r="J205"/>
  <c r="J198"/>
  <c r="BK179"/>
  <c r="BK173"/>
  <c r="J165"/>
  <c r="BK153"/>
  <c r="BK149"/>
  <c r="J140"/>
  <c r="BK137"/>
  <c r="BK124"/>
  <c r="BK111"/>
  <c r="J104"/>
  <c i="2" r="J409"/>
  <c r="J379"/>
  <c r="J365"/>
  <c r="BK349"/>
  <c r="BK340"/>
  <c r="J324"/>
  <c r="J293"/>
  <c r="BK287"/>
  <c r="BK265"/>
  <c r="BK256"/>
  <c r="BK249"/>
  <c r="BK244"/>
  <c r="BK239"/>
  <c r="J233"/>
  <c r="BK221"/>
  <c r="BK217"/>
  <c r="J207"/>
  <c r="BK203"/>
  <c r="J198"/>
  <c r="BK173"/>
  <c r="BK165"/>
  <c r="J149"/>
  <c r="J140"/>
  <c r="BK137"/>
  <c r="BK124"/>
  <c r="J109"/>
  <c r="BK365"/>
  <c r="J335"/>
  <c r="J326"/>
  <c r="BK315"/>
  <c r="J242"/>
  <c i="3" r="BK406"/>
  <c r="BK404"/>
  <c r="BK402"/>
  <c r="BK398"/>
  <c r="BK396"/>
  <c r="BK392"/>
  <c r="BK379"/>
  <c r="BK376"/>
  <c r="J368"/>
  <c r="BK409"/>
  <c r="BK298"/>
  <c r="J291"/>
  <c r="J287"/>
  <c r="BK282"/>
  <c r="J237"/>
  <c r="BK233"/>
  <c r="BK228"/>
  <c r="BK224"/>
  <c r="J219"/>
  <c r="J218"/>
  <c r="J213"/>
  <c r="BK207"/>
  <c r="J406"/>
  <c r="J374"/>
  <c r="BK370"/>
  <c r="BK365"/>
  <c r="J363"/>
  <c r="J359"/>
  <c r="J355"/>
  <c r="J352"/>
  <c r="J349"/>
  <c r="J346"/>
  <c r="J343"/>
  <c r="J340"/>
  <c r="J338"/>
  <c r="J335"/>
  <c r="J326"/>
  <c r="BK315"/>
  <c r="BK313"/>
  <c r="BK311"/>
  <c r="BK301"/>
  <c r="BK295"/>
  <c r="BK293"/>
  <c r="J289"/>
  <c r="J285"/>
  <c r="BK280"/>
  <c r="J278"/>
  <c r="J276"/>
  <c r="J274"/>
  <c r="J265"/>
  <c r="BK260"/>
  <c r="J258"/>
  <c r="BK254"/>
  <c r="BK249"/>
  <c r="J248"/>
  <c r="J247"/>
  <c r="BK242"/>
  <c r="J241"/>
  <c r="BK230"/>
  <c r="BK225"/>
  <c r="J217"/>
  <c r="J207"/>
  <c r="J203"/>
  <c r="J201"/>
  <c r="BK192"/>
  <c r="J173"/>
  <c r="BK165"/>
  <c r="J160"/>
  <c r="J149"/>
  <c r="BK140"/>
  <c r="BK135"/>
  <c r="J111"/>
  <c r="BK107"/>
  <c i="2" r="BK409"/>
  <c r="J406"/>
  <c r="J392"/>
  <c r="J370"/>
  <c r="BK355"/>
  <c r="BK338"/>
  <c r="J301"/>
  <c r="J289"/>
  <c r="J280"/>
  <c r="BK274"/>
  <c r="J258"/>
  <c r="BK248"/>
  <c r="BK232"/>
  <c r="BK224"/>
  <c r="BK218"/>
  <c r="J210"/>
  <c r="BK198"/>
  <c r="BK179"/>
  <c r="BK167"/>
  <c r="J153"/>
  <c r="J143"/>
  <c r="BK135"/>
  <c r="J113"/>
  <c r="BK107"/>
  <c i="3" r="BK104"/>
  <c r="BK98"/>
  <c i="2" r="BK406"/>
  <c r="BK404"/>
  <c r="BK396"/>
  <c r="BK379"/>
  <c r="BK374"/>
  <c r="J285"/>
  <c r="J274"/>
  <c r="J262"/>
  <c r="BK258"/>
  <c r="BK254"/>
  <c r="J248"/>
  <c r="J244"/>
  <c i="3" r="J252"/>
  <c r="J242"/>
  <c r="BK237"/>
  <c r="J230"/>
  <c r="BK219"/>
  <c r="BK205"/>
  <c r="BK198"/>
  <c r="J192"/>
  <c r="BK167"/>
  <c r="BK160"/>
  <c r="BK151"/>
  <c r="BK143"/>
  <c r="BK139"/>
  <c r="J137"/>
  <c r="J124"/>
  <c r="J113"/>
  <c r="J109"/>
  <c r="J98"/>
  <c i="2" r="BK398"/>
  <c r="J374"/>
  <c r="J363"/>
  <c r="BK352"/>
  <c r="J343"/>
  <c r="BK326"/>
  <c r="BK295"/>
  <c r="J282"/>
  <c r="BK276"/>
  <c r="BK260"/>
  <c r="BK252"/>
  <c r="BK242"/>
  <c r="J237"/>
  <c r="J228"/>
  <c r="J219"/>
  <c r="BK213"/>
  <c r="BK205"/>
  <c r="J201"/>
  <c r="J192"/>
  <c r="J173"/>
  <c r="BK160"/>
  <c r="BK149"/>
  <c r="BK139"/>
  <c r="J135"/>
  <c r="J124"/>
  <c r="BK111"/>
  <c r="J104"/>
  <c r="J404"/>
  <c r="J402"/>
  <c r="J398"/>
  <c r="J396"/>
  <c r="BK392"/>
  <c r="J376"/>
  <c r="BK370"/>
  <c r="J368"/>
  <c r="BK363"/>
  <c r="BK359"/>
  <c r="J355"/>
  <c r="J352"/>
  <c r="J349"/>
  <c r="J346"/>
  <c r="BK343"/>
  <c r="J340"/>
  <c r="J338"/>
  <c r="BK324"/>
  <c r="J315"/>
  <c r="BK313"/>
  <c r="J313"/>
  <c r="BK311"/>
  <c r="J311"/>
  <c r="BK301"/>
  <c r="BK298"/>
  <c r="J295"/>
  <c r="BK293"/>
  <c r="BK291"/>
  <c r="BK289"/>
  <c r="J287"/>
  <c r="BK282"/>
  <c r="BK280"/>
  <c r="J278"/>
  <c r="J276"/>
  <c r="J265"/>
  <c r="J260"/>
  <c r="J256"/>
  <c r="J252"/>
  <c r="J249"/>
  <c r="BK247"/>
  <c r="BK241"/>
  <c r="J239"/>
  <c r="BK237"/>
  <c r="BK235"/>
  <c r="BK233"/>
  <c r="J232"/>
  <c r="J230"/>
  <c r="BK228"/>
  <c r="BK225"/>
  <c r="J225"/>
  <c r="BK219"/>
  <c r="J218"/>
  <c r="J217"/>
  <c r="J213"/>
  <c r="BK207"/>
  <c r="J205"/>
  <c r="J203"/>
  <c r="J165"/>
  <c r="J160"/>
  <c r="BK153"/>
  <c r="J151"/>
  <c r="BK143"/>
  <c r="J137"/>
  <c r="BK109"/>
  <c r="J107"/>
  <c r="BK104"/>
  <c r="BK98"/>
  <c i="1" r="AS54"/>
  <c i="3" r="J404"/>
  <c r="J402"/>
  <c r="J398"/>
  <c r="J396"/>
  <c r="J392"/>
  <c r="J379"/>
  <c r="J376"/>
  <c r="J370"/>
  <c r="BK363"/>
  <c r="J301"/>
  <c r="J293"/>
  <c r="BK289"/>
  <c r="BK285"/>
  <c r="BK239"/>
  <c r="J235"/>
  <c r="J232"/>
  <c r="J225"/>
  <c r="BK221"/>
  <c r="BK218"/>
  <c r="BK217"/>
  <c r="BK210"/>
  <c r="J409"/>
  <c r="BK374"/>
  <c r="BK368"/>
  <c r="J365"/>
  <c r="BK359"/>
  <c r="BK355"/>
  <c r="BK352"/>
  <c r="BK349"/>
  <c r="BK346"/>
  <c r="BK343"/>
  <c r="BK340"/>
  <c r="BK338"/>
  <c r="BK335"/>
  <c r="BK326"/>
  <c r="BK324"/>
  <c r="J324"/>
  <c r="J315"/>
  <c r="J313"/>
  <c r="J311"/>
  <c r="J298"/>
  <c r="J295"/>
  <c r="BK291"/>
  <c r="BK287"/>
  <c r="J282"/>
  <c r="J280"/>
  <c r="BK276"/>
  <c r="BK274"/>
  <c r="BK265"/>
  <c r="BK262"/>
  <c r="J260"/>
  <c r="BK256"/>
  <c r="J254"/>
  <c r="J249"/>
  <c r="BK247"/>
  <c r="J244"/>
  <c r="BK241"/>
  <c r="J239"/>
  <c r="BK235"/>
  <c r="BK232"/>
  <c r="J224"/>
  <c r="BK213"/>
  <c r="BK203"/>
  <c r="BK201"/>
  <c r="J179"/>
  <c r="J167"/>
  <c r="J153"/>
  <c r="J151"/>
  <c r="J143"/>
  <c r="J139"/>
  <c r="J135"/>
  <c r="BK113"/>
  <c r="BK109"/>
  <c r="J107"/>
  <c i="2" r="BK402"/>
  <c r="BK376"/>
  <c r="BK368"/>
  <c r="J359"/>
  <c r="BK346"/>
  <c r="BK335"/>
  <c r="J298"/>
  <c r="J291"/>
  <c r="BK285"/>
  <c r="BK278"/>
  <c r="BK262"/>
  <c r="J254"/>
  <c r="J247"/>
  <c r="J241"/>
  <c r="J235"/>
  <c r="BK230"/>
  <c r="J224"/>
  <c r="J221"/>
  <c r="BK210"/>
  <c r="BK201"/>
  <c r="BK192"/>
  <c r="J179"/>
  <c r="J167"/>
  <c r="BK151"/>
  <c r="BK140"/>
  <c r="J139"/>
  <c r="BK113"/>
  <c r="J111"/>
  <c r="J98"/>
  <c l="1" r="P97"/>
  <c r="T97"/>
  <c r="P159"/>
  <c r="R159"/>
  <c r="BK200"/>
  <c r="J200"/>
  <c r="J63"/>
  <c r="R200"/>
  <c r="BK216"/>
  <c r="J216"/>
  <c r="J66"/>
  <c r="R216"/>
  <c r="BK223"/>
  <c r="J223"/>
  <c r="J67"/>
  <c r="R223"/>
  <c r="T223"/>
  <c r="R227"/>
  <c r="BK251"/>
  <c r="J251"/>
  <c r="J70"/>
  <c r="R251"/>
  <c r="T251"/>
  <c r="P264"/>
  <c r="T264"/>
  <c r="R300"/>
  <c i="3" r="P97"/>
  <c r="T97"/>
  <c r="BK159"/>
  <c r="J159"/>
  <c r="J62"/>
  <c r="R159"/>
  <c r="T159"/>
  <c r="BK200"/>
  <c r="J200"/>
  <c r="J63"/>
  <c r="P200"/>
  <c r="R200"/>
  <c r="T200"/>
  <c r="BK216"/>
  <c r="J216"/>
  <c r="J66"/>
  <c r="P216"/>
  <c r="R216"/>
  <c r="T216"/>
  <c r="BK223"/>
  <c r="J223"/>
  <c r="J67"/>
  <c r="P223"/>
  <c r="R223"/>
  <c r="T223"/>
  <c r="BK227"/>
  <c r="J227"/>
  <c r="J68"/>
  <c r="P227"/>
  <c r="R227"/>
  <c r="T227"/>
  <c r="BK246"/>
  <c r="J246"/>
  <c r="J69"/>
  <c r="P246"/>
  <c r="R246"/>
  <c r="T246"/>
  <c r="BK251"/>
  <c r="J251"/>
  <c r="J70"/>
  <c r="P251"/>
  <c r="R251"/>
  <c r="T251"/>
  <c r="BK264"/>
  <c r="J264"/>
  <c r="J71"/>
  <c r="P264"/>
  <c r="R264"/>
  <c r="T264"/>
  <c r="BK300"/>
  <c r="J300"/>
  <c r="J72"/>
  <c r="P300"/>
  <c r="R300"/>
  <c r="T300"/>
  <c r="BK354"/>
  <c r="J354"/>
  <c r="J73"/>
  <c r="P354"/>
  <c r="R354"/>
  <c r="T378"/>
  <c r="R378"/>
  <c r="P378"/>
  <c r="BK378"/>
  <c r="J378"/>
  <c r="J74"/>
  <c i="2" r="BK97"/>
  <c r="J97"/>
  <c r="J61"/>
  <c r="R97"/>
  <c r="R96"/>
  <c r="BK159"/>
  <c r="J159"/>
  <c r="J62"/>
  <c r="T159"/>
  <c r="P200"/>
  <c r="T200"/>
  <c r="P216"/>
  <c r="T216"/>
  <c r="P223"/>
  <c r="BK227"/>
  <c r="J227"/>
  <c r="J68"/>
  <c r="P227"/>
  <c r="T227"/>
  <c r="BK246"/>
  <c r="J246"/>
  <c r="J69"/>
  <c r="P246"/>
  <c r="R246"/>
  <c r="T246"/>
  <c r="P251"/>
  <c r="BK264"/>
  <c r="J264"/>
  <c r="J71"/>
  <c r="R264"/>
  <c r="BK300"/>
  <c r="J300"/>
  <c r="J72"/>
  <c r="P300"/>
  <c r="T300"/>
  <c r="BK354"/>
  <c r="J354"/>
  <c r="J73"/>
  <c r="P354"/>
  <c r="R354"/>
  <c r="T354"/>
  <c r="BK378"/>
  <c r="J378"/>
  <c r="J74"/>
  <c r="P378"/>
  <c r="R378"/>
  <c r="T378"/>
  <c i="3" r="BK97"/>
  <c r="J97"/>
  <c r="J61"/>
  <c r="R97"/>
  <c r="R96"/>
  <c r="P159"/>
  <c r="T354"/>
  <c i="2" r="J52"/>
  <c r="J54"/>
  <c r="E85"/>
  <c r="BE107"/>
  <c r="BE109"/>
  <c r="BE111"/>
  <c r="BE113"/>
  <c r="BE124"/>
  <c r="BE135"/>
  <c r="BE137"/>
  <c r="BE139"/>
  <c r="BE140"/>
  <c r="BE149"/>
  <c r="BE160"/>
  <c r="BE167"/>
  <c r="BE173"/>
  <c r="BE179"/>
  <c r="BE192"/>
  <c r="BE198"/>
  <c r="BE201"/>
  <c r="BE203"/>
  <c r="BE207"/>
  <c r="BE210"/>
  <c r="BE213"/>
  <c r="BE218"/>
  <c r="BE219"/>
  <c r="BE221"/>
  <c r="BE228"/>
  <c r="BE230"/>
  <c r="BE233"/>
  <c r="BE235"/>
  <c r="BE237"/>
  <c r="BE241"/>
  <c r="BE242"/>
  <c r="BE244"/>
  <c r="BE248"/>
  <c r="BE254"/>
  <c r="BE260"/>
  <c r="BE265"/>
  <c r="BE276"/>
  <c r="BE293"/>
  <c r="BE295"/>
  <c r="BE335"/>
  <c r="BE338"/>
  <c r="BE343"/>
  <c r="BE349"/>
  <c r="BE376"/>
  <c r="BE392"/>
  <c r="BE402"/>
  <c r="BE404"/>
  <c r="BE409"/>
  <c r="BK212"/>
  <c r="J212"/>
  <c r="J64"/>
  <c i="3" r="E48"/>
  <c r="J54"/>
  <c r="J89"/>
  <c r="BE98"/>
  <c r="BE104"/>
  <c r="BE107"/>
  <c r="BE109"/>
  <c r="BE111"/>
  <c r="BE113"/>
  <c r="BE124"/>
  <c r="BE135"/>
  <c r="BE137"/>
  <c r="BE139"/>
  <c r="BE140"/>
  <c r="BE143"/>
  <c r="BE149"/>
  <c r="BE151"/>
  <c r="BE153"/>
  <c r="BE160"/>
  <c r="BE165"/>
  <c r="BE167"/>
  <c r="BE173"/>
  <c r="BE179"/>
  <c r="BE192"/>
  <c r="BE198"/>
  <c r="BE201"/>
  <c r="BE203"/>
  <c r="BE207"/>
  <c r="BE210"/>
  <c r="BE217"/>
  <c r="BE218"/>
  <c r="BE221"/>
  <c r="BE225"/>
  <c r="BE228"/>
  <c r="BE230"/>
  <c r="BE233"/>
  <c r="BE235"/>
  <c r="BE237"/>
  <c r="BE239"/>
  <c r="BE241"/>
  <c r="BE242"/>
  <c r="BE244"/>
  <c r="BE247"/>
  <c r="BE248"/>
  <c r="BE249"/>
  <c r="BE252"/>
  <c r="BE254"/>
  <c r="BE256"/>
  <c r="BE258"/>
  <c r="BE260"/>
  <c r="BE262"/>
  <c r="BE265"/>
  <c r="BE274"/>
  <c r="BE276"/>
  <c r="BE278"/>
  <c r="BE280"/>
  <c r="BE289"/>
  <c r="BE291"/>
  <c r="BE295"/>
  <c r="BE298"/>
  <c r="BE311"/>
  <c r="BE313"/>
  <c r="BE315"/>
  <c r="BE324"/>
  <c r="BE326"/>
  <c r="BE335"/>
  <c r="BE338"/>
  <c r="BE340"/>
  <c r="BE343"/>
  <c r="BE346"/>
  <c r="BE349"/>
  <c r="BE352"/>
  <c r="BE355"/>
  <c r="BE359"/>
  <c r="BE368"/>
  <c r="BE370"/>
  <c r="BE374"/>
  <c r="BE409"/>
  <c r="BK212"/>
  <c r="J212"/>
  <c r="J64"/>
  <c r="BE205"/>
  <c r="BE213"/>
  <c r="BE219"/>
  <c r="BE224"/>
  <c r="BE232"/>
  <c r="BK408"/>
  <c r="J408"/>
  <c r="J75"/>
  <c r="BE282"/>
  <c r="BE285"/>
  <c r="BE287"/>
  <c r="BE293"/>
  <c r="BE301"/>
  <c r="BE363"/>
  <c r="BE365"/>
  <c r="BE376"/>
  <c r="BE379"/>
  <c r="BE392"/>
  <c r="BE396"/>
  <c r="BE398"/>
  <c r="BE402"/>
  <c r="BE404"/>
  <c r="BE406"/>
  <c i="2" r="F55"/>
  <c r="BE98"/>
  <c r="BE104"/>
  <c r="BE143"/>
  <c r="BE151"/>
  <c r="BE153"/>
  <c r="BE165"/>
  <c r="BE205"/>
  <c r="BE217"/>
  <c r="BE224"/>
  <c r="BE225"/>
  <c r="BE232"/>
  <c r="BE239"/>
  <c r="BE247"/>
  <c r="BE249"/>
  <c r="BE252"/>
  <c r="BE256"/>
  <c r="BE258"/>
  <c r="BE262"/>
  <c r="BE274"/>
  <c r="BE278"/>
  <c r="BE280"/>
  <c r="BE282"/>
  <c r="BE285"/>
  <c r="BE287"/>
  <c r="BE289"/>
  <c r="BE291"/>
  <c r="BE298"/>
  <c r="BE301"/>
  <c r="BE311"/>
  <c r="BE313"/>
  <c r="BE315"/>
  <c r="BE324"/>
  <c r="BE326"/>
  <c r="BE340"/>
  <c r="BE346"/>
  <c r="BE352"/>
  <c r="BE355"/>
  <c r="BE359"/>
  <c r="BE363"/>
  <c r="BE365"/>
  <c r="BE368"/>
  <c r="BE370"/>
  <c r="BE374"/>
  <c r="BE379"/>
  <c r="BE396"/>
  <c r="BE398"/>
  <c r="BE406"/>
  <c r="BK408"/>
  <c r="J408"/>
  <c r="J75"/>
  <c i="3" r="F55"/>
  <c i="2" r="F36"/>
  <c i="1" r="BC55"/>
  <c i="2" r="F37"/>
  <c i="1" r="BD55"/>
  <c i="3" r="F37"/>
  <c i="1" r="BD56"/>
  <c i="2" r="J34"/>
  <c i="1" r="AW55"/>
  <c i="3" r="J34"/>
  <c i="1" r="AW56"/>
  <c i="3" r="F36"/>
  <c i="1" r="BC56"/>
  <c i="3" r="F34"/>
  <c i="1" r="BA56"/>
  <c i="3" r="F35"/>
  <c i="1" r="BB56"/>
  <c i="2" r="F34"/>
  <c i="1" r="BA55"/>
  <c i="2" r="F35"/>
  <c i="1" r="BB55"/>
  <c i="2" l="1" r="P96"/>
  <c r="T215"/>
  <c i="3" r="T215"/>
  <c r="P96"/>
  <c i="2" r="T96"/>
  <c r="T95"/>
  <c r="P215"/>
  <c r="P95"/>
  <c i="1" r="AU55"/>
  <c i="3" r="P215"/>
  <c r="T96"/>
  <c r="T95"/>
  <c r="R215"/>
  <c r="R95"/>
  <c i="2" r="R215"/>
  <c r="R95"/>
  <c r="BK96"/>
  <c r="J96"/>
  <c r="J60"/>
  <c r="BK215"/>
  <c r="J215"/>
  <c r="J65"/>
  <c i="3" r="BK96"/>
  <c r="J96"/>
  <c r="J60"/>
  <c r="BK215"/>
  <c r="J215"/>
  <c r="J65"/>
  <c i="2" r="J33"/>
  <c i="1" r="AV55"/>
  <c r="AT55"/>
  <c r="BD54"/>
  <c r="W33"/>
  <c i="2" r="F33"/>
  <c i="1" r="AZ55"/>
  <c r="BB54"/>
  <c r="W31"/>
  <c r="BA54"/>
  <c r="W30"/>
  <c r="BC54"/>
  <c r="AY54"/>
  <c i="3" r="J33"/>
  <c i="1" r="AV56"/>
  <c r="AT56"/>
  <c i="3" r="F33"/>
  <c i="1" r="AZ56"/>
  <c i="3" l="1" r="P95"/>
  <c i="1" r="AU56"/>
  <c i="2" r="BK95"/>
  <c r="J95"/>
  <c r="J59"/>
  <c i="3" r="BK95"/>
  <c r="J95"/>
  <c r="J59"/>
  <c i="1" r="AU54"/>
  <c r="AZ54"/>
  <c r="AV54"/>
  <c r="AK29"/>
  <c r="W32"/>
  <c r="AX54"/>
  <c r="AW54"/>
  <c r="AK30"/>
  <c l="1" r="W29"/>
  <c i="2" r="J30"/>
  <c i="1" r="AG55"/>
  <c r="AN55"/>
  <c i="3" r="J30"/>
  <c i="1" r="AG56"/>
  <c r="AN56"/>
  <c r="AT54"/>
  <c i="2" l="1" r="J39"/>
  <c i="3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<sst xmlns="http://schemas.openxmlformats.org/spreadsheetml/2006/main">
  <si>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</si>
  <si>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</si>
  <si>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</si>
  <si>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</si>
  <si>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</si>
  <si>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{3ff110b8-2bb8-4ad5-8a2b-a60e818218c0}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</si>
  <si>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</si>
  <si>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</si>
  <si>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</si>
  <si>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</si>
  <si>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</si>
  <si>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</si>
  <si>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</si>
  <si>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</si>
  <si>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</si>
  <si>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</si>
  <si>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</si>
  <si>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Běžecká - oprava obkladů ve sprchách tělocvičny</t>
  </si>
  <si>
    <t>KSO:</t>
  </si>
  <si>
    <t/>
  </si>
  <si>
    <t>CC-CZ:</t>
  </si>
  <si>
    <t>Místo:</t>
  </si>
  <si>
    <t>Sokolov, Běžecká 2055</t>
  </si>
  <si>
    <t>Datum:</t>
  </si>
  <si>
    <t>17. 3. 2026</t>
  </si>
  <si>
    <t>Zadavatel:</t>
  </si>
  <si>
    <t>IČ:</t>
  </si>
  <si>
    <t>Město Sokolov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</si>
  <si>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</si>
  <si>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</si>
  <si>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</si>
  <si>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</si>
  <si>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</si>
  <si>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</si>
  <si>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</si>
  <si>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</si>
  <si>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</si>
  <si>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</si>
  <si>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</si>
  <si>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</si>
  <si>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</si>
  <si>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</si>
  <si>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</si>
  <si>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</si>
  <si>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</si>
  <si>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</si>
  <si>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</si>
  <si>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</si>
  <si>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</si>
  <si>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</si>
  <si>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</si>
  <si>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</si>
  <si>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</si>
  <si>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</si>
  <si>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</si>
  <si>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</si>
  <si>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</si>
  <si>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</si>
  <si>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</si>
  <si>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</si>
  <si>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</si>
  <si>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</si>
  <si>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</si>
  <si>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</si>
  <si>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</si>
  <si>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</si>
  <si>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</si>
  <si>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</si>
  <si>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</si>
  <si>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</si>
  <si>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</si>
  <si>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</si>
  <si>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</si>
  <si>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</si>
  <si>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</si>
  <si>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</si>
  <si>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</si>
  <si>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</si>
  <si>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Sprchy chlapci</t>
  </si>
  <si>
    <t>STA</t>
  </si>
  <si>
    <t>1</t>
  </si>
  <si>
    <t>{ef68478e-d571-404a-847d-3960368dab1f}</t>
  </si>
  <si>
    <t>2</t>
  </si>
  <si>
    <t>02</t>
  </si>
  <si>
    <t>Sprchy dívky</t>
  </si>
  <si>
    <t>{4dcbabcf-e073-41a0-b1c1-940fa08b2f72}</t>
  </si>
  <si>
    <t>KRYCÍ LIST SOUPISU PRACÍ</t>
  </si>
  <si>
    <t>Objekt:</t>
  </si>
  <si>
    <t>01 - Sprchy chlapci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</si>
  <si>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</si>
  <si>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</si>
  <si>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</si>
  <si>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</si>
  <si>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</si>
  <si>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</si>
  <si>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</si>
  <si>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</si>
  <si>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</si>
  <si>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</si>
  <si>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</si>
  <si>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</si>
  <si>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</si>
  <si>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</si>
  <si>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</si>
  <si>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</si>
  <si>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</si>
  <si>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</si>
  <si>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</si>
  <si>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</si>
  <si>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</si>
  <si>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</si>
  <si>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</si>
  <si>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</si>
  <si>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</si>
  <si>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</si>
  <si>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</si>
  <si>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</si>
  <si>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</si>
  <si>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</si>
  <si>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</si>
  <si>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</si>
  <si>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</si>
  <si>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</si>
  <si>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</si>
  <si>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</si>
  <si>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</si>
  <si>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</si>
  <si>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</si>
  <si>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611325411</t>
  </si>
  <si>
    <t>Oprava vápenocementové omítky vnitřních ploch hladké, tl. do 20 mm stropů, v rozsahu opravované plochy do 10%</t>
  </si>
  <si>
    <t>m2</t>
  </si>
  <si>
    <t>CS ÚRS 2026 01</t>
  </si>
  <si>
    <t>4</t>
  </si>
  <si>
    <t>69409419</t>
  </si>
  <si>
    <t>Online PSC</t>
  </si>
  <si>
    <t>https://podminky.urs.cz/item/CS_URS_2026_01/611325411</t>
  </si>
  <si>
    <t>VV</t>
  </si>
  <si>
    <t>3,18*2,09</t>
  </si>
  <si>
    <t>1,18*0,16</t>
  </si>
  <si>
    <t>3,18*4,46</t>
  </si>
  <si>
    <t>Součet</t>
  </si>
  <si>
    <t>611131121</t>
  </si>
  <si>
    <t>Podkladní a spojovací vrstva vnitřních omítaných ploch penetrace disperzní nanášená ručně stropů</t>
  </si>
  <si>
    <t>-660096430</t>
  </si>
  <si>
    <t>https://podminky.urs.cz/item/CS_URS_2026_01/611131121</t>
  </si>
  <si>
    <t>21,018*2</t>
  </si>
  <si>
    <t>3</t>
  </si>
  <si>
    <t>611142001</t>
  </si>
  <si>
    <t>Pletivo vnitřních ploch v ploše nebo pruzích, na plném podkladu sklovláknité vtlačené do tmelu včetně tmelu stropů</t>
  </si>
  <si>
    <t>-445199144</t>
  </si>
  <si>
    <t>https://podminky.urs.cz/item/CS_URS_2026_01/611142001</t>
  </si>
  <si>
    <t>611311131</t>
  </si>
  <si>
    <t>Vápenný štuk vnitřních ploch tloušťky do 3 mm vodorovných konstrukcí stropů rovných</t>
  </si>
  <si>
    <t>-747266796</t>
  </si>
  <si>
    <t>https://podminky.urs.cz/item/CS_URS_2026_01/611311131</t>
  </si>
  <si>
    <t>5</t>
  </si>
  <si>
    <t>612325411</t>
  </si>
  <si>
    <t>Oprava vápenocementové omítky vnitřních ploch hladké, tl. do 20 mm stěn, v rozsahu opravované plochy do 10%</t>
  </si>
  <si>
    <t>-2084221609</t>
  </si>
  <si>
    <t>https://podminky.urs.cz/item/CS_URS_2026_01/612325411</t>
  </si>
  <si>
    <t>612135001</t>
  </si>
  <si>
    <t>Vyrovnání nerovností podkladu vnitřních omítaných ploch maltou, tl. do 10 mm vápenocementovou stěn</t>
  </si>
  <si>
    <t>-758700332</t>
  </si>
  <si>
    <t>https://podminky.urs.cz/item/CS_URS_2026_01/612135001</t>
  </si>
  <si>
    <t>Pod obklady</t>
  </si>
  <si>
    <t>(4,64*2+3,18*2-1,18+3,18*2+2,09*2-1,18)*2</t>
  </si>
  <si>
    <t>0,16*1,85*2</t>
  </si>
  <si>
    <t>-0,9*2*2</t>
  </si>
  <si>
    <t>(2,22*2+0,28*2)*1,22</t>
  </si>
  <si>
    <t>2,22*0,28</t>
  </si>
  <si>
    <t>-1,5</t>
  </si>
  <si>
    <t>(1,17+0,88*2+0,3+0,3)*0,15</t>
  </si>
  <si>
    <t>7</t>
  </si>
  <si>
    <t>612131121</t>
  </si>
  <si>
    <t>Podkladní a spojovací vrstva vnitřních omítaných ploch penetrace disperzní nanášená ručně stěn</t>
  </si>
  <si>
    <t>1312927773</t>
  </si>
  <si>
    <t>https://podminky.urs.cz/item/CS_URS_2026_01/612131121</t>
  </si>
  <si>
    <t>Pod perlinku s lepidlem</t>
  </si>
  <si>
    <t>81,015</t>
  </si>
  <si>
    <t>Mezisoučet</t>
  </si>
  <si>
    <t>Pod štuk</t>
  </si>
  <si>
    <t>(3,18*4+4,46*2+2,09*2+0,16*2)*1,22</t>
  </si>
  <si>
    <t>-2</t>
  </si>
  <si>
    <t>(1,17+0,88*2+1*2)*0,15</t>
  </si>
  <si>
    <t>8</t>
  </si>
  <si>
    <t>612142001</t>
  </si>
  <si>
    <t>Pletivo vnitřních ploch v ploše nebo pruzích, na plném podkladu sklovláknité vtlačené do tmelu včetně tmelu stěn</t>
  </si>
  <si>
    <t>-871631143</t>
  </si>
  <si>
    <t>https://podminky.urs.cz/item/CS_URS_2026_01/612142001</t>
  </si>
  <si>
    <t>9</t>
  </si>
  <si>
    <t>612311131</t>
  </si>
  <si>
    <t>Vápenný štuk vnitřních ploch tloušťky do 3 mm svislých konstrukcí stěn</t>
  </si>
  <si>
    <t>-323222881</t>
  </si>
  <si>
    <t>https://podminky.urs.cz/item/CS_URS_2026_01/612311131</t>
  </si>
  <si>
    <t>10</t>
  </si>
  <si>
    <t>006-x1</t>
  </si>
  <si>
    <t>D+M+PH Drobná oprava omítek v šatnách po zatékání ze sprch - oškrabání/otlučení, likvidace odpadu, vyspravení omítky, dvojnásobný nátěr otěruvzdornou a omyvatelnou barvou ve stejném odstínu</t>
  </si>
  <si>
    <t>-509931223</t>
  </si>
  <si>
    <t>11</t>
  </si>
  <si>
    <t>634112115</t>
  </si>
  <si>
    <t>Obvodová dilatace mezi stěnou a mazaninou nebo potěrem podlahovým páskem z pěnového PE tl. do 10 mm, výšky 150 mm</t>
  </si>
  <si>
    <t>m</t>
  </si>
  <si>
    <t>1830201714</t>
  </si>
  <si>
    <t>https://podminky.urs.cz/item/CS_URS_2026_01/634112115</t>
  </si>
  <si>
    <t>3,18*4+2,09*2+4,46*2+2,22*2+0,28*2</t>
  </si>
  <si>
    <t>631311125</t>
  </si>
  <si>
    <t>Mazanina z betonu prostého bez zvýšených nároků na prostředí tl. přes 80 do 120 mm tř. C 20/25</t>
  </si>
  <si>
    <t>m3</t>
  </si>
  <si>
    <t>1320358117</t>
  </si>
  <si>
    <t>https://podminky.urs.cz/item/CS_URS_2026_01/631311125</t>
  </si>
  <si>
    <t>Mazanina do spádu</t>
  </si>
  <si>
    <t>3,18*4,46*0,12</t>
  </si>
  <si>
    <t>3,18*2,09*0,12</t>
  </si>
  <si>
    <t>13</t>
  </si>
  <si>
    <t>631319012</t>
  </si>
  <si>
    <t>Příplatek k cenám mazanin za úpravu povrchu mazaniny přehlazením, mazanina tl. přes 80 do 120 mm</t>
  </si>
  <si>
    <t>933198014</t>
  </si>
  <si>
    <t>https://podminky.urs.cz/item/CS_URS_2026_01/631319012</t>
  </si>
  <si>
    <t>14</t>
  </si>
  <si>
    <t>631319173</t>
  </si>
  <si>
    <t>Příplatek k cenám mazanin za stržení povrchu spodní vrstvy mazaniny latí před vložením výztuže nebo pletiva pro tl. obou vrstev mazaniny přes 80 do 120 mm</t>
  </si>
  <si>
    <t>579539958</t>
  </si>
  <si>
    <t>https://podminky.urs.cz/item/CS_URS_2026_01/631319173</t>
  </si>
  <si>
    <t>15</t>
  </si>
  <si>
    <t>631362021</t>
  </si>
  <si>
    <t>Výztuž mazanin ze svařovaných sítí z drátů typu KARI</t>
  </si>
  <si>
    <t>t</t>
  </si>
  <si>
    <t>-605663788</t>
  </si>
  <si>
    <t>https://podminky.urs.cz/item/CS_URS_2026_01/631362021</t>
  </si>
  <si>
    <t>KARI 6x100x100mm</t>
  </si>
  <si>
    <t>3,18*4,46*4,44*1,3/100</t>
  </si>
  <si>
    <t>3,18*2,09*4,44*1,3/100</t>
  </si>
  <si>
    <t>Ostatní konstrukce a práce, bourání</t>
  </si>
  <si>
    <t>16</t>
  </si>
  <si>
    <t>965042241</t>
  </si>
  <si>
    <t>Bourání mazanin betonových nebo z litého asfaltu tl. přes 100 mm, plochy přes 4 m2</t>
  </si>
  <si>
    <t>1686568494</t>
  </si>
  <si>
    <t>https://podminky.urs.cz/item/CS_URS_2026_01/965042241</t>
  </si>
  <si>
    <t>3,18*4,46*0,15</t>
  </si>
  <si>
    <t>3,18*2,09*0,15</t>
  </si>
  <si>
    <t>17</t>
  </si>
  <si>
    <t>965049112</t>
  </si>
  <si>
    <t>Bourání mazanin Příplatek k cenám za bourání mazanin betonových se svařovanou sítí, tl. přes 100 mm</t>
  </si>
  <si>
    <t>-507308760</t>
  </si>
  <si>
    <t>https://podminky.urs.cz/item/CS_URS_2026_01/965049112</t>
  </si>
  <si>
    <t>18</t>
  </si>
  <si>
    <t>965082923</t>
  </si>
  <si>
    <t>Odstranění násypu pod podlahami nebo ochranného násypu na střechách tl. do 100 mm, plochy přes 2 m2</t>
  </si>
  <si>
    <t>1778024719</t>
  </si>
  <si>
    <t>https://podminky.urs.cz/item/CS_URS_2026_01/965082923</t>
  </si>
  <si>
    <t>Odstranění potřebné vrstvy násypu pod podlahou pro vyspádování podlah</t>
  </si>
  <si>
    <t>3,18*4,46*0,1</t>
  </si>
  <si>
    <t>3,18*2,09*0,1</t>
  </si>
  <si>
    <t>19</t>
  </si>
  <si>
    <t>978011121</t>
  </si>
  <si>
    <t>Otlučení vápenných, vápenocementových nebo vápenosádrových omítek vnitřních ploch tloušťky do 25 mm stropů, v rozsahu přes 5 do 10 %</t>
  </si>
  <si>
    <t>-853267459</t>
  </si>
  <si>
    <t>https://podminky.urs.cz/item/CS_URS_2026_01/978011121</t>
  </si>
  <si>
    <t>20</t>
  </si>
  <si>
    <t>978013121</t>
  </si>
  <si>
    <t>Otlučení vápenných, vápenocementových nebo vápenosádrových omítek vnitřních ploch tloušťky do 25 mm stěn, včetně vyškrabání spar, v rozsahu přes 5 do 10 %</t>
  </si>
  <si>
    <t>1692462065</t>
  </si>
  <si>
    <t>https://podminky.urs.cz/item/CS_URS_2026_01/978013121</t>
  </si>
  <si>
    <t>949101111</t>
  </si>
  <si>
    <t>Lešení pomocné pracovní pro objekty pozemních staveb pro zatížení do 150 kg/m2, o výšce lešeňové podlahy do 1,9 m</t>
  </si>
  <si>
    <t>746721303</t>
  </si>
  <si>
    <t>https://podminky.urs.cz/item/CS_URS_2026_01/949101111</t>
  </si>
  <si>
    <t>22</t>
  </si>
  <si>
    <t>952901111</t>
  </si>
  <si>
    <t>Vyčištění budov nebo objektů před předáním do užívání budov bytové nebo občanské výstavby, světlé výšky podlaží do 4 m</t>
  </si>
  <si>
    <t>-1743940425</t>
  </si>
  <si>
    <t>https://podminky.urs.cz/item/CS_URS_2026_01/952901111</t>
  </si>
  <si>
    <t>997</t>
  </si>
  <si>
    <t>Doprava suti a vybouraných hmot</t>
  </si>
  <si>
    <t>23</t>
  </si>
  <si>
    <t>997002611</t>
  </si>
  <si>
    <t>Nakládání suti a vybouraných hmot na dopravní prostředek pro vodorovné přemístění</t>
  </si>
  <si>
    <t>1002655914</t>
  </si>
  <si>
    <t>https://podminky.urs.cz/item/CS_URS_2026_01/997002611</t>
  </si>
  <si>
    <t>24</t>
  </si>
  <si>
    <t>997013211</t>
  </si>
  <si>
    <t>Vnitrostaveništní doprava suti a vybouraných hmot vodorovně do 50 m s naložením ručně pro budovy a haly výšky do 6 m</t>
  </si>
  <si>
    <t>2115086087</t>
  </si>
  <si>
    <t>https://podminky.urs.cz/item/CS_URS_2026_01/997013211</t>
  </si>
  <si>
    <t>25</t>
  </si>
  <si>
    <t>997013501</t>
  </si>
  <si>
    <t>Odvoz suti a vybouraných hmot na skládku nebo meziskládku se složením, na vzdálenost do 1 km</t>
  </si>
  <si>
    <t>-1034428676</t>
  </si>
  <si>
    <t>https://podminky.urs.cz/item/CS_URS_2026_01/997013501</t>
  </si>
  <si>
    <t>26</t>
  </si>
  <si>
    <t>997013509</t>
  </si>
  <si>
    <t>Odvoz suti a vybouraných hmot na skládku nebo meziskládku se složením, na vzdálenost Příplatek k ceně za každý další započatý 1 km přes 1 km</t>
  </si>
  <si>
    <t>689929435</t>
  </si>
  <si>
    <t>https://podminky.urs.cz/item/CS_URS_2026_01/997013509</t>
  </si>
  <si>
    <t>12,665*6</t>
  </si>
  <si>
    <t>27</t>
  </si>
  <si>
    <t>997013631</t>
  </si>
  <si>
    <t>Poplatek za uložení stavebního odpadu na skládce (skládkovné) směsného stavebního a demoličního zatříděného do Katalogu odpadů pod kódem 17 09 04</t>
  </si>
  <si>
    <t>-254879077</t>
  </si>
  <si>
    <t>https://podminky.urs.cz/item/CS_URS_2026_01/997013631</t>
  </si>
  <si>
    <t>998</t>
  </si>
  <si>
    <t>Přesun hmot</t>
  </si>
  <si>
    <t>28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</si>
  <si>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</si>
  <si>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</si>
  <si>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907206375</t>
  </si>
  <si>
    <t>https://podminky.urs.cz/item/CS_URS_2026_01/998018001</t>
  </si>
  <si>
    <t>PSV</t>
  </si>
  <si>
    <t>Práce a dodávky PSV</t>
  </si>
  <si>
    <t>721</t>
  </si>
  <si>
    <t>Zdravotechnika - vnitřní kanalizace</t>
  </si>
  <si>
    <t>29</t>
  </si>
  <si>
    <t>72121081/R</t>
  </si>
  <si>
    <t>Demontáž kanalizačního příslušenství vpustí podlahových DN 100</t>
  </si>
  <si>
    <t>kus</t>
  </si>
  <si>
    <t>1408324956</t>
  </si>
  <si>
    <t>30</t>
  </si>
  <si>
    <t>721-x1</t>
  </si>
  <si>
    <t>Úprava stávající kanalizace - např. dotažení potrubí pro novou vpust, úpravy stávajících vývodů, apod. - cena vč. stavební přípomoci</t>
  </si>
  <si>
    <t>soubor</t>
  </si>
  <si>
    <t>-1577016429</t>
  </si>
  <si>
    <t>31</t>
  </si>
  <si>
    <t>721211422</t>
  </si>
  <si>
    <t>Podlahové vpusti se svislým odtokem DN 50/75/110 mřížka nerez 138x138</t>
  </si>
  <si>
    <t>-828209620</t>
  </si>
  <si>
    <t>https://podminky.urs.cz/item/CS_URS_2026_01/721211422</t>
  </si>
  <si>
    <t>32</t>
  </si>
  <si>
    <t>998721311</t>
  </si>
  <si>
    <t>Přesun hmot pro vnitřní kanalizaci stanovený procentní sazbou (%) z ceny vodorovná dopravní vzdálenost do 50 m ruční (bez užití mechanizace) v objektech výšky do 6 m</t>
  </si>
  <si>
    <t>%</t>
  </si>
  <si>
    <t>1113400775</t>
  </si>
  <si>
    <t>https://podminky.urs.cz/item/CS_URS_2026_01/998721311</t>
  </si>
  <si>
    <t>722</t>
  </si>
  <si>
    <t>Zdravotechnika - vnitřní vodovod</t>
  </si>
  <si>
    <t>33</t>
  </si>
  <si>
    <t>722-x1</t>
  </si>
  <si>
    <t>Úprava stávajícího vodovodu - např. úpravy stávajících vývodů, apod. - cena vč. stavební přípomoci</t>
  </si>
  <si>
    <t>-585742620</t>
  </si>
  <si>
    <t>34</t>
  </si>
  <si>
    <t>998722311</t>
  </si>
  <si>
    <t>Přesun hmot pro vnitřní vodovod stanovený procentní sazbou (%) z ceny vodorovná dopravní vzdálenost do 50 m ruční (bez užití mechanizace) v objektech výšky do 6 m</t>
  </si>
  <si>
    <t>-77552135</t>
  </si>
  <si>
    <t>https://podminky.urs.cz/item/CS_URS_2026_01/998722311</t>
  </si>
  <si>
    <t>725</t>
  </si>
  <si>
    <t>Zdravotechnika - zařizovací předměty</t>
  </si>
  <si>
    <t>35</t>
  </si>
  <si>
    <t>725210821</t>
  </si>
  <si>
    <t>Demontáž umyvadel bez výtokových armatur umyvadel</t>
  </si>
  <si>
    <t>-194680294</t>
  </si>
  <si>
    <t>https://podminky.urs.cz/item/CS_URS_2026_01/725210821</t>
  </si>
  <si>
    <t>36</t>
  </si>
  <si>
    <t>725820802</t>
  </si>
  <si>
    <t>Demontáž baterií stojánkových do 1 otvoru</t>
  </si>
  <si>
    <t>881906419</t>
  </si>
  <si>
    <t>https://podminky.urs.cz/item/CS_URS_2026_01/725820802</t>
  </si>
  <si>
    <t>37</t>
  </si>
  <si>
    <t>72584085/R</t>
  </si>
  <si>
    <t>Demontáž baterií sprchových nástěnných vč. příslušenství</t>
  </si>
  <si>
    <t>-498574846</t>
  </si>
  <si>
    <t>38</t>
  </si>
  <si>
    <t>725860811</t>
  </si>
  <si>
    <t>Demontáž zápachových uzávěrek pro zařizovací předměty jednoduchých</t>
  </si>
  <si>
    <t>1808445325</t>
  </si>
  <si>
    <t>https://podminky.urs.cz/item/CS_URS_2026_01/725860811</t>
  </si>
  <si>
    <t>39</t>
  </si>
  <si>
    <t>725211616</t>
  </si>
  <si>
    <t>Umyvadla keramická bílá bez výtokových armatur připevněná na stěnu šrouby s krytem na sifon (polosloupem), šířka umyvadla 550 mm</t>
  </si>
  <si>
    <t>500969451</t>
  </si>
  <si>
    <t>https://podminky.urs.cz/item/CS_URS_2026_01/725211616</t>
  </si>
  <si>
    <t>40</t>
  </si>
  <si>
    <t>725822611</t>
  </si>
  <si>
    <t>Baterie umyvadlové stojánkové pákové bez výpusti</t>
  </si>
  <si>
    <t>1502211707</t>
  </si>
  <si>
    <t>https://podminky.urs.cz/item/CS_URS_2026_01/725822611</t>
  </si>
  <si>
    <t>41</t>
  </si>
  <si>
    <t>725861102</t>
  </si>
  <si>
    <t>Zápachové uzávěrky zařizovacích předmětů pro umyvadla DN 40</t>
  </si>
  <si>
    <t>229418198</t>
  </si>
  <si>
    <t>https://podminky.urs.cz/item/CS_URS_2026_01/725861102</t>
  </si>
  <si>
    <t>42</t>
  </si>
  <si>
    <t>72584131/R</t>
  </si>
  <si>
    <t>Baterie sprchové nástěnné pákové s hadicí, hlavicí a pevným držákem na stěnu</t>
  </si>
  <si>
    <t>-2016897054</t>
  </si>
  <si>
    <t>43</t>
  </si>
  <si>
    <t>725813111</t>
  </si>
  <si>
    <t>Ventily rohové bez připojovací trubičky nebo flexi hadičky G 1/2"</t>
  </si>
  <si>
    <t>-1280534654</t>
  </si>
  <si>
    <t>https://podminky.urs.cz/item/CS_URS_2026_01/725813111</t>
  </si>
  <si>
    <t>44</t>
  </si>
  <si>
    <t>998725311</t>
  </si>
  <si>
    <t>Přesun hmot pro zařizovací předměty stanovený procentní sazbou (%) z ceny vodorovná dopravní vzdálenost do 50 m ruční (bez užití mechanizace) v objektech výšky do 6 m</t>
  </si>
  <si>
    <t>-1995443576</t>
  </si>
  <si>
    <t>https://podminky.urs.cz/item/CS_URS_2026_01/998725311</t>
  </si>
  <si>
    <t>741</t>
  </si>
  <si>
    <t>Elektroinstalace - silnoproud</t>
  </si>
  <si>
    <t>45</t>
  </si>
  <si>
    <t>741-x1</t>
  </si>
  <si>
    <t>Demontáž stropního svítidla vč. uschování</t>
  </si>
  <si>
    <t>-2108361692</t>
  </si>
  <si>
    <t>46</t>
  </si>
  <si>
    <t>741-x2</t>
  </si>
  <si>
    <t>Zpětná montáž svítidel</t>
  </si>
  <si>
    <t>1431609894</t>
  </si>
  <si>
    <t>47</t>
  </si>
  <si>
    <t>998741311</t>
  </si>
  <si>
    <t>Přesun hmot pro silnoproud stanovený procentní sazbou (%) z ceny vodorovná dopravní vzdálenost do 50 m ruční (bez užití mechanizace) v objektech výšky do 6 m</t>
  </si>
  <si>
    <t>1456398910</t>
  </si>
  <si>
    <t>https://podminky.urs.cz/item/CS_URS_2026_01/998741311</t>
  </si>
  <si>
    <t>766</t>
  </si>
  <si>
    <t>Konstrukce truhlářské</t>
  </si>
  <si>
    <t>48</t>
  </si>
  <si>
    <t>766691914</t>
  </si>
  <si>
    <t>Ostatní práce vyvěšení nebo zavěšení křídel dřevěných dveřních, plochy do 2 m2</t>
  </si>
  <si>
    <t>-676391966</t>
  </si>
  <si>
    <t>https://podminky.urs.cz/item/CS_URS_2026_01/766691914</t>
  </si>
  <si>
    <t>49</t>
  </si>
  <si>
    <t>766660001</t>
  </si>
  <si>
    <t>Montáž dveřních křídel dřevěných nebo plastových otevíravých do ocelové zárubně povrchově upravených jednokřídlových, šířky do 800 mm</t>
  </si>
  <si>
    <t>268045425</t>
  </si>
  <si>
    <t>https://podminky.urs.cz/item/CS_URS_2026_01/766660001</t>
  </si>
  <si>
    <t>50</t>
  </si>
  <si>
    <t>M</t>
  </si>
  <si>
    <t>61162086</t>
  </si>
  <si>
    <t>dveře jednokřídlé dřevotřískové povrch laminátový plné 800x1970-2100mm</t>
  </si>
  <si>
    <t>73463772</t>
  </si>
  <si>
    <t>P</t>
  </si>
  <si>
    <t>Poznámka k položce:_x000d_
Výběr dle investora</t>
  </si>
  <si>
    <t>51</t>
  </si>
  <si>
    <t>766660729</t>
  </si>
  <si>
    <t>Montáž dveřních doplňků dveřního kování interiérového štítku s klikou</t>
  </si>
  <si>
    <t>-1774992197</t>
  </si>
  <si>
    <t>https://podminky.urs.cz/item/CS_URS_2026_01/766660729</t>
  </si>
  <si>
    <t>52</t>
  </si>
  <si>
    <t>54914123</t>
  </si>
  <si>
    <t>dveřní kování interiérové rozetové klika/klika</t>
  </si>
  <si>
    <t>1598219044</t>
  </si>
  <si>
    <t>53</t>
  </si>
  <si>
    <t>998766311</t>
  </si>
  <si>
    <t>Přesun hmot pro konstrukce truhlářské stanovený procentní sazbou (%) z ceny vodorovná dopravní vzdálenost do 50 m ruční (bez užití mechanizace) v objektech výšky do 6 m</t>
  </si>
  <si>
    <t>505478076</t>
  </si>
  <si>
    <t>https://podminky.urs.cz/item/CS_URS_2026_01/998766311</t>
  </si>
  <si>
    <t>771</t>
  </si>
  <si>
    <t>Podlahy z dlaždic</t>
  </si>
  <si>
    <t>54</t>
  </si>
  <si>
    <t>771573810</t>
  </si>
  <si>
    <t>Demontáž podlah z dlaždic keramických lepených</t>
  </si>
  <si>
    <t>520131013</t>
  </si>
  <si>
    <t>https://podminky.urs.cz/item/CS_URS_2026_01/771573810</t>
  </si>
  <si>
    <t>0,8*0,15*2</t>
  </si>
  <si>
    <t>0,8*0,05*2</t>
  </si>
  <si>
    <t>-2,22*0,28</t>
  </si>
  <si>
    <t>55</t>
  </si>
  <si>
    <t>771111011</t>
  </si>
  <si>
    <t>Příprava podkladu před provedením dlažby vysátí podlah</t>
  </si>
  <si>
    <t>-73764750</t>
  </si>
  <si>
    <t>https://podminky.urs.cz/item/CS_URS_2026_01/771111011</t>
  </si>
  <si>
    <t>56</t>
  </si>
  <si>
    <t>771121011</t>
  </si>
  <si>
    <t>Příprava podkladu před provedením dlažby nátěr penetrační na podlahu</t>
  </si>
  <si>
    <t>-1008863618</t>
  </si>
  <si>
    <t>https://podminky.urs.cz/item/CS_URS_2026_01/771121011</t>
  </si>
  <si>
    <t>57</t>
  </si>
  <si>
    <t>771591241</t>
  </si>
  <si>
    <t>Izolace podlahy pod dlažbu těsnícími izolačními pásy vnitřní kout</t>
  </si>
  <si>
    <t>-1538585342</t>
  </si>
  <si>
    <t>https://podminky.urs.cz/item/CS_URS_2026_01/771591241</t>
  </si>
  <si>
    <t>58</t>
  </si>
  <si>
    <t>771591242</t>
  </si>
  <si>
    <t>Izolace podlahy pod dlažbu těsnícími izolačními pásy vnější roh</t>
  </si>
  <si>
    <t>-1137383251</t>
  </si>
  <si>
    <t>https://podminky.urs.cz/item/CS_URS_2026_01/771591242</t>
  </si>
  <si>
    <t>59</t>
  </si>
  <si>
    <t>771591264</t>
  </si>
  <si>
    <t>Izolace podlahy pod dlažbu těsnícími izolačními pásy mezi podlahou a stěnu</t>
  </si>
  <si>
    <t>-1410320256</t>
  </si>
  <si>
    <t>https://podminky.urs.cz/item/CS_URS_2026_01/771591264</t>
  </si>
  <si>
    <t>3,18*4+4,46*2+2,09*2+0,16*2+0,15*4+2,22*2+0,28*2</t>
  </si>
  <si>
    <t>60</t>
  </si>
  <si>
    <t>771591112</t>
  </si>
  <si>
    <t>Izolace podlahy pod dlažbu nátěrem nebo stěrkou ve dvou vrstvách</t>
  </si>
  <si>
    <t>-9449332</t>
  </si>
  <si>
    <t>https://podminky.urs.cz/item/CS_URS_2026_01/771591112</t>
  </si>
  <si>
    <t>61</t>
  </si>
  <si>
    <t>771574416</t>
  </si>
  <si>
    <t>Montáž podlah z dlaždic keramických lepených cementovým flexibilním lepidlem hladkých, tloušťky do 10 mm přes 9 do 12 ks/m2</t>
  </si>
  <si>
    <t>1092570159</t>
  </si>
  <si>
    <t>https://podminky.urs.cz/item/CS_URS_2026_01/771574416</t>
  </si>
  <si>
    <t>62</t>
  </si>
  <si>
    <t>5976116/R</t>
  </si>
  <si>
    <t>dlažba keramická, protiskluznost R10 - výběr dle investora</t>
  </si>
  <si>
    <t>-517417421</t>
  </si>
  <si>
    <t>20,716*1,1 'Přepočtené koeficientem množství</t>
  </si>
  <si>
    <t>63</t>
  </si>
  <si>
    <t>77116102/R</t>
  </si>
  <si>
    <t>Dlažba - dokončující práce montáž profilu lepeného flexibilním cementovým lepidlem rohového</t>
  </si>
  <si>
    <t>567997751</t>
  </si>
  <si>
    <t>1,18*2+0,8*4</t>
  </si>
  <si>
    <t>64</t>
  </si>
  <si>
    <t>1941600/R</t>
  </si>
  <si>
    <t xml:space="preserve">lišta ukončovací z eloxovaného hliníku </t>
  </si>
  <si>
    <t>1720249769</t>
  </si>
  <si>
    <t>5,56*1,1 'Přepočtené koeficientem množství</t>
  </si>
  <si>
    <t>65</t>
  </si>
  <si>
    <t>771591115</t>
  </si>
  <si>
    <t>Podlahy - dokončovací práce spárování silikonem</t>
  </si>
  <si>
    <t>1922094967</t>
  </si>
  <si>
    <t>https://podminky.urs.cz/item/CS_URS_2026_01/771591115</t>
  </si>
  <si>
    <t>66</t>
  </si>
  <si>
    <t>998771311</t>
  </si>
  <si>
    <t>Přesun hmot pro podlahy z dlaždic stanovený procentní sazbou (%) z ceny vodorovná dopravní vzdálenost do 50 m ruční (bez užití mechanizace) v objektech výšky do 6 m</t>
  </si>
  <si>
    <t>1994962856</t>
  </si>
  <si>
    <t>https://podminky.urs.cz/item/CS_URS_2026_01/998771311</t>
  </si>
  <si>
    <t>781</t>
  </si>
  <si>
    <t>Dokončovací práce - obklady</t>
  </si>
  <si>
    <t>67</t>
  </si>
  <si>
    <t>781473810</t>
  </si>
  <si>
    <t>Demontáž obkladů z dlaždic keramických lepených</t>
  </si>
  <si>
    <t>-1650055355</t>
  </si>
  <si>
    <t>https://podminky.urs.cz/item/CS_URS_2026_01/781473810</t>
  </si>
  <si>
    <t>68</t>
  </si>
  <si>
    <t>781111011</t>
  </si>
  <si>
    <t>Příprava podkladu před provedením obkladu oprášení (ometení) stěny</t>
  </si>
  <si>
    <t>-1116993296</t>
  </si>
  <si>
    <t>https://podminky.urs.cz/item/CS_URS_2026_01/781111011</t>
  </si>
  <si>
    <t>69</t>
  </si>
  <si>
    <t>781121011</t>
  </si>
  <si>
    <t>Příprava podkladu před provedením obkladu nátěr penetrační na stěnu</t>
  </si>
  <si>
    <t>453397942</t>
  </si>
  <si>
    <t>https://podminky.urs.cz/item/CS_URS_2026_01/781121011</t>
  </si>
  <si>
    <t>70</t>
  </si>
  <si>
    <t>781131112</t>
  </si>
  <si>
    <t>Izolace stěny pod obklad izolace nátěrem nebo stěrkou ve dvou vrstvách</t>
  </si>
  <si>
    <t>-760043404</t>
  </si>
  <si>
    <t>https://podminky.urs.cz/item/CS_URS_2026_01/781131112</t>
  </si>
  <si>
    <t>150mm nad podlahu a 2000mm ve sprše</t>
  </si>
  <si>
    <t>(3,18*2+4,46*2-0,9*2+2,22*2+0,28*2)*0,15</t>
  </si>
  <si>
    <t>(3,18*2+2,09*2)*2</t>
  </si>
  <si>
    <t>-1,18*1,85</t>
  </si>
  <si>
    <t>(0,16*1,85)*2</t>
  </si>
  <si>
    <t>71</t>
  </si>
  <si>
    <t>78113126/R</t>
  </si>
  <si>
    <t>Izolace stěny pod obklad izolace těsnícími izolačními pásy styk stěna/stěna</t>
  </si>
  <si>
    <t>-1338366651</t>
  </si>
  <si>
    <t>2*5+1,85*4+1,18*2+0,8*2+0,15*9</t>
  </si>
  <si>
    <t>72</t>
  </si>
  <si>
    <t>781472219</t>
  </si>
  <si>
    <t>Montáž keramických obkladů stěn lepených cementovým flexibilním lepidlem hladkých přes 22 do 25 ks/m2</t>
  </si>
  <si>
    <t>-816357264</t>
  </si>
  <si>
    <t>https://podminky.urs.cz/item/CS_URS_2026_01/781472219</t>
  </si>
  <si>
    <t>73</t>
  </si>
  <si>
    <t>781674112</t>
  </si>
  <si>
    <t>Montáž keramických obkladů parapetů lepených flexibilním lepidlem, šířky parapetu přes 100 do 150 mm</t>
  </si>
  <si>
    <t>-1437510823</t>
  </si>
  <si>
    <t>https://podminky.urs.cz/item/CS_URS_2026_01/781674112</t>
  </si>
  <si>
    <t>1,17+0,88*2+0,3+0,3</t>
  </si>
  <si>
    <t>74</t>
  </si>
  <si>
    <t>5976170/R</t>
  </si>
  <si>
    <t>obklad keramický - výběr dle investora</t>
  </si>
  <si>
    <t>1835280367</t>
  </si>
  <si>
    <t>50,384*1,1 'Přepočtené koeficientem množství</t>
  </si>
  <si>
    <t>75</t>
  </si>
  <si>
    <t>781492211</t>
  </si>
  <si>
    <t>Obklad - dokončující práce montáž profilu lepeného flexibilním cementovým lepidlem rohového</t>
  </si>
  <si>
    <t>-1249768205</t>
  </si>
  <si>
    <t>https://podminky.urs.cz/item/CS_URS_2026_01/781492211</t>
  </si>
  <si>
    <t>1,17+0,88*2+0,3+0,3+1,85*4+2,22*2+0,28*2+1,22*4+2*2</t>
  </si>
  <si>
    <t>76</t>
  </si>
  <si>
    <t>781492251</t>
  </si>
  <si>
    <t>Obklad - dokončující práce montáž profilu lepeného flexibilním cementovým lepidlem ukončovacího</t>
  </si>
  <si>
    <t>664744688</t>
  </si>
  <si>
    <t>https://podminky.urs.cz/item/CS_URS_2026_01/781492251</t>
  </si>
  <si>
    <t>4,64*2+3,18*2-1,18+3,18*2+2,09*2-1,18+0,16*2-0,9*2</t>
  </si>
  <si>
    <t>77</t>
  </si>
  <si>
    <t>540069534</t>
  </si>
  <si>
    <t>24,81+22,34</t>
  </si>
  <si>
    <t>47,15*1,1 'Přepočtené koeficientem množství</t>
  </si>
  <si>
    <t>78</t>
  </si>
  <si>
    <t>781495115</t>
  </si>
  <si>
    <t>Obklad - dokončující práce ostatní práce spárování silikonem</t>
  </si>
  <si>
    <t>-1238080004</t>
  </si>
  <si>
    <t>https://podminky.urs.cz/item/CS_URS_2026_01/781495115</t>
  </si>
  <si>
    <t>2*10</t>
  </si>
  <si>
    <t>79</t>
  </si>
  <si>
    <t>998781311</t>
  </si>
  <si>
    <t>Přesun hmot pro obklady keramické stanovený procentní sazbou (%) z ceny vodorovná dopravní vzdálenost do 50 m ruční (bez užití mechanizace) v objektech výšky do 6 m</t>
  </si>
  <si>
    <t>-2109480363</t>
  </si>
  <si>
    <t>https://podminky.urs.cz/item/CS_URS_2026_01/998781311</t>
  </si>
  <si>
    <t>783</t>
  </si>
  <si>
    <t>Dokončovací práce - nátěry</t>
  </si>
  <si>
    <t>80</t>
  </si>
  <si>
    <t>783306801</t>
  </si>
  <si>
    <t>Odstranění nátěrů ze zámečnických konstrukcí obroušením</t>
  </si>
  <si>
    <t>617798902</t>
  </si>
  <si>
    <t>https://podminky.urs.cz/item/CS_URS_2026_01/783306801</t>
  </si>
  <si>
    <t>Zárubně</t>
  </si>
  <si>
    <t>(0,8+2+2)*0,35*2</t>
  </si>
  <si>
    <t>81</t>
  </si>
  <si>
    <t>783315103</t>
  </si>
  <si>
    <t>Mezinátěr zámečnických konstrukcí jednonásobný syntetický samozákladující</t>
  </si>
  <si>
    <t>793596277</t>
  </si>
  <si>
    <t>https://podminky.urs.cz/item/CS_URS_2026_01/783315103</t>
  </si>
  <si>
    <t>82</t>
  </si>
  <si>
    <t>783317101</t>
  </si>
  <si>
    <t>Krycí nátěr (email) zámečnických konstrukcí jednonásobný syntetický standardní</t>
  </si>
  <si>
    <t>519470595</t>
  </si>
  <si>
    <t>https://podminky.urs.cz/item/CS_URS_2026_01/783317101</t>
  </si>
  <si>
    <t>83</t>
  </si>
  <si>
    <t>783606811</t>
  </si>
  <si>
    <t>Odstranění nátěrů z otopných těles článkových obroušením</t>
  </si>
  <si>
    <t>2090065787</t>
  </si>
  <si>
    <t>https://podminky.urs.cz/item/CS_URS_2026_01/783606811</t>
  </si>
  <si>
    <t>1,3*0,6</t>
  </si>
  <si>
    <t>84</t>
  </si>
  <si>
    <t>783617117</t>
  </si>
  <si>
    <t>Krycí nátěr (email) otopných těles článkových dvojnásobný syntetický</t>
  </si>
  <si>
    <t>1871130986</t>
  </si>
  <si>
    <t>https://podminky.urs.cz/item/CS_URS_2026_01/783617117</t>
  </si>
  <si>
    <t>85</t>
  </si>
  <si>
    <t>783606861</t>
  </si>
  <si>
    <t>Odstranění nátěrů z armatur a kovových potrubí potrubí do DN 50 mm obroušením</t>
  </si>
  <si>
    <t>-1103488807</t>
  </si>
  <si>
    <t>https://podminky.urs.cz/item/CS_URS_2026_01/783606861</t>
  </si>
  <si>
    <t>Potrubí k radiátorům</t>
  </si>
  <si>
    <t>86</t>
  </si>
  <si>
    <t>783615553</t>
  </si>
  <si>
    <t>Mezinátěr armatur a kovových potrubí potrubí do DN 50 mm syntetický samozákladující</t>
  </si>
  <si>
    <t>-1889438805</t>
  </si>
  <si>
    <t>https://podminky.urs.cz/item/CS_URS_2026_01/783615553</t>
  </si>
  <si>
    <t>87</t>
  </si>
  <si>
    <t>783617601</t>
  </si>
  <si>
    <t>Krycí nátěr (email) armatur a kovových potrubí potrubí do DN 50 mm jednonásobný syntetický standardní</t>
  </si>
  <si>
    <t>420976756</t>
  </si>
  <si>
    <t>https://podminky.urs.cz/item/CS_URS_2026_01/783617601</t>
  </si>
  <si>
    <t>784</t>
  </si>
  <si>
    <t>Dokončovací práce - malby a tapety</t>
  </si>
  <si>
    <t>88</t>
  </si>
  <si>
    <t>784121001</t>
  </si>
  <si>
    <t>Oškrabání malby v místnostech výšky do 3,80 m</t>
  </si>
  <si>
    <t>-1975835045</t>
  </si>
  <si>
    <t>https://podminky.urs.cz/item/CS_URS_2026_01/784121001</t>
  </si>
  <si>
    <t>Strop</t>
  </si>
  <si>
    <t>Stěny nad obklady</t>
  </si>
  <si>
    <t>89</t>
  </si>
  <si>
    <t>784171001</t>
  </si>
  <si>
    <t>Olepování vnitřních ploch (materiál ve specifikaci) včetně pozdějšího odlepení páskou nebo fólií v místnostech výšky do 3,80 m</t>
  </si>
  <si>
    <t>888832562</t>
  </si>
  <si>
    <t>https://podminky.urs.cz/item/CS_URS_2026_01/784171001</t>
  </si>
  <si>
    <t>Okno</t>
  </si>
  <si>
    <t>1,17*2+0,88*4+1*2</t>
  </si>
  <si>
    <t>90</t>
  </si>
  <si>
    <t>58124840</t>
  </si>
  <si>
    <t>páska malířská z PVC a UV odolná (7 dnů) do š 50mm</t>
  </si>
  <si>
    <t>382018740</t>
  </si>
  <si>
    <t>7,86*1,2 'Přepočtené koeficientem množství</t>
  </si>
  <si>
    <t>91</t>
  </si>
  <si>
    <t>784171111</t>
  </si>
  <si>
    <t>Zakrytí nemalovaných ploch (materiál ve specifikaci) včetně pozdějšího odkrytí svislých ploch např. stěn, oken, dveří v místnostech výšky do 3,80</t>
  </si>
  <si>
    <t>104891760</t>
  </si>
  <si>
    <t>https://podminky.urs.cz/item/CS_URS_2026_01/784171111</t>
  </si>
  <si>
    <t>4,5</t>
  </si>
  <si>
    <t>92</t>
  </si>
  <si>
    <t>58124844</t>
  </si>
  <si>
    <t>fólie pro malířské potřeby zakrývací tl 25µ 4x5m</t>
  </si>
  <si>
    <t>619932546</t>
  </si>
  <si>
    <t>4,5*1,2 'Přepočtené koeficientem množství</t>
  </si>
  <si>
    <t>93</t>
  </si>
  <si>
    <t>784181121</t>
  </si>
  <si>
    <t>Penetrace podkladu jednonásobná hloubková akrylátová bezbarvá v místnostech výšky do 3,80 m</t>
  </si>
  <si>
    <t>-2145264226</t>
  </si>
  <si>
    <t>https://podminky.urs.cz/item/CS_URS_2026_01/784181121</t>
  </si>
  <si>
    <t>94</t>
  </si>
  <si>
    <t>784211101</t>
  </si>
  <si>
    <t>Malby z malířských směsí oděruvzdorných za mokra dvojnásobné, bílé za mokra oděruvzdorné výborně v místnostech výšky do 3,80 m</t>
  </si>
  <si>
    <t>-991091814</t>
  </si>
  <si>
    <t>https://podminky.urs.cz/item/CS_URS_2026_01/784211101</t>
  </si>
  <si>
    <t>VRN</t>
  </si>
  <si>
    <t>Vedlejší rozpočtové náklady</t>
  </si>
  <si>
    <t>95</t>
  </si>
  <si>
    <t>VRN-x1</t>
  </si>
  <si>
    <t>Vedlejší rozpočtové náklady - např. průběžný úklid dotčených prostor školy, finální úklid dotčených prostor školy, inženýrská činnost, apod.</t>
  </si>
  <si>
    <t>1834475803</t>
  </si>
  <si>
    <t>02 - Sprchy dívky</t>
  </si>
  <si>
    <t>3,28*2,09</t>
  </si>
  <si>
    <t>3,28*4,46</t>
  </si>
  <si>
    <t>21,673*2</t>
  </si>
  <si>
    <t>(4,64*2+3,28*2-1,18+3,28*2+2,09*2-1,18)*2</t>
  </si>
  <si>
    <t>82,303</t>
  </si>
  <si>
    <t>(3,28*4+4,46*2+2,09*2+0,16*2)*1,22</t>
  </si>
  <si>
    <t>3,28*4+2,09*2+4,46*2+2,22*2+0,28*2</t>
  </si>
  <si>
    <t>3,28*4,46*0,12</t>
  </si>
  <si>
    <t>3,28*2,09*0,12</t>
  </si>
  <si>
    <t>3,28*4,46*4,44*1,3/100</t>
  </si>
  <si>
    <t>3,28*2,09*4,44*1,3/100</t>
  </si>
  <si>
    <t>3,28*4,46*0,15</t>
  </si>
  <si>
    <t>3,28*2,09*0,15</t>
  </si>
  <si>
    <t>3,28*4,46*0,1</t>
  </si>
  <si>
    <t>3,28*2,09*0,1</t>
  </si>
  <si>
    <t>13,03*6</t>
  </si>
  <si>
    <t>3,28*4+4,46*2+2,09*2+0,16*2+0,15*4+2,22*2+0,28*2</t>
  </si>
  <si>
    <t>21,371*1,1 'Přepočtené koeficientem množství</t>
  </si>
  <si>
    <t>-4430274</t>
  </si>
  <si>
    <t>1947789051</t>
  </si>
  <si>
    <t>(3,28*2+4,46*2-0,9*2+2,22*2+0,28*2)*0,15</t>
  </si>
  <si>
    <t>(3,28*2+2,09*2)*2</t>
  </si>
  <si>
    <t>51,184*1,1 'Přepočtené koeficientem množství</t>
  </si>
  <si>
    <t>4,64*2+3,28*2-1,18+3,28*2+2,09*2-1,18+0,16*2-0,9*2</t>
  </si>
  <si>
    <t>24,81+22,74</t>
  </si>
  <si>
    <t>47,55*1,1 'Přepočtené koeficientem množství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</si>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</sst>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1325411" TargetMode="External" /><Relationship Id="rId2" Type="http://schemas.openxmlformats.org/officeDocument/2006/relationships/hyperlink" Target="https://podminky.urs.cz/item/CS_URS_2026_01/611131121" TargetMode="External" /><Relationship Id="rId3" Type="http://schemas.openxmlformats.org/officeDocument/2006/relationships/hyperlink" Target="https://podminky.urs.cz/item/CS_URS_2026_01/611142001" TargetMode="External" /><Relationship Id="rId4" Type="http://schemas.openxmlformats.org/officeDocument/2006/relationships/hyperlink" Target="https://podminky.urs.cz/item/CS_URS_2026_01/611311131" TargetMode="External" /><Relationship Id="rId5" Type="http://schemas.openxmlformats.org/officeDocument/2006/relationships/hyperlink" Target="https://podminky.urs.cz/item/CS_URS_2026_01/612325411" TargetMode="External" /><Relationship Id="rId6" Type="http://schemas.openxmlformats.org/officeDocument/2006/relationships/hyperlink" Target="https://podminky.urs.cz/item/CS_URS_2026_01/612135001" TargetMode="External" /><Relationship Id="rId7" Type="http://schemas.openxmlformats.org/officeDocument/2006/relationships/hyperlink" Target="https://podminky.urs.cz/item/CS_URS_2026_01/612131121" TargetMode="External" /><Relationship Id="rId8" Type="http://schemas.openxmlformats.org/officeDocument/2006/relationships/hyperlink" Target="https://podminky.urs.cz/item/CS_URS_2026_01/612142001" TargetMode="External" /><Relationship Id="rId9" Type="http://schemas.openxmlformats.org/officeDocument/2006/relationships/hyperlink" Target="https://podminky.urs.cz/item/CS_URS_2026_01/612311131" TargetMode="External" /><Relationship Id="rId10" Type="http://schemas.openxmlformats.org/officeDocument/2006/relationships/hyperlink" Target="https://podminky.urs.cz/item/CS_URS_2026_01/634112115" TargetMode="External" /><Relationship Id="rId11" Type="http://schemas.openxmlformats.org/officeDocument/2006/relationships/hyperlink" Target="https://podminky.urs.cz/item/CS_URS_2026_01/631311125" TargetMode="External" /><Relationship Id="rId12" Type="http://schemas.openxmlformats.org/officeDocument/2006/relationships/hyperlink" Target="https://podminky.urs.cz/item/CS_URS_2026_01/631319012" TargetMode="External" /><Relationship Id="rId13" Type="http://schemas.openxmlformats.org/officeDocument/2006/relationships/hyperlink" Target="https://podminky.urs.cz/item/CS_URS_2026_01/631319173" TargetMode="External" /><Relationship Id="rId14" Type="http://schemas.openxmlformats.org/officeDocument/2006/relationships/hyperlink" Target="https://podminky.urs.cz/item/CS_URS_2026_01/631362021" TargetMode="External" /><Relationship Id="rId15" Type="http://schemas.openxmlformats.org/officeDocument/2006/relationships/hyperlink" Target="https://podminky.urs.cz/item/CS_URS_2026_01/965042241" TargetMode="External" /><Relationship Id="rId16" Type="http://schemas.openxmlformats.org/officeDocument/2006/relationships/hyperlink" Target="https://podminky.urs.cz/item/CS_URS_2026_01/965049112" TargetMode="External" /><Relationship Id="rId17" Type="http://schemas.openxmlformats.org/officeDocument/2006/relationships/hyperlink" Target="https://podminky.urs.cz/item/CS_URS_2026_01/965082923" TargetMode="External" /><Relationship Id="rId18" Type="http://schemas.openxmlformats.org/officeDocument/2006/relationships/hyperlink" Target="https://podminky.urs.cz/item/CS_URS_2026_01/978011121" TargetMode="External" /><Relationship Id="rId19" Type="http://schemas.openxmlformats.org/officeDocument/2006/relationships/hyperlink" Target="https://podminky.urs.cz/item/CS_URS_2026_01/978013121" TargetMode="External" /><Relationship Id="rId20" Type="http://schemas.openxmlformats.org/officeDocument/2006/relationships/hyperlink" Target="https://podminky.urs.cz/item/CS_URS_2026_01/949101111" TargetMode="External" /><Relationship Id="rId21" Type="http://schemas.openxmlformats.org/officeDocument/2006/relationships/hyperlink" Target="https://podminky.urs.cz/item/CS_URS_2026_01/952901111" TargetMode="External" /><Relationship Id="rId22" Type="http://schemas.openxmlformats.org/officeDocument/2006/relationships/hyperlink" Target="https://podminky.urs.cz/item/CS_URS_2026_01/997002611" TargetMode="External" /><Relationship Id="rId23" Type="http://schemas.openxmlformats.org/officeDocument/2006/relationships/hyperlink" Target="https://podminky.urs.cz/item/CS_URS_2026_01/997013211" TargetMode="External" /><Relationship Id="rId24" Type="http://schemas.openxmlformats.org/officeDocument/2006/relationships/hyperlink" Target="https://podminky.urs.cz/item/CS_URS_2026_01/997013501" TargetMode="External" /><Relationship Id="rId25" Type="http://schemas.openxmlformats.org/officeDocument/2006/relationships/hyperlink" Target="https://podminky.urs.cz/item/CS_URS_2026_01/997013509" TargetMode="External" /><Relationship Id="rId26" Type="http://schemas.openxmlformats.org/officeDocument/2006/relationships/hyperlink" Target="https://podminky.urs.cz/item/CS_URS_2026_01/997013631" TargetMode="External" /><Relationship Id="rId27" Type="http://schemas.openxmlformats.org/officeDocument/2006/relationships/hyperlink" Target="https://podminky.urs.cz/item/CS_URS_2026_01/998018001" TargetMode="External" /><Relationship Id="rId28" Type="http://schemas.openxmlformats.org/officeDocument/2006/relationships/hyperlink" Target="https://podminky.urs.cz/item/CS_URS_2026_01/721211422" TargetMode="External" /><Relationship Id="rId29" Type="http://schemas.openxmlformats.org/officeDocument/2006/relationships/hyperlink" Target="https://podminky.urs.cz/item/CS_URS_2026_01/998721311" TargetMode="External" /><Relationship Id="rId30" Type="http://schemas.openxmlformats.org/officeDocument/2006/relationships/hyperlink" Target="https://podminky.urs.cz/item/CS_URS_2026_01/998722311" TargetMode="External" /><Relationship Id="rId31" Type="http://schemas.openxmlformats.org/officeDocument/2006/relationships/hyperlink" Target="https://podminky.urs.cz/item/CS_URS_2026_01/725210821" TargetMode="External" /><Relationship Id="rId32" Type="http://schemas.openxmlformats.org/officeDocument/2006/relationships/hyperlink" Target="https://podminky.urs.cz/item/CS_URS_2026_01/725820802" TargetMode="External" /><Relationship Id="rId33" Type="http://schemas.openxmlformats.org/officeDocument/2006/relationships/hyperlink" Target="https://podminky.urs.cz/item/CS_URS_2026_01/725860811" TargetMode="External" /><Relationship Id="rId34" Type="http://schemas.openxmlformats.org/officeDocument/2006/relationships/hyperlink" Target="https://podminky.urs.cz/item/CS_URS_2026_01/725211616" TargetMode="External" /><Relationship Id="rId35" Type="http://schemas.openxmlformats.org/officeDocument/2006/relationships/hyperlink" Target="https://podminky.urs.cz/item/CS_URS_2026_01/725822611" TargetMode="External" /><Relationship Id="rId36" Type="http://schemas.openxmlformats.org/officeDocument/2006/relationships/hyperlink" Target="https://podminky.urs.cz/item/CS_URS_2026_01/725861102" TargetMode="External" /><Relationship Id="rId37" Type="http://schemas.openxmlformats.org/officeDocument/2006/relationships/hyperlink" Target="https://podminky.urs.cz/item/CS_URS_2026_01/725813111" TargetMode="External" /><Relationship Id="rId38" Type="http://schemas.openxmlformats.org/officeDocument/2006/relationships/hyperlink" Target="https://podminky.urs.cz/item/CS_URS_2026_01/998725311" TargetMode="External" /><Relationship Id="rId39" Type="http://schemas.openxmlformats.org/officeDocument/2006/relationships/hyperlink" Target="https://podminky.urs.cz/item/CS_URS_2026_01/998741311" TargetMode="External" /><Relationship Id="rId40" Type="http://schemas.openxmlformats.org/officeDocument/2006/relationships/hyperlink" Target="https://podminky.urs.cz/item/CS_URS_2026_01/766691914" TargetMode="External" /><Relationship Id="rId41" Type="http://schemas.openxmlformats.org/officeDocument/2006/relationships/hyperlink" Target="https://podminky.urs.cz/item/CS_URS_2026_01/766660001" TargetMode="External" /><Relationship Id="rId42" Type="http://schemas.openxmlformats.org/officeDocument/2006/relationships/hyperlink" Target="https://podminky.urs.cz/item/CS_URS_2026_01/766660729" TargetMode="External" /><Relationship Id="rId43" Type="http://schemas.openxmlformats.org/officeDocument/2006/relationships/hyperlink" Target="https://podminky.urs.cz/item/CS_URS_2026_01/998766311" TargetMode="External" /><Relationship Id="rId44" Type="http://schemas.openxmlformats.org/officeDocument/2006/relationships/hyperlink" Target="https://podminky.urs.cz/item/CS_URS_2026_01/771573810" TargetMode="External" /><Relationship Id="rId45" Type="http://schemas.openxmlformats.org/officeDocument/2006/relationships/hyperlink" Target="https://podminky.urs.cz/item/CS_URS_2026_01/771111011" TargetMode="External" /><Relationship Id="rId46" Type="http://schemas.openxmlformats.org/officeDocument/2006/relationships/hyperlink" Target="https://podminky.urs.cz/item/CS_URS_2026_01/771121011" TargetMode="External" /><Relationship Id="rId47" Type="http://schemas.openxmlformats.org/officeDocument/2006/relationships/hyperlink" Target="https://podminky.urs.cz/item/CS_URS_2026_01/771591241" TargetMode="External" /><Relationship Id="rId48" Type="http://schemas.openxmlformats.org/officeDocument/2006/relationships/hyperlink" Target="https://podminky.urs.cz/item/CS_URS_2026_01/771591242" TargetMode="External" /><Relationship Id="rId49" Type="http://schemas.openxmlformats.org/officeDocument/2006/relationships/hyperlink" Target="https://podminky.urs.cz/item/CS_URS_2026_01/771591264" TargetMode="External" /><Relationship Id="rId50" Type="http://schemas.openxmlformats.org/officeDocument/2006/relationships/hyperlink" Target="https://podminky.urs.cz/item/CS_URS_2026_01/771591112" TargetMode="External" /><Relationship Id="rId51" Type="http://schemas.openxmlformats.org/officeDocument/2006/relationships/hyperlink" Target="https://podminky.urs.cz/item/CS_URS_2026_01/771574416" TargetMode="External" /><Relationship Id="rId52" Type="http://schemas.openxmlformats.org/officeDocument/2006/relationships/hyperlink" Target="https://podminky.urs.cz/item/CS_URS_2026_01/771591115" TargetMode="External" /><Relationship Id="rId53" Type="http://schemas.openxmlformats.org/officeDocument/2006/relationships/hyperlink" Target="https://podminky.urs.cz/item/CS_URS_2026_01/998771311" TargetMode="External" /><Relationship Id="rId54" Type="http://schemas.openxmlformats.org/officeDocument/2006/relationships/hyperlink" Target="https://podminky.urs.cz/item/CS_URS_2026_01/781473810" TargetMode="External" /><Relationship Id="rId55" Type="http://schemas.openxmlformats.org/officeDocument/2006/relationships/hyperlink" Target="https://podminky.urs.cz/item/CS_URS_2026_01/781111011" TargetMode="External" /><Relationship Id="rId56" Type="http://schemas.openxmlformats.org/officeDocument/2006/relationships/hyperlink" Target="https://podminky.urs.cz/item/CS_URS_2026_01/781121011" TargetMode="External" /><Relationship Id="rId57" Type="http://schemas.openxmlformats.org/officeDocument/2006/relationships/hyperlink" Target="https://podminky.urs.cz/item/CS_URS_2026_01/781131112" TargetMode="External" /><Relationship Id="rId58" Type="http://schemas.openxmlformats.org/officeDocument/2006/relationships/hyperlink" Target="https://podminky.urs.cz/item/CS_URS_2026_01/781472219" TargetMode="External" /><Relationship Id="rId59" Type="http://schemas.openxmlformats.org/officeDocument/2006/relationships/hyperlink" Target="https://podminky.urs.cz/item/CS_URS_2026_01/781674112" TargetMode="External" /><Relationship Id="rId60" Type="http://schemas.openxmlformats.org/officeDocument/2006/relationships/hyperlink" Target="https://podminky.urs.cz/item/CS_URS_2026_01/781492211" TargetMode="External" /><Relationship Id="rId61" Type="http://schemas.openxmlformats.org/officeDocument/2006/relationships/hyperlink" Target="https://podminky.urs.cz/item/CS_URS_2026_01/781492251" TargetMode="External" /><Relationship Id="rId62" Type="http://schemas.openxmlformats.org/officeDocument/2006/relationships/hyperlink" Target="https://podminky.urs.cz/item/CS_URS_2026_01/781495115" TargetMode="External" /><Relationship Id="rId63" Type="http://schemas.openxmlformats.org/officeDocument/2006/relationships/hyperlink" Target="https://podminky.urs.cz/item/CS_URS_2026_01/998781311" TargetMode="External" /><Relationship Id="rId64" Type="http://schemas.openxmlformats.org/officeDocument/2006/relationships/hyperlink" Target="https://podminky.urs.cz/item/CS_URS_2026_01/783306801" TargetMode="External" /><Relationship Id="rId65" Type="http://schemas.openxmlformats.org/officeDocument/2006/relationships/hyperlink" Target="https://podminky.urs.cz/item/CS_URS_2026_01/783315103" TargetMode="External" /><Relationship Id="rId66" Type="http://schemas.openxmlformats.org/officeDocument/2006/relationships/hyperlink" Target="https://podminky.urs.cz/item/CS_URS_2026_01/783317101" TargetMode="External" /><Relationship Id="rId67" Type="http://schemas.openxmlformats.org/officeDocument/2006/relationships/hyperlink" Target="https://podminky.urs.cz/item/CS_URS_2026_01/783606811" TargetMode="External" /><Relationship Id="rId68" Type="http://schemas.openxmlformats.org/officeDocument/2006/relationships/hyperlink" Target="https://podminky.urs.cz/item/CS_URS_2026_01/783617117" TargetMode="External" /><Relationship Id="rId69" Type="http://schemas.openxmlformats.org/officeDocument/2006/relationships/hyperlink" Target="https://podminky.urs.cz/item/CS_URS_2026_01/783606861" TargetMode="External" /><Relationship Id="rId70" Type="http://schemas.openxmlformats.org/officeDocument/2006/relationships/hyperlink" Target="https://podminky.urs.cz/item/CS_URS_2026_01/783615553" TargetMode="External" /><Relationship Id="rId71" Type="http://schemas.openxmlformats.org/officeDocument/2006/relationships/hyperlink" Target="https://podminky.urs.cz/item/CS_URS_2026_01/783617601" TargetMode="External" /><Relationship Id="rId72" Type="http://schemas.openxmlformats.org/officeDocument/2006/relationships/hyperlink" Target="https://podminky.urs.cz/item/CS_URS_2026_01/784121001" TargetMode="External" /><Relationship Id="rId73" Type="http://schemas.openxmlformats.org/officeDocument/2006/relationships/hyperlink" Target="https://podminky.urs.cz/item/CS_URS_2026_01/784171001" TargetMode="External" /><Relationship Id="rId74" Type="http://schemas.openxmlformats.org/officeDocument/2006/relationships/hyperlink" Target="https://podminky.urs.cz/item/CS_URS_2026_01/784171111" TargetMode="External" /><Relationship Id="rId75" Type="http://schemas.openxmlformats.org/officeDocument/2006/relationships/hyperlink" Target="https://podminky.urs.cz/item/CS_URS_2026_01/784181121" TargetMode="External" /><Relationship Id="rId76" Type="http://schemas.openxmlformats.org/officeDocument/2006/relationships/hyperlink" Target="https://podminky.urs.cz/item/CS_URS_2026_01/784211101" TargetMode="External" /><Relationship Id="rId7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1325411" TargetMode="External" /><Relationship Id="rId2" Type="http://schemas.openxmlformats.org/officeDocument/2006/relationships/hyperlink" Target="https://podminky.urs.cz/item/CS_URS_2026_01/611131121" TargetMode="External" /><Relationship Id="rId3" Type="http://schemas.openxmlformats.org/officeDocument/2006/relationships/hyperlink" Target="https://podminky.urs.cz/item/CS_URS_2026_01/611142001" TargetMode="External" /><Relationship Id="rId4" Type="http://schemas.openxmlformats.org/officeDocument/2006/relationships/hyperlink" Target="https://podminky.urs.cz/item/CS_URS_2026_01/611311131" TargetMode="External" /><Relationship Id="rId5" Type="http://schemas.openxmlformats.org/officeDocument/2006/relationships/hyperlink" Target="https://podminky.urs.cz/item/CS_URS_2026_01/612325411" TargetMode="External" /><Relationship Id="rId6" Type="http://schemas.openxmlformats.org/officeDocument/2006/relationships/hyperlink" Target="https://podminky.urs.cz/item/CS_URS_2026_01/612135001" TargetMode="External" /><Relationship Id="rId7" Type="http://schemas.openxmlformats.org/officeDocument/2006/relationships/hyperlink" Target="https://podminky.urs.cz/item/CS_URS_2026_01/612131121" TargetMode="External" /><Relationship Id="rId8" Type="http://schemas.openxmlformats.org/officeDocument/2006/relationships/hyperlink" Target="https://podminky.urs.cz/item/CS_URS_2026_01/612142001" TargetMode="External" /><Relationship Id="rId9" Type="http://schemas.openxmlformats.org/officeDocument/2006/relationships/hyperlink" Target="https://podminky.urs.cz/item/CS_URS_2026_01/612311131" TargetMode="External" /><Relationship Id="rId10" Type="http://schemas.openxmlformats.org/officeDocument/2006/relationships/hyperlink" Target="https://podminky.urs.cz/item/CS_URS_2026_01/634112115" TargetMode="External" /><Relationship Id="rId11" Type="http://schemas.openxmlformats.org/officeDocument/2006/relationships/hyperlink" Target="https://podminky.urs.cz/item/CS_URS_2026_01/631311125" TargetMode="External" /><Relationship Id="rId12" Type="http://schemas.openxmlformats.org/officeDocument/2006/relationships/hyperlink" Target="https://podminky.urs.cz/item/CS_URS_2026_01/631319012" TargetMode="External" /><Relationship Id="rId13" Type="http://schemas.openxmlformats.org/officeDocument/2006/relationships/hyperlink" Target="https://podminky.urs.cz/item/CS_URS_2026_01/631319173" TargetMode="External" /><Relationship Id="rId14" Type="http://schemas.openxmlformats.org/officeDocument/2006/relationships/hyperlink" Target="https://podminky.urs.cz/item/CS_URS_2026_01/631362021" TargetMode="External" /><Relationship Id="rId15" Type="http://schemas.openxmlformats.org/officeDocument/2006/relationships/hyperlink" Target="https://podminky.urs.cz/item/CS_URS_2026_01/965042241" TargetMode="External" /><Relationship Id="rId16" Type="http://schemas.openxmlformats.org/officeDocument/2006/relationships/hyperlink" Target="https://podminky.urs.cz/item/CS_URS_2026_01/965049112" TargetMode="External" /><Relationship Id="rId17" Type="http://schemas.openxmlformats.org/officeDocument/2006/relationships/hyperlink" Target="https://podminky.urs.cz/item/CS_URS_2026_01/965082923" TargetMode="External" /><Relationship Id="rId18" Type="http://schemas.openxmlformats.org/officeDocument/2006/relationships/hyperlink" Target="https://podminky.urs.cz/item/CS_URS_2026_01/978011121" TargetMode="External" /><Relationship Id="rId19" Type="http://schemas.openxmlformats.org/officeDocument/2006/relationships/hyperlink" Target="https://podminky.urs.cz/item/CS_URS_2026_01/978013121" TargetMode="External" /><Relationship Id="rId20" Type="http://schemas.openxmlformats.org/officeDocument/2006/relationships/hyperlink" Target="https://podminky.urs.cz/item/CS_URS_2026_01/949101111" TargetMode="External" /><Relationship Id="rId21" Type="http://schemas.openxmlformats.org/officeDocument/2006/relationships/hyperlink" Target="https://podminky.urs.cz/item/CS_URS_2026_01/952901111" TargetMode="External" /><Relationship Id="rId22" Type="http://schemas.openxmlformats.org/officeDocument/2006/relationships/hyperlink" Target="https://podminky.urs.cz/item/CS_URS_2026_01/997002611" TargetMode="External" /><Relationship Id="rId23" Type="http://schemas.openxmlformats.org/officeDocument/2006/relationships/hyperlink" Target="https://podminky.urs.cz/item/CS_URS_2026_01/997013211" TargetMode="External" /><Relationship Id="rId24" Type="http://schemas.openxmlformats.org/officeDocument/2006/relationships/hyperlink" Target="https://podminky.urs.cz/item/CS_URS_2026_01/997013501" TargetMode="External" /><Relationship Id="rId25" Type="http://schemas.openxmlformats.org/officeDocument/2006/relationships/hyperlink" Target="https://podminky.urs.cz/item/CS_URS_2026_01/997013509" TargetMode="External" /><Relationship Id="rId26" Type="http://schemas.openxmlformats.org/officeDocument/2006/relationships/hyperlink" Target="https://podminky.urs.cz/item/CS_URS_2026_01/997013631" TargetMode="External" /><Relationship Id="rId27" Type="http://schemas.openxmlformats.org/officeDocument/2006/relationships/hyperlink" Target="https://podminky.urs.cz/item/CS_URS_2026_01/998018001" TargetMode="External" /><Relationship Id="rId28" Type="http://schemas.openxmlformats.org/officeDocument/2006/relationships/hyperlink" Target="https://podminky.urs.cz/item/CS_URS_2026_01/721211422" TargetMode="External" /><Relationship Id="rId29" Type="http://schemas.openxmlformats.org/officeDocument/2006/relationships/hyperlink" Target="https://podminky.urs.cz/item/CS_URS_2026_01/998721311" TargetMode="External" /><Relationship Id="rId30" Type="http://schemas.openxmlformats.org/officeDocument/2006/relationships/hyperlink" Target="https://podminky.urs.cz/item/CS_URS_2026_01/998722311" TargetMode="External" /><Relationship Id="rId31" Type="http://schemas.openxmlformats.org/officeDocument/2006/relationships/hyperlink" Target="https://podminky.urs.cz/item/CS_URS_2026_01/725210821" TargetMode="External" /><Relationship Id="rId32" Type="http://schemas.openxmlformats.org/officeDocument/2006/relationships/hyperlink" Target="https://podminky.urs.cz/item/CS_URS_2026_01/725820802" TargetMode="External" /><Relationship Id="rId33" Type="http://schemas.openxmlformats.org/officeDocument/2006/relationships/hyperlink" Target="https://podminky.urs.cz/item/CS_URS_2026_01/725860811" TargetMode="External" /><Relationship Id="rId34" Type="http://schemas.openxmlformats.org/officeDocument/2006/relationships/hyperlink" Target="https://podminky.urs.cz/item/CS_URS_2026_01/725211616" TargetMode="External" /><Relationship Id="rId35" Type="http://schemas.openxmlformats.org/officeDocument/2006/relationships/hyperlink" Target="https://podminky.urs.cz/item/CS_URS_2026_01/725822611" TargetMode="External" /><Relationship Id="rId36" Type="http://schemas.openxmlformats.org/officeDocument/2006/relationships/hyperlink" Target="https://podminky.urs.cz/item/CS_URS_2026_01/725861102" TargetMode="External" /><Relationship Id="rId37" Type="http://schemas.openxmlformats.org/officeDocument/2006/relationships/hyperlink" Target="https://podminky.urs.cz/item/CS_URS_2026_01/725813111" TargetMode="External" /><Relationship Id="rId38" Type="http://schemas.openxmlformats.org/officeDocument/2006/relationships/hyperlink" Target="https://podminky.urs.cz/item/CS_URS_2026_01/998725311" TargetMode="External" /><Relationship Id="rId39" Type="http://schemas.openxmlformats.org/officeDocument/2006/relationships/hyperlink" Target="https://podminky.urs.cz/item/CS_URS_2026_01/998741311" TargetMode="External" /><Relationship Id="rId40" Type="http://schemas.openxmlformats.org/officeDocument/2006/relationships/hyperlink" Target="https://podminky.urs.cz/item/CS_URS_2026_01/766691914" TargetMode="External" /><Relationship Id="rId41" Type="http://schemas.openxmlformats.org/officeDocument/2006/relationships/hyperlink" Target="https://podminky.urs.cz/item/CS_URS_2026_01/766660001" TargetMode="External" /><Relationship Id="rId42" Type="http://schemas.openxmlformats.org/officeDocument/2006/relationships/hyperlink" Target="https://podminky.urs.cz/item/CS_URS_2026_01/766660729" TargetMode="External" /><Relationship Id="rId43" Type="http://schemas.openxmlformats.org/officeDocument/2006/relationships/hyperlink" Target="https://podminky.urs.cz/item/CS_URS_2026_01/998766311" TargetMode="External" /><Relationship Id="rId44" Type="http://schemas.openxmlformats.org/officeDocument/2006/relationships/hyperlink" Target="https://podminky.urs.cz/item/CS_URS_2026_01/771573810" TargetMode="External" /><Relationship Id="rId45" Type="http://schemas.openxmlformats.org/officeDocument/2006/relationships/hyperlink" Target="https://podminky.urs.cz/item/CS_URS_2026_01/771111011" TargetMode="External" /><Relationship Id="rId46" Type="http://schemas.openxmlformats.org/officeDocument/2006/relationships/hyperlink" Target="https://podminky.urs.cz/item/CS_URS_2026_01/771121011" TargetMode="External" /><Relationship Id="rId47" Type="http://schemas.openxmlformats.org/officeDocument/2006/relationships/hyperlink" Target="https://podminky.urs.cz/item/CS_URS_2026_01/771591241" TargetMode="External" /><Relationship Id="rId48" Type="http://schemas.openxmlformats.org/officeDocument/2006/relationships/hyperlink" Target="https://podminky.urs.cz/item/CS_URS_2026_01/771591242" TargetMode="External" /><Relationship Id="rId49" Type="http://schemas.openxmlformats.org/officeDocument/2006/relationships/hyperlink" Target="https://podminky.urs.cz/item/CS_URS_2026_01/771591264" TargetMode="External" /><Relationship Id="rId50" Type="http://schemas.openxmlformats.org/officeDocument/2006/relationships/hyperlink" Target="https://podminky.urs.cz/item/CS_URS_2026_01/771591112" TargetMode="External" /><Relationship Id="rId51" Type="http://schemas.openxmlformats.org/officeDocument/2006/relationships/hyperlink" Target="https://podminky.urs.cz/item/CS_URS_2026_01/771574416" TargetMode="External" /><Relationship Id="rId52" Type="http://schemas.openxmlformats.org/officeDocument/2006/relationships/hyperlink" Target="https://podminky.urs.cz/item/CS_URS_2026_01/771591115" TargetMode="External" /><Relationship Id="rId53" Type="http://schemas.openxmlformats.org/officeDocument/2006/relationships/hyperlink" Target="https://podminky.urs.cz/item/CS_URS_2026_01/998771311" TargetMode="External" /><Relationship Id="rId54" Type="http://schemas.openxmlformats.org/officeDocument/2006/relationships/hyperlink" Target="https://podminky.urs.cz/item/CS_URS_2026_01/781473810" TargetMode="External" /><Relationship Id="rId55" Type="http://schemas.openxmlformats.org/officeDocument/2006/relationships/hyperlink" Target="https://podminky.urs.cz/item/CS_URS_2026_01/781111011" TargetMode="External" /><Relationship Id="rId56" Type="http://schemas.openxmlformats.org/officeDocument/2006/relationships/hyperlink" Target="https://podminky.urs.cz/item/CS_URS_2026_01/781121011" TargetMode="External" /><Relationship Id="rId57" Type="http://schemas.openxmlformats.org/officeDocument/2006/relationships/hyperlink" Target="https://podminky.urs.cz/item/CS_URS_2026_01/781131112" TargetMode="External" /><Relationship Id="rId58" Type="http://schemas.openxmlformats.org/officeDocument/2006/relationships/hyperlink" Target="https://podminky.urs.cz/item/CS_URS_2026_01/781472219" TargetMode="External" /><Relationship Id="rId59" Type="http://schemas.openxmlformats.org/officeDocument/2006/relationships/hyperlink" Target="https://podminky.urs.cz/item/CS_URS_2026_01/781674112" TargetMode="External" /><Relationship Id="rId60" Type="http://schemas.openxmlformats.org/officeDocument/2006/relationships/hyperlink" Target="https://podminky.urs.cz/item/CS_URS_2026_01/781492211" TargetMode="External" /><Relationship Id="rId61" Type="http://schemas.openxmlformats.org/officeDocument/2006/relationships/hyperlink" Target="https://podminky.urs.cz/item/CS_URS_2026_01/781492251" TargetMode="External" /><Relationship Id="rId62" Type="http://schemas.openxmlformats.org/officeDocument/2006/relationships/hyperlink" Target="https://podminky.urs.cz/item/CS_URS_2026_01/781495115" TargetMode="External" /><Relationship Id="rId63" Type="http://schemas.openxmlformats.org/officeDocument/2006/relationships/hyperlink" Target="https://podminky.urs.cz/item/CS_URS_2026_01/998781311" TargetMode="External" /><Relationship Id="rId64" Type="http://schemas.openxmlformats.org/officeDocument/2006/relationships/hyperlink" Target="https://podminky.urs.cz/item/CS_URS_2026_01/783306801" TargetMode="External" /><Relationship Id="rId65" Type="http://schemas.openxmlformats.org/officeDocument/2006/relationships/hyperlink" Target="https://podminky.urs.cz/item/CS_URS_2026_01/783315103" TargetMode="External" /><Relationship Id="rId66" Type="http://schemas.openxmlformats.org/officeDocument/2006/relationships/hyperlink" Target="https://podminky.urs.cz/item/CS_URS_2026_01/783317101" TargetMode="External" /><Relationship Id="rId67" Type="http://schemas.openxmlformats.org/officeDocument/2006/relationships/hyperlink" Target="https://podminky.urs.cz/item/CS_URS_2026_01/783606811" TargetMode="External" /><Relationship Id="rId68" Type="http://schemas.openxmlformats.org/officeDocument/2006/relationships/hyperlink" Target="https://podminky.urs.cz/item/CS_URS_2026_01/783617117" TargetMode="External" /><Relationship Id="rId69" Type="http://schemas.openxmlformats.org/officeDocument/2006/relationships/hyperlink" Target="https://podminky.urs.cz/item/CS_URS_2026_01/783606861" TargetMode="External" /><Relationship Id="rId70" Type="http://schemas.openxmlformats.org/officeDocument/2006/relationships/hyperlink" Target="https://podminky.urs.cz/item/CS_URS_2026_01/783615553" TargetMode="External" /><Relationship Id="rId71" Type="http://schemas.openxmlformats.org/officeDocument/2006/relationships/hyperlink" Target="https://podminky.urs.cz/item/CS_URS_2026_01/783617601" TargetMode="External" /><Relationship Id="rId72" Type="http://schemas.openxmlformats.org/officeDocument/2006/relationships/hyperlink" Target="https://podminky.urs.cz/item/CS_URS_2026_01/784121001" TargetMode="External" /><Relationship Id="rId73" Type="http://schemas.openxmlformats.org/officeDocument/2006/relationships/hyperlink" Target="https://podminky.urs.cz/item/CS_URS_2026_01/784171001" TargetMode="External" /><Relationship Id="rId74" Type="http://schemas.openxmlformats.org/officeDocument/2006/relationships/hyperlink" Target="https://podminky.urs.cz/item/CS_URS_2026_01/784171111" TargetMode="External" /><Relationship Id="rId75" Type="http://schemas.openxmlformats.org/officeDocument/2006/relationships/hyperlink" Target="https://podminky.urs.cz/item/CS_URS_2026_01/784181121" TargetMode="External" /><Relationship Id="rId76" Type="http://schemas.openxmlformats.org/officeDocument/2006/relationships/hyperlink" Target="https://podminky.urs.cz/item/CS_URS_2026_01/784211101" TargetMode="External" /><Relationship Id="rId7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00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 Běžecká - oprava obkladů ve sprchách tělocvičny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Sokolov, Běžecká 2055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17. 3. 2026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Sokolov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Michal Kubelka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Sprchy chlapci'!J30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'01 - Sprchy chlapci'!P95</f>
        <v>0</v>
      </c>
      <c r="AV55" s="123">
        <f>'01 - Sprchy chlapci'!J33</f>
        <v>0</v>
      </c>
      <c r="AW55" s="123">
        <f>'01 - Sprchy chlapci'!J34</f>
        <v>0</v>
      </c>
      <c r="AX55" s="123">
        <f>'01 - Sprchy chlapci'!J35</f>
        <v>0</v>
      </c>
      <c r="AY55" s="123">
        <f>'01 - Sprchy chlapci'!J36</f>
        <v>0</v>
      </c>
      <c r="AZ55" s="123">
        <f>'01 - Sprchy chlapci'!F33</f>
        <v>0</v>
      </c>
      <c r="BA55" s="123">
        <f>'01 - Sprchy chlapci'!F34</f>
        <v>0</v>
      </c>
      <c r="BB55" s="123">
        <f>'01 - Sprchy chlapci'!F35</f>
        <v>0</v>
      </c>
      <c r="BC55" s="123">
        <f>'01 - Sprchy chlapci'!F36</f>
        <v>0</v>
      </c>
      <c r="BD55" s="125">
        <f>'01 - Sprchy chlapci'!F37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Sprchy dívky'!J30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7">
        <v>0</v>
      </c>
      <c r="AT56" s="128">
        <f>ROUND(SUM(AV56:AW56),2)</f>
        <v>0</v>
      </c>
      <c r="AU56" s="129">
        <f>'02 - Sprchy dívky'!P95</f>
        <v>0</v>
      </c>
      <c r="AV56" s="128">
        <f>'02 - Sprchy dívky'!J33</f>
        <v>0</v>
      </c>
      <c r="AW56" s="128">
        <f>'02 - Sprchy dívky'!J34</f>
        <v>0</v>
      </c>
      <c r="AX56" s="128">
        <f>'02 - Sprchy dívky'!J35</f>
        <v>0</v>
      </c>
      <c r="AY56" s="128">
        <f>'02 - Sprchy dívky'!J36</f>
        <v>0</v>
      </c>
      <c r="AZ56" s="128">
        <f>'02 - Sprchy dívky'!F33</f>
        <v>0</v>
      </c>
      <c r="BA56" s="128">
        <f>'02 - Sprchy dívky'!F34</f>
        <v>0</v>
      </c>
      <c r="BB56" s="128">
        <f>'02 - Sprchy dívky'!F35</f>
        <v>0</v>
      </c>
      <c r="BC56" s="128">
        <f>'02 - Sprchy dívky'!F36</f>
        <v>0</v>
      </c>
      <c r="BD56" s="130">
        <f>'02 - Sprchy dívky'!F37</f>
        <v>0</v>
      </c>
      <c r="BE56" s="7"/>
      <c r="BT56" s="126" t="s">
        <v>80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tdZmaW1F03UwGFwtFKLUDTurHHZipuMIUwUlTcbsat2R/RJy8q6dk8XYqGiuxOSEzI7ofqLT537DEO6SLIIxvg==" hashValue="lWo2bQYbg11fXL4E0WvtOyBaztrKeRxV0KUmlZjCqT3OULxkgusb7zlxztJJk6xUW0CJv/MbaqWN0KZbfhJvOg==" algorithmName="SHA-512" password="80EB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Sprchy chlapci'!C2" display="/"/>
    <hyperlink ref="A56" location="'02 - Sprchy dívk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Běžecká - oprava obkladů ve sprchách tělocvičny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17. 3. 2026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ROUND((SUM(BE95:BE409)),  2)</f>
        <v>0</v>
      </c>
      <c r="G33" s="41"/>
      <c r="H33" s="41"/>
      <c r="I33" s="151">
        <v>0.20999999999999999</v>
      </c>
      <c r="J33" s="150">
        <f>ROUND(((SUM(BE95:BE409))*I33),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ROUND((SUM(BF95:BF409)),  2)</f>
        <v>0</v>
      </c>
      <c r="G34" s="41"/>
      <c r="H34" s="41"/>
      <c r="I34" s="151">
        <v>0.12</v>
      </c>
      <c r="J34" s="150">
        <f>ROUND(((SUM(BF95:BF409))*I34),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ROUND((SUM(BG95:BG409)),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ROUND((SUM(BH95:BH409)),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ROUND((SUM(BI95:BI409)),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Běžecká - oprava obkladů ve sprchách tělocvičny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Sprchy chlapci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Sokolov, Běžecká 2055</v>
      </c>
      <c r="G52" s="43"/>
      <c r="H52" s="43"/>
      <c r="I52" s="35" t="s">
        <v>23</v>
      </c>
      <c r="J52" s="75" t="str">
        <f>IF(J12="","",J12)</f>
        <v>17. 3. 2026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Sokolov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Michal Kubelka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90</v>
      </c>
      <c r="D57" s="165"/>
      <c r="E57" s="165"/>
      <c r="F57" s="165"/>
      <c r="G57" s="165"/>
      <c r="H57" s="165"/>
      <c r="I57" s="165"/>
      <c r="J57" s="166" t="s">
        <v>91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92</v>
      </c>
    </row>
    <row r="60" s="9" customFormat="1" ht="24.96" customHeight="1">
      <c r="A60" s="9"/>
      <c r="B60" s="168"/>
      <c r="C60" s="169"/>
      <c r="D60" s="170" t="s">
        <v>93</v>
      </c>
      <c r="E60" s="171"/>
      <c r="F60" s="171"/>
      <c r="G60" s="171"/>
      <c r="H60" s="171"/>
      <c r="I60" s="171"/>
      <c r="J60" s="172">
        <f>J96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94</v>
      </c>
      <c r="E61" s="177"/>
      <c r="F61" s="177"/>
      <c r="G61" s="177"/>
      <c r="H61" s="177"/>
      <c r="I61" s="177"/>
      <c r="J61" s="178">
        <f>J97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95</v>
      </c>
      <c r="E62" s="177"/>
      <c r="F62" s="177"/>
      <c r="G62" s="177"/>
      <c r="H62" s="177"/>
      <c r="I62" s="177"/>
      <c r="J62" s="178">
        <f>J159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96</v>
      </c>
      <c r="E63" s="177"/>
      <c r="F63" s="177"/>
      <c r="G63" s="177"/>
      <c r="H63" s="177"/>
      <c r="I63" s="177"/>
      <c r="J63" s="178">
        <f>J200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97</v>
      </c>
      <c r="E64" s="177"/>
      <c r="F64" s="177"/>
      <c r="G64" s="177"/>
      <c r="H64" s="177"/>
      <c r="I64" s="177"/>
      <c r="J64" s="178">
        <f>J212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98</v>
      </c>
      <c r="E65" s="171"/>
      <c r="F65" s="171"/>
      <c r="G65" s="171"/>
      <c r="H65" s="171"/>
      <c r="I65" s="171"/>
      <c r="J65" s="172">
        <f>J215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99</v>
      </c>
      <c r="E66" s="177"/>
      <c r="F66" s="177"/>
      <c r="G66" s="177"/>
      <c r="H66" s="177"/>
      <c r="I66" s="177"/>
      <c r="J66" s="178">
        <f>J216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100</v>
      </c>
      <c r="E67" s="177"/>
      <c r="F67" s="177"/>
      <c r="G67" s="177"/>
      <c r="H67" s="177"/>
      <c r="I67" s="177"/>
      <c r="J67" s="178">
        <f>J223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101</v>
      </c>
      <c r="E68" s="177"/>
      <c r="F68" s="177"/>
      <c r="G68" s="177"/>
      <c r="H68" s="177"/>
      <c r="I68" s="177"/>
      <c r="J68" s="178">
        <f>J227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102</v>
      </c>
      <c r="E69" s="177"/>
      <c r="F69" s="177"/>
      <c r="G69" s="177"/>
      <c r="H69" s="177"/>
      <c r="I69" s="177"/>
      <c r="J69" s="178">
        <f>J246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103</v>
      </c>
      <c r="E70" s="177"/>
      <c r="F70" s="177"/>
      <c r="G70" s="177"/>
      <c r="H70" s="177"/>
      <c r="I70" s="177"/>
      <c r="J70" s="178">
        <f>J251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104</v>
      </c>
      <c r="E71" s="177"/>
      <c r="F71" s="177"/>
      <c r="G71" s="177"/>
      <c r="H71" s="177"/>
      <c r="I71" s="177"/>
      <c r="J71" s="178">
        <f>J264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105</v>
      </c>
      <c r="E72" s="177"/>
      <c r="F72" s="177"/>
      <c r="G72" s="177"/>
      <c r="H72" s="177"/>
      <c r="I72" s="177"/>
      <c r="J72" s="178">
        <f>J300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106</v>
      </c>
      <c r="E73" s="177"/>
      <c r="F73" s="177"/>
      <c r="G73" s="177"/>
      <c r="H73" s="177"/>
      <c r="I73" s="177"/>
      <c r="J73" s="178">
        <f>J354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107</v>
      </c>
      <c r="E74" s="177"/>
      <c r="F74" s="177"/>
      <c r="G74" s="177"/>
      <c r="H74" s="177"/>
      <c r="I74" s="177"/>
      <c r="J74" s="178">
        <f>J378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68"/>
      <c r="C75" s="169"/>
      <c r="D75" s="170" t="s">
        <v>108</v>
      </c>
      <c r="E75" s="171"/>
      <c r="F75" s="171"/>
      <c r="G75" s="171"/>
      <c r="H75" s="171"/>
      <c r="I75" s="171"/>
      <c r="J75" s="172">
        <f>J408</f>
        <v>0</v>
      </c>
      <c r="K75" s="169"/>
      <c r="L75" s="17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109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63" t="str">
        <f>E7</f>
        <v>ZŠ Běžecká - oprava obkladů ve sprchách tělocvičny</v>
      </c>
      <c r="F85" s="35"/>
      <c r="G85" s="35"/>
      <c r="H85" s="35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87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E9</f>
        <v>01 - Sprchy chlapci</v>
      </c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F12</f>
        <v>Sokolov, Běžecká 2055</v>
      </c>
      <c r="G89" s="43"/>
      <c r="H89" s="43"/>
      <c r="I89" s="35" t="s">
        <v>23</v>
      </c>
      <c r="J89" s="75" t="str">
        <f>IF(J12="","",J12)</f>
        <v>17. 3. 2026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E15</f>
        <v>Město Sokolov</v>
      </c>
      <c r="G91" s="43"/>
      <c r="H91" s="43"/>
      <c r="I91" s="35" t="s">
        <v>31</v>
      </c>
      <c r="J91" s="39" t="str">
        <f>E21</f>
        <v xml:space="preserve"> 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29</v>
      </c>
      <c r="D92" s="43"/>
      <c r="E92" s="43"/>
      <c r="F92" s="30" t="str">
        <f>IF(E18="","",E18)</f>
        <v>Vyplň údaj</v>
      </c>
      <c r="G92" s="43"/>
      <c r="H92" s="43"/>
      <c r="I92" s="35" t="s">
        <v>34</v>
      </c>
      <c r="J92" s="39" t="str">
        <f>E24</f>
        <v>Michal Kubelka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0"/>
      <c r="B94" s="181"/>
      <c r="C94" s="182" t="s">
        <v>110</v>
      </c>
      <c r="D94" s="183" t="s">
        <v>57</v>
      </c>
      <c r="E94" s="183" t="s">
        <v>53</v>
      </c>
      <c r="F94" s="183" t="s">
        <v>54</v>
      </c>
      <c r="G94" s="183" t="s">
        <v>111</v>
      </c>
      <c r="H94" s="183" t="s">
        <v>112</v>
      </c>
      <c r="I94" s="183" t="s">
        <v>113</v>
      </c>
      <c r="J94" s="183" t="s">
        <v>91</v>
      </c>
      <c r="K94" s="184" t="s">
        <v>114</v>
      </c>
      <c r="L94" s="185"/>
      <c r="M94" s="95" t="s">
        <v>19</v>
      </c>
      <c r="N94" s="96" t="s">
        <v>42</v>
      </c>
      <c r="O94" s="96" t="s">
        <v>115</v>
      </c>
      <c r="P94" s="96" t="s">
        <v>116</v>
      </c>
      <c r="Q94" s="96" t="s">
        <v>117</v>
      </c>
      <c r="R94" s="96" t="s">
        <v>118</v>
      </c>
      <c r="S94" s="96" t="s">
        <v>119</v>
      </c>
      <c r="T94" s="97" t="s">
        <v>120</v>
      </c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</row>
    <row r="95" s="2" customFormat="1" ht="22.8" customHeight="1">
      <c r="A95" s="41"/>
      <c r="B95" s="42"/>
      <c r="C95" s="102" t="s">
        <v>121</v>
      </c>
      <c r="D95" s="43"/>
      <c r="E95" s="43"/>
      <c r="F95" s="43"/>
      <c r="G95" s="43"/>
      <c r="H95" s="43"/>
      <c r="I95" s="43"/>
      <c r="J95" s="186">
        <f>BK95</f>
        <v>0</v>
      </c>
      <c r="K95" s="43"/>
      <c r="L95" s="47"/>
      <c r="M95" s="98"/>
      <c r="N95" s="187"/>
      <c r="O95" s="99"/>
      <c r="P95" s="188">
        <f>P96+P215+P408</f>
        <v>0</v>
      </c>
      <c r="Q95" s="99"/>
      <c r="R95" s="188">
        <f>R96+R215+R408</f>
        <v>12.00608459</v>
      </c>
      <c r="S95" s="99"/>
      <c r="T95" s="189">
        <f>T96+T215+T408</f>
        <v>12.664648790000001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71</v>
      </c>
      <c r="AU95" s="20" t="s">
        <v>92</v>
      </c>
      <c r="BK95" s="190">
        <f>BK96+BK215+BK408</f>
        <v>0</v>
      </c>
    </row>
    <row r="96" s="12" customFormat="1" ht="25.92" customHeight="1">
      <c r="A96" s="12"/>
      <c r="B96" s="191"/>
      <c r="C96" s="192"/>
      <c r="D96" s="193" t="s">
        <v>71</v>
      </c>
      <c r="E96" s="194" t="s">
        <v>122</v>
      </c>
      <c r="F96" s="194" t="s">
        <v>123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P97+P159+P200+P212</f>
        <v>0</v>
      </c>
      <c r="Q96" s="199"/>
      <c r="R96" s="200">
        <f>R97+R159+R200+R212</f>
        <v>9.8017618400000011</v>
      </c>
      <c r="S96" s="199"/>
      <c r="T96" s="201">
        <f>T97+T159+T200+T212</f>
        <v>10.368743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80</v>
      </c>
      <c r="AT96" s="203" t="s">
        <v>71</v>
      </c>
      <c r="AU96" s="203" t="s">
        <v>72</v>
      </c>
      <c r="AY96" s="202" t="s">
        <v>124</v>
      </c>
      <c r="BK96" s="204">
        <f>BK97+BK159+BK200+BK212</f>
        <v>0</v>
      </c>
    </row>
    <row r="97" s="12" customFormat="1" ht="22.8" customHeight="1">
      <c r="A97" s="12"/>
      <c r="B97" s="191"/>
      <c r="C97" s="192"/>
      <c r="D97" s="193" t="s">
        <v>71</v>
      </c>
      <c r="E97" s="205" t="s">
        <v>125</v>
      </c>
      <c r="F97" s="205" t="s">
        <v>126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SUM(P98:P158)</f>
        <v>0</v>
      </c>
      <c r="Q97" s="199"/>
      <c r="R97" s="200">
        <f>SUM(R98:R158)</f>
        <v>9.8009211200000017</v>
      </c>
      <c r="S97" s="199"/>
      <c r="T97" s="201">
        <f>SUM(T98:T158)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80</v>
      </c>
      <c r="AT97" s="203" t="s">
        <v>71</v>
      </c>
      <c r="AU97" s="203" t="s">
        <v>80</v>
      </c>
      <c r="AY97" s="202" t="s">
        <v>124</v>
      </c>
      <c r="BK97" s="204">
        <f>SUM(BK98:BK158)</f>
        <v>0</v>
      </c>
    </row>
    <row r="98" s="2" customFormat="1" ht="24.15" customHeight="1">
      <c r="A98" s="41"/>
      <c r="B98" s="42"/>
      <c r="C98" s="207" t="s">
        <v>80</v>
      </c>
      <c r="D98" s="207" t="s">
        <v>127</v>
      </c>
      <c r="E98" s="208" t="s">
        <v>128</v>
      </c>
      <c r="F98" s="209" t="s">
        <v>129</v>
      </c>
      <c r="G98" s="210" t="s">
        <v>130</v>
      </c>
      <c r="H98" s="211">
        <v>21.018000000000001</v>
      </c>
      <c r="I98" s="212"/>
      <c r="J98" s="213">
        <f>ROUND(I98*H98,2)</f>
        <v>0</v>
      </c>
      <c r="K98" s="209" t="s">
        <v>131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0.0053099999999999996</v>
      </c>
      <c r="R98" s="216">
        <f>Q98*H98</f>
        <v>0.11160558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132</v>
      </c>
      <c r="AT98" s="218" t="s">
        <v>127</v>
      </c>
      <c r="AU98" s="218" t="s">
        <v>82</v>
      </c>
      <c r="AY98" s="20" t="s">
        <v>124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132</v>
      </c>
      <c r="BM98" s="218" t="s">
        <v>133</v>
      </c>
    </row>
    <row r="99" s="2" customFormat="1">
      <c r="A99" s="41"/>
      <c r="B99" s="42"/>
      <c r="C99" s="43"/>
      <c r="D99" s="220" t="s">
        <v>134</v>
      </c>
      <c r="E99" s="43"/>
      <c r="F99" s="221" t="s">
        <v>135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134</v>
      </c>
      <c r="AU99" s="20" t="s">
        <v>82</v>
      </c>
    </row>
    <row r="100" s="13" customFormat="1">
      <c r="A100" s="13"/>
      <c r="B100" s="225"/>
      <c r="C100" s="226"/>
      <c r="D100" s="227" t="s">
        <v>136</v>
      </c>
      <c r="E100" s="228" t="s">
        <v>19</v>
      </c>
      <c r="F100" s="229" t="s">
        <v>137</v>
      </c>
      <c r="G100" s="226"/>
      <c r="H100" s="230">
        <v>6.6459999999999999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136</v>
      </c>
      <c r="AU100" s="236" t="s">
        <v>82</v>
      </c>
      <c r="AV100" s="13" t="s">
        <v>82</v>
      </c>
      <c r="AW100" s="13" t="s">
        <v>33</v>
      </c>
      <c r="AX100" s="13" t="s">
        <v>72</v>
      </c>
      <c r="AY100" s="236" t="s">
        <v>124</v>
      </c>
    </row>
    <row r="101" s="13" customFormat="1">
      <c r="A101" s="13"/>
      <c r="B101" s="225"/>
      <c r="C101" s="226"/>
      <c r="D101" s="227" t="s">
        <v>136</v>
      </c>
      <c r="E101" s="228" t="s">
        <v>19</v>
      </c>
      <c r="F101" s="229" t="s">
        <v>138</v>
      </c>
      <c r="G101" s="226"/>
      <c r="H101" s="230">
        <v>0.189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136</v>
      </c>
      <c r="AU101" s="236" t="s">
        <v>82</v>
      </c>
      <c r="AV101" s="13" t="s">
        <v>82</v>
      </c>
      <c r="AW101" s="13" t="s">
        <v>33</v>
      </c>
      <c r="AX101" s="13" t="s">
        <v>72</v>
      </c>
      <c r="AY101" s="236" t="s">
        <v>124</v>
      </c>
    </row>
    <row r="102" s="13" customFormat="1">
      <c r="A102" s="13"/>
      <c r="B102" s="225"/>
      <c r="C102" s="226"/>
      <c r="D102" s="227" t="s">
        <v>136</v>
      </c>
      <c r="E102" s="228" t="s">
        <v>19</v>
      </c>
      <c r="F102" s="229" t="s">
        <v>139</v>
      </c>
      <c r="G102" s="226"/>
      <c r="H102" s="230">
        <v>14.183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136</v>
      </c>
      <c r="AU102" s="236" t="s">
        <v>82</v>
      </c>
      <c r="AV102" s="13" t="s">
        <v>82</v>
      </c>
      <c r="AW102" s="13" t="s">
        <v>33</v>
      </c>
      <c r="AX102" s="13" t="s">
        <v>72</v>
      </c>
      <c r="AY102" s="236" t="s">
        <v>124</v>
      </c>
    </row>
    <row r="103" s="14" customFormat="1">
      <c r="A103" s="14"/>
      <c r="B103" s="237"/>
      <c r="C103" s="238"/>
      <c r="D103" s="227" t="s">
        <v>136</v>
      </c>
      <c r="E103" s="239" t="s">
        <v>19</v>
      </c>
      <c r="F103" s="240" t="s">
        <v>140</v>
      </c>
      <c r="G103" s="238"/>
      <c r="H103" s="241">
        <v>21.018000000000001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136</v>
      </c>
      <c r="AU103" s="247" t="s">
        <v>82</v>
      </c>
      <c r="AV103" s="14" t="s">
        <v>132</v>
      </c>
      <c r="AW103" s="14" t="s">
        <v>33</v>
      </c>
      <c r="AX103" s="14" t="s">
        <v>80</v>
      </c>
      <c r="AY103" s="247" t="s">
        <v>124</v>
      </c>
    </row>
    <row r="104" s="2" customFormat="1" ht="16.5" customHeight="1">
      <c r="A104" s="41"/>
      <c r="B104" s="42"/>
      <c r="C104" s="207" t="s">
        <v>82</v>
      </c>
      <c r="D104" s="207" t="s">
        <v>127</v>
      </c>
      <c r="E104" s="208" t="s">
        <v>141</v>
      </c>
      <c r="F104" s="209" t="s">
        <v>142</v>
      </c>
      <c r="G104" s="210" t="s">
        <v>130</v>
      </c>
      <c r="H104" s="211">
        <v>42.036000000000001</v>
      </c>
      <c r="I104" s="212"/>
      <c r="J104" s="213">
        <f>ROUND(I104*H104,2)</f>
        <v>0</v>
      </c>
      <c r="K104" s="209" t="s">
        <v>131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0.00025999999999999998</v>
      </c>
      <c r="R104" s="216">
        <f>Q104*H104</f>
        <v>0.010929359999999999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132</v>
      </c>
      <c r="AT104" s="218" t="s">
        <v>127</v>
      </c>
      <c r="AU104" s="218" t="s">
        <v>82</v>
      </c>
      <c r="AY104" s="20" t="s">
        <v>124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132</v>
      </c>
      <c r="BM104" s="218" t="s">
        <v>143</v>
      </c>
    </row>
    <row r="105" s="2" customFormat="1">
      <c r="A105" s="41"/>
      <c r="B105" s="42"/>
      <c r="C105" s="43"/>
      <c r="D105" s="220" t="s">
        <v>134</v>
      </c>
      <c r="E105" s="43"/>
      <c r="F105" s="221" t="s">
        <v>144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134</v>
      </c>
      <c r="AU105" s="20" t="s">
        <v>82</v>
      </c>
    </row>
    <row r="106" s="13" customFormat="1">
      <c r="A106" s="13"/>
      <c r="B106" s="225"/>
      <c r="C106" s="226"/>
      <c r="D106" s="227" t="s">
        <v>136</v>
      </c>
      <c r="E106" s="228" t="s">
        <v>19</v>
      </c>
      <c r="F106" s="229" t="s">
        <v>145</v>
      </c>
      <c r="G106" s="226"/>
      <c r="H106" s="230">
        <v>42.036000000000001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136</v>
      </c>
      <c r="AU106" s="236" t="s">
        <v>82</v>
      </c>
      <c r="AV106" s="13" t="s">
        <v>82</v>
      </c>
      <c r="AW106" s="13" t="s">
        <v>33</v>
      </c>
      <c r="AX106" s="13" t="s">
        <v>80</v>
      </c>
      <c r="AY106" s="236" t="s">
        <v>124</v>
      </c>
    </row>
    <row r="107" s="2" customFormat="1" ht="24.15" customHeight="1">
      <c r="A107" s="41"/>
      <c r="B107" s="42"/>
      <c r="C107" s="207" t="s">
        <v>146</v>
      </c>
      <c r="D107" s="207" t="s">
        <v>127</v>
      </c>
      <c r="E107" s="208" t="s">
        <v>147</v>
      </c>
      <c r="F107" s="209" t="s">
        <v>148</v>
      </c>
      <c r="G107" s="210" t="s">
        <v>130</v>
      </c>
      <c r="H107" s="211">
        <v>21.018000000000001</v>
      </c>
      <c r="I107" s="212"/>
      <c r="J107" s="213">
        <f>ROUND(I107*H107,2)</f>
        <v>0</v>
      </c>
      <c r="K107" s="209" t="s">
        <v>131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0.0043800000000000002</v>
      </c>
      <c r="R107" s="216">
        <f>Q107*H107</f>
        <v>0.092058840000000003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132</v>
      </c>
      <c r="AT107" s="218" t="s">
        <v>127</v>
      </c>
      <c r="AU107" s="218" t="s">
        <v>82</v>
      </c>
      <c r="AY107" s="20" t="s">
        <v>124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132</v>
      </c>
      <c r="BM107" s="218" t="s">
        <v>149</v>
      </c>
    </row>
    <row r="108" s="2" customFormat="1">
      <c r="A108" s="41"/>
      <c r="B108" s="42"/>
      <c r="C108" s="43"/>
      <c r="D108" s="220" t="s">
        <v>134</v>
      </c>
      <c r="E108" s="43"/>
      <c r="F108" s="221" t="s">
        <v>150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134</v>
      </c>
      <c r="AU108" s="20" t="s">
        <v>82</v>
      </c>
    </row>
    <row r="109" s="2" customFormat="1" ht="16.5" customHeight="1">
      <c r="A109" s="41"/>
      <c r="B109" s="42"/>
      <c r="C109" s="207" t="s">
        <v>132</v>
      </c>
      <c r="D109" s="207" t="s">
        <v>127</v>
      </c>
      <c r="E109" s="208" t="s">
        <v>151</v>
      </c>
      <c r="F109" s="209" t="s">
        <v>152</v>
      </c>
      <c r="G109" s="210" t="s">
        <v>130</v>
      </c>
      <c r="H109" s="211">
        <v>21.018000000000001</v>
      </c>
      <c r="I109" s="212"/>
      <c r="J109" s="213">
        <f>ROUND(I109*H109,2)</f>
        <v>0</v>
      </c>
      <c r="K109" s="209" t="s">
        <v>131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0.0040000000000000001</v>
      </c>
      <c r="R109" s="216">
        <f>Q109*H109</f>
        <v>0.084072000000000008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132</v>
      </c>
      <c r="AT109" s="218" t="s">
        <v>127</v>
      </c>
      <c r="AU109" s="218" t="s">
        <v>82</v>
      </c>
      <c r="AY109" s="20" t="s">
        <v>124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132</v>
      </c>
      <c r="BM109" s="218" t="s">
        <v>153</v>
      </c>
    </row>
    <row r="110" s="2" customFormat="1">
      <c r="A110" s="41"/>
      <c r="B110" s="42"/>
      <c r="C110" s="43"/>
      <c r="D110" s="220" t="s">
        <v>134</v>
      </c>
      <c r="E110" s="43"/>
      <c r="F110" s="221" t="s">
        <v>154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134</v>
      </c>
      <c r="AU110" s="20" t="s">
        <v>82</v>
      </c>
    </row>
    <row r="111" s="2" customFormat="1" ht="24.15" customHeight="1">
      <c r="A111" s="41"/>
      <c r="B111" s="42"/>
      <c r="C111" s="207" t="s">
        <v>155</v>
      </c>
      <c r="D111" s="207" t="s">
        <v>127</v>
      </c>
      <c r="E111" s="208" t="s">
        <v>156</v>
      </c>
      <c r="F111" s="209" t="s">
        <v>157</v>
      </c>
      <c r="G111" s="210" t="s">
        <v>130</v>
      </c>
      <c r="H111" s="211">
        <v>81.015000000000001</v>
      </c>
      <c r="I111" s="212"/>
      <c r="J111" s="213">
        <f>ROUND(I111*H111,2)</f>
        <v>0</v>
      </c>
      <c r="K111" s="209" t="s">
        <v>131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0.0053099999999999996</v>
      </c>
      <c r="R111" s="216">
        <f>Q111*H111</f>
        <v>0.43018964999999998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132</v>
      </c>
      <c r="AT111" s="218" t="s">
        <v>127</v>
      </c>
      <c r="AU111" s="218" t="s">
        <v>82</v>
      </c>
      <c r="AY111" s="20" t="s">
        <v>124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132</v>
      </c>
      <c r="BM111" s="218" t="s">
        <v>158</v>
      </c>
    </row>
    <row r="112" s="2" customFormat="1">
      <c r="A112" s="41"/>
      <c r="B112" s="42"/>
      <c r="C112" s="43"/>
      <c r="D112" s="220" t="s">
        <v>134</v>
      </c>
      <c r="E112" s="43"/>
      <c r="F112" s="221" t="s">
        <v>159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134</v>
      </c>
      <c r="AU112" s="20" t="s">
        <v>82</v>
      </c>
    </row>
    <row r="113" s="2" customFormat="1" ht="21.75" customHeight="1">
      <c r="A113" s="41"/>
      <c r="B113" s="42"/>
      <c r="C113" s="207" t="s">
        <v>125</v>
      </c>
      <c r="D113" s="207" t="s">
        <v>127</v>
      </c>
      <c r="E113" s="208" t="s">
        <v>160</v>
      </c>
      <c r="F113" s="209" t="s">
        <v>161</v>
      </c>
      <c r="G113" s="210" t="s">
        <v>130</v>
      </c>
      <c r="H113" s="211">
        <v>50.384</v>
      </c>
      <c r="I113" s="212"/>
      <c r="J113" s="213">
        <f>ROUND(I113*H113,2)</f>
        <v>0</v>
      </c>
      <c r="K113" s="209" t="s">
        <v>131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0.020480000000000002</v>
      </c>
      <c r="R113" s="216">
        <f>Q113*H113</f>
        <v>1.0318643200000002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132</v>
      </c>
      <c r="AT113" s="218" t="s">
        <v>127</v>
      </c>
      <c r="AU113" s="218" t="s">
        <v>82</v>
      </c>
      <c r="AY113" s="20" t="s">
        <v>124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132</v>
      </c>
      <c r="BM113" s="218" t="s">
        <v>162</v>
      </c>
    </row>
    <row r="114" s="2" customFormat="1">
      <c r="A114" s="41"/>
      <c r="B114" s="42"/>
      <c r="C114" s="43"/>
      <c r="D114" s="220" t="s">
        <v>134</v>
      </c>
      <c r="E114" s="43"/>
      <c r="F114" s="221" t="s">
        <v>163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134</v>
      </c>
      <c r="AU114" s="20" t="s">
        <v>82</v>
      </c>
    </row>
    <row r="115" s="15" customFormat="1">
      <c r="A115" s="15"/>
      <c r="B115" s="248"/>
      <c r="C115" s="249"/>
      <c r="D115" s="227" t="s">
        <v>136</v>
      </c>
      <c r="E115" s="250" t="s">
        <v>19</v>
      </c>
      <c r="F115" s="251" t="s">
        <v>164</v>
      </c>
      <c r="G115" s="249"/>
      <c r="H115" s="250" t="s">
        <v>19</v>
      </c>
      <c r="I115" s="252"/>
      <c r="J115" s="249"/>
      <c r="K115" s="249"/>
      <c r="L115" s="253"/>
      <c r="M115" s="254"/>
      <c r="N115" s="255"/>
      <c r="O115" s="255"/>
      <c r="P115" s="255"/>
      <c r="Q115" s="255"/>
      <c r="R115" s="255"/>
      <c r="S115" s="255"/>
      <c r="T115" s="25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7" t="s">
        <v>136</v>
      </c>
      <c r="AU115" s="257" t="s">
        <v>82</v>
      </c>
      <c r="AV115" s="15" t="s">
        <v>80</v>
      </c>
      <c r="AW115" s="15" t="s">
        <v>33</v>
      </c>
      <c r="AX115" s="15" t="s">
        <v>72</v>
      </c>
      <c r="AY115" s="257" t="s">
        <v>124</v>
      </c>
    </row>
    <row r="116" s="13" customFormat="1">
      <c r="A116" s="13"/>
      <c r="B116" s="225"/>
      <c r="C116" s="226"/>
      <c r="D116" s="227" t="s">
        <v>136</v>
      </c>
      <c r="E116" s="228" t="s">
        <v>19</v>
      </c>
      <c r="F116" s="229" t="s">
        <v>165</v>
      </c>
      <c r="G116" s="226"/>
      <c r="H116" s="230">
        <v>47.640000000000001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136</v>
      </c>
      <c r="AU116" s="236" t="s">
        <v>82</v>
      </c>
      <c r="AV116" s="13" t="s">
        <v>82</v>
      </c>
      <c r="AW116" s="13" t="s">
        <v>33</v>
      </c>
      <c r="AX116" s="13" t="s">
        <v>72</v>
      </c>
      <c r="AY116" s="236" t="s">
        <v>124</v>
      </c>
    </row>
    <row r="117" s="13" customFormat="1">
      <c r="A117" s="13"/>
      <c r="B117" s="225"/>
      <c r="C117" s="226"/>
      <c r="D117" s="227" t="s">
        <v>136</v>
      </c>
      <c r="E117" s="228" t="s">
        <v>19</v>
      </c>
      <c r="F117" s="229" t="s">
        <v>166</v>
      </c>
      <c r="G117" s="226"/>
      <c r="H117" s="230">
        <v>0.59199999999999997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136</v>
      </c>
      <c r="AU117" s="236" t="s">
        <v>82</v>
      </c>
      <c r="AV117" s="13" t="s">
        <v>82</v>
      </c>
      <c r="AW117" s="13" t="s">
        <v>33</v>
      </c>
      <c r="AX117" s="13" t="s">
        <v>72</v>
      </c>
      <c r="AY117" s="236" t="s">
        <v>124</v>
      </c>
    </row>
    <row r="118" s="13" customFormat="1">
      <c r="A118" s="13"/>
      <c r="B118" s="225"/>
      <c r="C118" s="226"/>
      <c r="D118" s="227" t="s">
        <v>136</v>
      </c>
      <c r="E118" s="228" t="s">
        <v>19</v>
      </c>
      <c r="F118" s="229" t="s">
        <v>167</v>
      </c>
      <c r="G118" s="226"/>
      <c r="H118" s="230">
        <v>-3.6000000000000001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136</v>
      </c>
      <c r="AU118" s="236" t="s">
        <v>82</v>
      </c>
      <c r="AV118" s="13" t="s">
        <v>82</v>
      </c>
      <c r="AW118" s="13" t="s">
        <v>33</v>
      </c>
      <c r="AX118" s="13" t="s">
        <v>72</v>
      </c>
      <c r="AY118" s="236" t="s">
        <v>124</v>
      </c>
    </row>
    <row r="119" s="13" customFormat="1">
      <c r="A119" s="13"/>
      <c r="B119" s="225"/>
      <c r="C119" s="226"/>
      <c r="D119" s="227" t="s">
        <v>136</v>
      </c>
      <c r="E119" s="228" t="s">
        <v>19</v>
      </c>
      <c r="F119" s="229" t="s">
        <v>168</v>
      </c>
      <c r="G119" s="226"/>
      <c r="H119" s="230">
        <v>6.0999999999999996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136</v>
      </c>
      <c r="AU119" s="236" t="s">
        <v>82</v>
      </c>
      <c r="AV119" s="13" t="s">
        <v>82</v>
      </c>
      <c r="AW119" s="13" t="s">
        <v>33</v>
      </c>
      <c r="AX119" s="13" t="s">
        <v>72</v>
      </c>
      <c r="AY119" s="236" t="s">
        <v>124</v>
      </c>
    </row>
    <row r="120" s="13" customFormat="1">
      <c r="A120" s="13"/>
      <c r="B120" s="225"/>
      <c r="C120" s="226"/>
      <c r="D120" s="227" t="s">
        <v>136</v>
      </c>
      <c r="E120" s="228" t="s">
        <v>19</v>
      </c>
      <c r="F120" s="229" t="s">
        <v>169</v>
      </c>
      <c r="G120" s="226"/>
      <c r="H120" s="230">
        <v>0.622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136</v>
      </c>
      <c r="AU120" s="236" t="s">
        <v>82</v>
      </c>
      <c r="AV120" s="13" t="s">
        <v>82</v>
      </c>
      <c r="AW120" s="13" t="s">
        <v>33</v>
      </c>
      <c r="AX120" s="13" t="s">
        <v>72</v>
      </c>
      <c r="AY120" s="236" t="s">
        <v>124</v>
      </c>
    </row>
    <row r="121" s="13" customFormat="1">
      <c r="A121" s="13"/>
      <c r="B121" s="225"/>
      <c r="C121" s="226"/>
      <c r="D121" s="227" t="s">
        <v>136</v>
      </c>
      <c r="E121" s="228" t="s">
        <v>19</v>
      </c>
      <c r="F121" s="229" t="s">
        <v>170</v>
      </c>
      <c r="G121" s="226"/>
      <c r="H121" s="230">
        <v>-1.5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136</v>
      </c>
      <c r="AU121" s="236" t="s">
        <v>82</v>
      </c>
      <c r="AV121" s="13" t="s">
        <v>82</v>
      </c>
      <c r="AW121" s="13" t="s">
        <v>33</v>
      </c>
      <c r="AX121" s="13" t="s">
        <v>72</v>
      </c>
      <c r="AY121" s="236" t="s">
        <v>124</v>
      </c>
    </row>
    <row r="122" s="13" customFormat="1">
      <c r="A122" s="13"/>
      <c r="B122" s="225"/>
      <c r="C122" s="226"/>
      <c r="D122" s="227" t="s">
        <v>136</v>
      </c>
      <c r="E122" s="228" t="s">
        <v>19</v>
      </c>
      <c r="F122" s="229" t="s">
        <v>171</v>
      </c>
      <c r="G122" s="226"/>
      <c r="H122" s="230">
        <v>0.53000000000000003</v>
      </c>
      <c r="I122" s="231"/>
      <c r="J122" s="226"/>
      <c r="K122" s="226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136</v>
      </c>
      <c r="AU122" s="236" t="s">
        <v>82</v>
      </c>
      <c r="AV122" s="13" t="s">
        <v>82</v>
      </c>
      <c r="AW122" s="13" t="s">
        <v>33</v>
      </c>
      <c r="AX122" s="13" t="s">
        <v>72</v>
      </c>
      <c r="AY122" s="236" t="s">
        <v>124</v>
      </c>
    </row>
    <row r="123" s="14" customFormat="1">
      <c r="A123" s="14"/>
      <c r="B123" s="237"/>
      <c r="C123" s="238"/>
      <c r="D123" s="227" t="s">
        <v>136</v>
      </c>
      <c r="E123" s="239" t="s">
        <v>19</v>
      </c>
      <c r="F123" s="240" t="s">
        <v>140</v>
      </c>
      <c r="G123" s="238"/>
      <c r="H123" s="241">
        <v>50.384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136</v>
      </c>
      <c r="AU123" s="247" t="s">
        <v>82</v>
      </c>
      <c r="AV123" s="14" t="s">
        <v>132</v>
      </c>
      <c r="AW123" s="14" t="s">
        <v>33</v>
      </c>
      <c r="AX123" s="14" t="s">
        <v>80</v>
      </c>
      <c r="AY123" s="247" t="s">
        <v>124</v>
      </c>
    </row>
    <row r="124" s="2" customFormat="1" ht="16.5" customHeight="1">
      <c r="A124" s="41"/>
      <c r="B124" s="42"/>
      <c r="C124" s="207" t="s">
        <v>172</v>
      </c>
      <c r="D124" s="207" t="s">
        <v>127</v>
      </c>
      <c r="E124" s="208" t="s">
        <v>173</v>
      </c>
      <c r="F124" s="209" t="s">
        <v>174</v>
      </c>
      <c r="G124" s="210" t="s">
        <v>130</v>
      </c>
      <c r="H124" s="211">
        <v>111.646</v>
      </c>
      <c r="I124" s="212"/>
      <c r="J124" s="213">
        <f>ROUND(I124*H124,2)</f>
        <v>0</v>
      </c>
      <c r="K124" s="209" t="s">
        <v>131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0.00025999999999999998</v>
      </c>
      <c r="R124" s="216">
        <f>Q124*H124</f>
        <v>0.029027959999999998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132</v>
      </c>
      <c r="AT124" s="218" t="s">
        <v>127</v>
      </c>
      <c r="AU124" s="218" t="s">
        <v>82</v>
      </c>
      <c r="AY124" s="20" t="s">
        <v>124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132</v>
      </c>
      <c r="BM124" s="218" t="s">
        <v>175</v>
      </c>
    </row>
    <row r="125" s="2" customFormat="1">
      <c r="A125" s="41"/>
      <c r="B125" s="42"/>
      <c r="C125" s="43"/>
      <c r="D125" s="220" t="s">
        <v>134</v>
      </c>
      <c r="E125" s="43"/>
      <c r="F125" s="221" t="s">
        <v>176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134</v>
      </c>
      <c r="AU125" s="20" t="s">
        <v>82</v>
      </c>
    </row>
    <row r="126" s="15" customFormat="1">
      <c r="A126" s="15"/>
      <c r="B126" s="248"/>
      <c r="C126" s="249"/>
      <c r="D126" s="227" t="s">
        <v>136</v>
      </c>
      <c r="E126" s="250" t="s">
        <v>19</v>
      </c>
      <c r="F126" s="251" t="s">
        <v>177</v>
      </c>
      <c r="G126" s="249"/>
      <c r="H126" s="250" t="s">
        <v>19</v>
      </c>
      <c r="I126" s="252"/>
      <c r="J126" s="249"/>
      <c r="K126" s="249"/>
      <c r="L126" s="253"/>
      <c r="M126" s="254"/>
      <c r="N126" s="255"/>
      <c r="O126" s="255"/>
      <c r="P126" s="255"/>
      <c r="Q126" s="255"/>
      <c r="R126" s="255"/>
      <c r="S126" s="255"/>
      <c r="T126" s="25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7" t="s">
        <v>136</v>
      </c>
      <c r="AU126" s="257" t="s">
        <v>82</v>
      </c>
      <c r="AV126" s="15" t="s">
        <v>80</v>
      </c>
      <c r="AW126" s="15" t="s">
        <v>33</v>
      </c>
      <c r="AX126" s="15" t="s">
        <v>72</v>
      </c>
      <c r="AY126" s="257" t="s">
        <v>124</v>
      </c>
    </row>
    <row r="127" s="13" customFormat="1">
      <c r="A127" s="13"/>
      <c r="B127" s="225"/>
      <c r="C127" s="226"/>
      <c r="D127" s="227" t="s">
        <v>136</v>
      </c>
      <c r="E127" s="228" t="s">
        <v>19</v>
      </c>
      <c r="F127" s="229" t="s">
        <v>178</v>
      </c>
      <c r="G127" s="226"/>
      <c r="H127" s="230">
        <v>81.015000000000001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136</v>
      </c>
      <c r="AU127" s="236" t="s">
        <v>82</v>
      </c>
      <c r="AV127" s="13" t="s">
        <v>82</v>
      </c>
      <c r="AW127" s="13" t="s">
        <v>33</v>
      </c>
      <c r="AX127" s="13" t="s">
        <v>72</v>
      </c>
      <c r="AY127" s="236" t="s">
        <v>124</v>
      </c>
    </row>
    <row r="128" s="16" customFormat="1">
      <c r="A128" s="16"/>
      <c r="B128" s="258"/>
      <c r="C128" s="259"/>
      <c r="D128" s="227" t="s">
        <v>136</v>
      </c>
      <c r="E128" s="260" t="s">
        <v>19</v>
      </c>
      <c r="F128" s="261" t="s">
        <v>179</v>
      </c>
      <c r="G128" s="259"/>
      <c r="H128" s="262">
        <v>81.015000000000001</v>
      </c>
      <c r="I128" s="263"/>
      <c r="J128" s="259"/>
      <c r="K128" s="259"/>
      <c r="L128" s="264"/>
      <c r="M128" s="265"/>
      <c r="N128" s="266"/>
      <c r="O128" s="266"/>
      <c r="P128" s="266"/>
      <c r="Q128" s="266"/>
      <c r="R128" s="266"/>
      <c r="S128" s="266"/>
      <c r="T128" s="267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68" t="s">
        <v>136</v>
      </c>
      <c r="AU128" s="268" t="s">
        <v>82</v>
      </c>
      <c r="AV128" s="16" t="s">
        <v>146</v>
      </c>
      <c r="AW128" s="16" t="s">
        <v>33</v>
      </c>
      <c r="AX128" s="16" t="s">
        <v>72</v>
      </c>
      <c r="AY128" s="268" t="s">
        <v>124</v>
      </c>
    </row>
    <row r="129" s="15" customFormat="1">
      <c r="A129" s="15"/>
      <c r="B129" s="248"/>
      <c r="C129" s="249"/>
      <c r="D129" s="227" t="s">
        <v>136</v>
      </c>
      <c r="E129" s="250" t="s">
        <v>19</v>
      </c>
      <c r="F129" s="251" t="s">
        <v>180</v>
      </c>
      <c r="G129" s="249"/>
      <c r="H129" s="250" t="s">
        <v>19</v>
      </c>
      <c r="I129" s="252"/>
      <c r="J129" s="249"/>
      <c r="K129" s="249"/>
      <c r="L129" s="253"/>
      <c r="M129" s="254"/>
      <c r="N129" s="255"/>
      <c r="O129" s="255"/>
      <c r="P129" s="255"/>
      <c r="Q129" s="255"/>
      <c r="R129" s="255"/>
      <c r="S129" s="255"/>
      <c r="T129" s="25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7" t="s">
        <v>136</v>
      </c>
      <c r="AU129" s="257" t="s">
        <v>82</v>
      </c>
      <c r="AV129" s="15" t="s">
        <v>80</v>
      </c>
      <c r="AW129" s="15" t="s">
        <v>33</v>
      </c>
      <c r="AX129" s="15" t="s">
        <v>72</v>
      </c>
      <c r="AY129" s="257" t="s">
        <v>124</v>
      </c>
    </row>
    <row r="130" s="13" customFormat="1">
      <c r="A130" s="13"/>
      <c r="B130" s="225"/>
      <c r="C130" s="226"/>
      <c r="D130" s="227" t="s">
        <v>136</v>
      </c>
      <c r="E130" s="228" t="s">
        <v>19</v>
      </c>
      <c r="F130" s="229" t="s">
        <v>181</v>
      </c>
      <c r="G130" s="226"/>
      <c r="H130" s="230">
        <v>31.890999999999998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136</v>
      </c>
      <c r="AU130" s="236" t="s">
        <v>82</v>
      </c>
      <c r="AV130" s="13" t="s">
        <v>82</v>
      </c>
      <c r="AW130" s="13" t="s">
        <v>33</v>
      </c>
      <c r="AX130" s="13" t="s">
        <v>72</v>
      </c>
      <c r="AY130" s="236" t="s">
        <v>124</v>
      </c>
    </row>
    <row r="131" s="13" customFormat="1">
      <c r="A131" s="13"/>
      <c r="B131" s="225"/>
      <c r="C131" s="226"/>
      <c r="D131" s="227" t="s">
        <v>136</v>
      </c>
      <c r="E131" s="228" t="s">
        <v>19</v>
      </c>
      <c r="F131" s="229" t="s">
        <v>182</v>
      </c>
      <c r="G131" s="226"/>
      <c r="H131" s="230">
        <v>-2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136</v>
      </c>
      <c r="AU131" s="236" t="s">
        <v>82</v>
      </c>
      <c r="AV131" s="13" t="s">
        <v>82</v>
      </c>
      <c r="AW131" s="13" t="s">
        <v>33</v>
      </c>
      <c r="AX131" s="13" t="s">
        <v>72</v>
      </c>
      <c r="AY131" s="236" t="s">
        <v>124</v>
      </c>
    </row>
    <row r="132" s="13" customFormat="1">
      <c r="A132" s="13"/>
      <c r="B132" s="225"/>
      <c r="C132" s="226"/>
      <c r="D132" s="227" t="s">
        <v>136</v>
      </c>
      <c r="E132" s="228" t="s">
        <v>19</v>
      </c>
      <c r="F132" s="229" t="s">
        <v>183</v>
      </c>
      <c r="G132" s="226"/>
      <c r="H132" s="230">
        <v>0.73999999999999999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136</v>
      </c>
      <c r="AU132" s="236" t="s">
        <v>82</v>
      </c>
      <c r="AV132" s="13" t="s">
        <v>82</v>
      </c>
      <c r="AW132" s="13" t="s">
        <v>33</v>
      </c>
      <c r="AX132" s="13" t="s">
        <v>72</v>
      </c>
      <c r="AY132" s="236" t="s">
        <v>124</v>
      </c>
    </row>
    <row r="133" s="16" customFormat="1">
      <c r="A133" s="16"/>
      <c r="B133" s="258"/>
      <c r="C133" s="259"/>
      <c r="D133" s="227" t="s">
        <v>136</v>
      </c>
      <c r="E133" s="260" t="s">
        <v>19</v>
      </c>
      <c r="F133" s="261" t="s">
        <v>179</v>
      </c>
      <c r="G133" s="259"/>
      <c r="H133" s="262">
        <v>30.630999999999997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7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68" t="s">
        <v>136</v>
      </c>
      <c r="AU133" s="268" t="s">
        <v>82</v>
      </c>
      <c r="AV133" s="16" t="s">
        <v>146</v>
      </c>
      <c r="AW133" s="16" t="s">
        <v>33</v>
      </c>
      <c r="AX133" s="16" t="s">
        <v>72</v>
      </c>
      <c r="AY133" s="268" t="s">
        <v>124</v>
      </c>
    </row>
    <row r="134" s="14" customFormat="1">
      <c r="A134" s="14"/>
      <c r="B134" s="237"/>
      <c r="C134" s="238"/>
      <c r="D134" s="227" t="s">
        <v>136</v>
      </c>
      <c r="E134" s="239" t="s">
        <v>19</v>
      </c>
      <c r="F134" s="240" t="s">
        <v>140</v>
      </c>
      <c r="G134" s="238"/>
      <c r="H134" s="241">
        <v>111.646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136</v>
      </c>
      <c r="AU134" s="247" t="s">
        <v>82</v>
      </c>
      <c r="AV134" s="14" t="s">
        <v>132</v>
      </c>
      <c r="AW134" s="14" t="s">
        <v>33</v>
      </c>
      <c r="AX134" s="14" t="s">
        <v>80</v>
      </c>
      <c r="AY134" s="247" t="s">
        <v>124</v>
      </c>
    </row>
    <row r="135" s="2" customFormat="1" ht="24.15" customHeight="1">
      <c r="A135" s="41"/>
      <c r="B135" s="42"/>
      <c r="C135" s="207" t="s">
        <v>184</v>
      </c>
      <c r="D135" s="207" t="s">
        <v>127</v>
      </c>
      <c r="E135" s="208" t="s">
        <v>185</v>
      </c>
      <c r="F135" s="209" t="s">
        <v>186</v>
      </c>
      <c r="G135" s="210" t="s">
        <v>130</v>
      </c>
      <c r="H135" s="211">
        <v>81.015000000000001</v>
      </c>
      <c r="I135" s="212"/>
      <c r="J135" s="213">
        <f>ROUND(I135*H135,2)</f>
        <v>0</v>
      </c>
      <c r="K135" s="209" t="s">
        <v>131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0.0043800000000000002</v>
      </c>
      <c r="R135" s="216">
        <f>Q135*H135</f>
        <v>0.35484570000000004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132</v>
      </c>
      <c r="AT135" s="218" t="s">
        <v>127</v>
      </c>
      <c r="AU135" s="218" t="s">
        <v>82</v>
      </c>
      <c r="AY135" s="20" t="s">
        <v>124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132</v>
      </c>
      <c r="BM135" s="218" t="s">
        <v>187</v>
      </c>
    </row>
    <row r="136" s="2" customFormat="1">
      <c r="A136" s="41"/>
      <c r="B136" s="42"/>
      <c r="C136" s="43"/>
      <c r="D136" s="220" t="s">
        <v>134</v>
      </c>
      <c r="E136" s="43"/>
      <c r="F136" s="221" t="s">
        <v>188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134</v>
      </c>
      <c r="AU136" s="20" t="s">
        <v>82</v>
      </c>
    </row>
    <row r="137" s="2" customFormat="1" ht="16.5" customHeight="1">
      <c r="A137" s="41"/>
      <c r="B137" s="42"/>
      <c r="C137" s="207" t="s">
        <v>189</v>
      </c>
      <c r="D137" s="207" t="s">
        <v>127</v>
      </c>
      <c r="E137" s="208" t="s">
        <v>190</v>
      </c>
      <c r="F137" s="209" t="s">
        <v>191</v>
      </c>
      <c r="G137" s="210" t="s">
        <v>130</v>
      </c>
      <c r="H137" s="211">
        <v>30.631</v>
      </c>
      <c r="I137" s="212"/>
      <c r="J137" s="213">
        <f>ROUND(I137*H137,2)</f>
        <v>0</v>
      </c>
      <c r="K137" s="209" t="s">
        <v>131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0.0040000000000000001</v>
      </c>
      <c r="R137" s="216">
        <f>Q137*H137</f>
        <v>0.12252400000000001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132</v>
      </c>
      <c r="AT137" s="218" t="s">
        <v>127</v>
      </c>
      <c r="AU137" s="218" t="s">
        <v>82</v>
      </c>
      <c r="AY137" s="20" t="s">
        <v>124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132</v>
      </c>
      <c r="BM137" s="218" t="s">
        <v>192</v>
      </c>
    </row>
    <row r="138" s="2" customFormat="1">
      <c r="A138" s="41"/>
      <c r="B138" s="42"/>
      <c r="C138" s="43"/>
      <c r="D138" s="220" t="s">
        <v>134</v>
      </c>
      <c r="E138" s="43"/>
      <c r="F138" s="221" t="s">
        <v>193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134</v>
      </c>
      <c r="AU138" s="20" t="s">
        <v>82</v>
      </c>
    </row>
    <row r="139" s="2" customFormat="1" ht="33" customHeight="1">
      <c r="A139" s="41"/>
      <c r="B139" s="42"/>
      <c r="C139" s="207" t="s">
        <v>194</v>
      </c>
      <c r="D139" s="207" t="s">
        <v>127</v>
      </c>
      <c r="E139" s="208" t="s">
        <v>195</v>
      </c>
      <c r="F139" s="209" t="s">
        <v>196</v>
      </c>
      <c r="G139" s="210" t="s">
        <v>130</v>
      </c>
      <c r="H139" s="211">
        <v>5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43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132</v>
      </c>
      <c r="AT139" s="218" t="s">
        <v>127</v>
      </c>
      <c r="AU139" s="218" t="s">
        <v>82</v>
      </c>
      <c r="AY139" s="20" t="s">
        <v>124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132</v>
      </c>
      <c r="BM139" s="218" t="s">
        <v>197</v>
      </c>
    </row>
    <row r="140" s="2" customFormat="1" ht="24.15" customHeight="1">
      <c r="A140" s="41"/>
      <c r="B140" s="42"/>
      <c r="C140" s="207" t="s">
        <v>198</v>
      </c>
      <c r="D140" s="207" t="s">
        <v>127</v>
      </c>
      <c r="E140" s="208" t="s">
        <v>199</v>
      </c>
      <c r="F140" s="209" t="s">
        <v>200</v>
      </c>
      <c r="G140" s="210" t="s">
        <v>201</v>
      </c>
      <c r="H140" s="211">
        <v>30.82</v>
      </c>
      <c r="I140" s="212"/>
      <c r="J140" s="213">
        <f>ROUND(I140*H140,2)</f>
        <v>0</v>
      </c>
      <c r="K140" s="209" t="s">
        <v>131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2.0000000000000002E-05</v>
      </c>
      <c r="R140" s="216">
        <f>Q140*H140</f>
        <v>0.00061640000000000002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132</v>
      </c>
      <c r="AT140" s="218" t="s">
        <v>127</v>
      </c>
      <c r="AU140" s="218" t="s">
        <v>82</v>
      </c>
      <c r="AY140" s="20" t="s">
        <v>124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132</v>
      </c>
      <c r="BM140" s="218" t="s">
        <v>202</v>
      </c>
    </row>
    <row r="141" s="2" customFormat="1">
      <c r="A141" s="41"/>
      <c r="B141" s="42"/>
      <c r="C141" s="43"/>
      <c r="D141" s="220" t="s">
        <v>134</v>
      </c>
      <c r="E141" s="43"/>
      <c r="F141" s="221" t="s">
        <v>203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134</v>
      </c>
      <c r="AU141" s="20" t="s">
        <v>82</v>
      </c>
    </row>
    <row r="142" s="13" customFormat="1">
      <c r="A142" s="13"/>
      <c r="B142" s="225"/>
      <c r="C142" s="226"/>
      <c r="D142" s="227" t="s">
        <v>136</v>
      </c>
      <c r="E142" s="228" t="s">
        <v>19</v>
      </c>
      <c r="F142" s="229" t="s">
        <v>204</v>
      </c>
      <c r="G142" s="226"/>
      <c r="H142" s="230">
        <v>30.82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136</v>
      </c>
      <c r="AU142" s="236" t="s">
        <v>82</v>
      </c>
      <c r="AV142" s="13" t="s">
        <v>82</v>
      </c>
      <c r="AW142" s="13" t="s">
        <v>33</v>
      </c>
      <c r="AX142" s="13" t="s">
        <v>80</v>
      </c>
      <c r="AY142" s="236" t="s">
        <v>124</v>
      </c>
    </row>
    <row r="143" s="2" customFormat="1" ht="21.75" customHeight="1">
      <c r="A143" s="41"/>
      <c r="B143" s="42"/>
      <c r="C143" s="207" t="s">
        <v>8</v>
      </c>
      <c r="D143" s="207" t="s">
        <v>127</v>
      </c>
      <c r="E143" s="208" t="s">
        <v>205</v>
      </c>
      <c r="F143" s="209" t="s">
        <v>206</v>
      </c>
      <c r="G143" s="210" t="s">
        <v>207</v>
      </c>
      <c r="H143" s="211">
        <v>2.5</v>
      </c>
      <c r="I143" s="212"/>
      <c r="J143" s="213">
        <f>ROUND(I143*H143,2)</f>
        <v>0</v>
      </c>
      <c r="K143" s="209" t="s">
        <v>131</v>
      </c>
      <c r="L143" s="47"/>
      <c r="M143" s="214" t="s">
        <v>19</v>
      </c>
      <c r="N143" s="215" t="s">
        <v>43</v>
      </c>
      <c r="O143" s="87"/>
      <c r="P143" s="216">
        <f>O143*H143</f>
        <v>0</v>
      </c>
      <c r="Q143" s="216">
        <v>2.5018699999999998</v>
      </c>
      <c r="R143" s="216">
        <f>Q143*H143</f>
        <v>6.2546749999999998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132</v>
      </c>
      <c r="AT143" s="218" t="s">
        <v>127</v>
      </c>
      <c r="AU143" s="218" t="s">
        <v>82</v>
      </c>
      <c r="AY143" s="20" t="s">
        <v>124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132</v>
      </c>
      <c r="BM143" s="218" t="s">
        <v>208</v>
      </c>
    </row>
    <row r="144" s="2" customFormat="1">
      <c r="A144" s="41"/>
      <c r="B144" s="42"/>
      <c r="C144" s="43"/>
      <c r="D144" s="220" t="s">
        <v>134</v>
      </c>
      <c r="E144" s="43"/>
      <c r="F144" s="221" t="s">
        <v>209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134</v>
      </c>
      <c r="AU144" s="20" t="s">
        <v>82</v>
      </c>
    </row>
    <row r="145" s="15" customFormat="1">
      <c r="A145" s="15"/>
      <c r="B145" s="248"/>
      <c r="C145" s="249"/>
      <c r="D145" s="227" t="s">
        <v>136</v>
      </c>
      <c r="E145" s="250" t="s">
        <v>19</v>
      </c>
      <c r="F145" s="251" t="s">
        <v>210</v>
      </c>
      <c r="G145" s="249"/>
      <c r="H145" s="250" t="s">
        <v>19</v>
      </c>
      <c r="I145" s="252"/>
      <c r="J145" s="249"/>
      <c r="K145" s="249"/>
      <c r="L145" s="253"/>
      <c r="M145" s="254"/>
      <c r="N145" s="255"/>
      <c r="O145" s="255"/>
      <c r="P145" s="255"/>
      <c r="Q145" s="255"/>
      <c r="R145" s="255"/>
      <c r="S145" s="255"/>
      <c r="T145" s="25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7" t="s">
        <v>136</v>
      </c>
      <c r="AU145" s="257" t="s">
        <v>82</v>
      </c>
      <c r="AV145" s="15" t="s">
        <v>80</v>
      </c>
      <c r="AW145" s="15" t="s">
        <v>33</v>
      </c>
      <c r="AX145" s="15" t="s">
        <v>72</v>
      </c>
      <c r="AY145" s="257" t="s">
        <v>124</v>
      </c>
    </row>
    <row r="146" s="13" customFormat="1">
      <c r="A146" s="13"/>
      <c r="B146" s="225"/>
      <c r="C146" s="226"/>
      <c r="D146" s="227" t="s">
        <v>136</v>
      </c>
      <c r="E146" s="228" t="s">
        <v>19</v>
      </c>
      <c r="F146" s="229" t="s">
        <v>211</v>
      </c>
      <c r="G146" s="226"/>
      <c r="H146" s="230">
        <v>1.702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136</v>
      </c>
      <c r="AU146" s="236" t="s">
        <v>82</v>
      </c>
      <c r="AV146" s="13" t="s">
        <v>82</v>
      </c>
      <c r="AW146" s="13" t="s">
        <v>33</v>
      </c>
      <c r="AX146" s="13" t="s">
        <v>72</v>
      </c>
      <c r="AY146" s="236" t="s">
        <v>124</v>
      </c>
    </row>
    <row r="147" s="13" customFormat="1">
      <c r="A147" s="13"/>
      <c r="B147" s="225"/>
      <c r="C147" s="226"/>
      <c r="D147" s="227" t="s">
        <v>136</v>
      </c>
      <c r="E147" s="228" t="s">
        <v>19</v>
      </c>
      <c r="F147" s="229" t="s">
        <v>212</v>
      </c>
      <c r="G147" s="226"/>
      <c r="H147" s="230">
        <v>0.79800000000000004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136</v>
      </c>
      <c r="AU147" s="236" t="s">
        <v>82</v>
      </c>
      <c r="AV147" s="13" t="s">
        <v>82</v>
      </c>
      <c r="AW147" s="13" t="s">
        <v>33</v>
      </c>
      <c r="AX147" s="13" t="s">
        <v>72</v>
      </c>
      <c r="AY147" s="236" t="s">
        <v>124</v>
      </c>
    </row>
    <row r="148" s="14" customFormat="1">
      <c r="A148" s="14"/>
      <c r="B148" s="237"/>
      <c r="C148" s="238"/>
      <c r="D148" s="227" t="s">
        <v>136</v>
      </c>
      <c r="E148" s="239" t="s">
        <v>19</v>
      </c>
      <c r="F148" s="240" t="s">
        <v>140</v>
      </c>
      <c r="G148" s="238"/>
      <c r="H148" s="241">
        <v>2.5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136</v>
      </c>
      <c r="AU148" s="247" t="s">
        <v>82</v>
      </c>
      <c r="AV148" s="14" t="s">
        <v>132</v>
      </c>
      <c r="AW148" s="14" t="s">
        <v>33</v>
      </c>
      <c r="AX148" s="14" t="s">
        <v>80</v>
      </c>
      <c r="AY148" s="247" t="s">
        <v>124</v>
      </c>
    </row>
    <row r="149" s="2" customFormat="1" ht="21.75" customHeight="1">
      <c r="A149" s="41"/>
      <c r="B149" s="42"/>
      <c r="C149" s="207" t="s">
        <v>213</v>
      </c>
      <c r="D149" s="207" t="s">
        <v>127</v>
      </c>
      <c r="E149" s="208" t="s">
        <v>214</v>
      </c>
      <c r="F149" s="209" t="s">
        <v>215</v>
      </c>
      <c r="G149" s="210" t="s">
        <v>207</v>
      </c>
      <c r="H149" s="211">
        <v>2.5</v>
      </c>
      <c r="I149" s="212"/>
      <c r="J149" s="213">
        <f>ROUND(I149*H149,2)</f>
        <v>0</v>
      </c>
      <c r="K149" s="209" t="s">
        <v>131</v>
      </c>
      <c r="L149" s="47"/>
      <c r="M149" s="214" t="s">
        <v>19</v>
      </c>
      <c r="N149" s="215" t="s">
        <v>43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132</v>
      </c>
      <c r="AT149" s="218" t="s">
        <v>127</v>
      </c>
      <c r="AU149" s="218" t="s">
        <v>82</v>
      </c>
      <c r="AY149" s="20" t="s">
        <v>124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132</v>
      </c>
      <c r="BM149" s="218" t="s">
        <v>216</v>
      </c>
    </row>
    <row r="150" s="2" customFormat="1">
      <c r="A150" s="41"/>
      <c r="B150" s="42"/>
      <c r="C150" s="43"/>
      <c r="D150" s="220" t="s">
        <v>134</v>
      </c>
      <c r="E150" s="43"/>
      <c r="F150" s="221" t="s">
        <v>217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134</v>
      </c>
      <c r="AU150" s="20" t="s">
        <v>82</v>
      </c>
    </row>
    <row r="151" s="2" customFormat="1" ht="24.15" customHeight="1">
      <c r="A151" s="41"/>
      <c r="B151" s="42"/>
      <c r="C151" s="207" t="s">
        <v>218</v>
      </c>
      <c r="D151" s="207" t="s">
        <v>127</v>
      </c>
      <c r="E151" s="208" t="s">
        <v>219</v>
      </c>
      <c r="F151" s="209" t="s">
        <v>220</v>
      </c>
      <c r="G151" s="210" t="s">
        <v>207</v>
      </c>
      <c r="H151" s="211">
        <v>2.5</v>
      </c>
      <c r="I151" s="212"/>
      <c r="J151" s="213">
        <f>ROUND(I151*H151,2)</f>
        <v>0</v>
      </c>
      <c r="K151" s="209" t="s">
        <v>131</v>
      </c>
      <c r="L151" s="47"/>
      <c r="M151" s="214" t="s">
        <v>19</v>
      </c>
      <c r="N151" s="215" t="s">
        <v>43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132</v>
      </c>
      <c r="AT151" s="218" t="s">
        <v>127</v>
      </c>
      <c r="AU151" s="218" t="s">
        <v>82</v>
      </c>
      <c r="AY151" s="20" t="s">
        <v>124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132</v>
      </c>
      <c r="BM151" s="218" t="s">
        <v>221</v>
      </c>
    </row>
    <row r="152" s="2" customFormat="1">
      <c r="A152" s="41"/>
      <c r="B152" s="42"/>
      <c r="C152" s="43"/>
      <c r="D152" s="220" t="s">
        <v>134</v>
      </c>
      <c r="E152" s="43"/>
      <c r="F152" s="221" t="s">
        <v>222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134</v>
      </c>
      <c r="AU152" s="20" t="s">
        <v>82</v>
      </c>
    </row>
    <row r="153" s="2" customFormat="1" ht="16.5" customHeight="1">
      <c r="A153" s="41"/>
      <c r="B153" s="42"/>
      <c r="C153" s="207" t="s">
        <v>223</v>
      </c>
      <c r="D153" s="207" t="s">
        <v>127</v>
      </c>
      <c r="E153" s="208" t="s">
        <v>224</v>
      </c>
      <c r="F153" s="209" t="s">
        <v>225</v>
      </c>
      <c r="G153" s="210" t="s">
        <v>226</v>
      </c>
      <c r="H153" s="211">
        <v>1.2030000000000001</v>
      </c>
      <c r="I153" s="212"/>
      <c r="J153" s="213">
        <f>ROUND(I153*H153,2)</f>
        <v>0</v>
      </c>
      <c r="K153" s="209" t="s">
        <v>131</v>
      </c>
      <c r="L153" s="47"/>
      <c r="M153" s="214" t="s">
        <v>19</v>
      </c>
      <c r="N153" s="215" t="s">
        <v>43</v>
      </c>
      <c r="O153" s="87"/>
      <c r="P153" s="216">
        <f>O153*H153</f>
        <v>0</v>
      </c>
      <c r="Q153" s="216">
        <v>1.06277</v>
      </c>
      <c r="R153" s="216">
        <f>Q153*H153</f>
        <v>1.27851231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132</v>
      </c>
      <c r="AT153" s="218" t="s">
        <v>127</v>
      </c>
      <c r="AU153" s="218" t="s">
        <v>82</v>
      </c>
      <c r="AY153" s="20" t="s">
        <v>124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132</v>
      </c>
      <c r="BM153" s="218" t="s">
        <v>227</v>
      </c>
    </row>
    <row r="154" s="2" customFormat="1">
      <c r="A154" s="41"/>
      <c r="B154" s="42"/>
      <c r="C154" s="43"/>
      <c r="D154" s="220" t="s">
        <v>134</v>
      </c>
      <c r="E154" s="43"/>
      <c r="F154" s="221" t="s">
        <v>228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134</v>
      </c>
      <c r="AU154" s="20" t="s">
        <v>82</v>
      </c>
    </row>
    <row r="155" s="15" customFormat="1">
      <c r="A155" s="15"/>
      <c r="B155" s="248"/>
      <c r="C155" s="249"/>
      <c r="D155" s="227" t="s">
        <v>136</v>
      </c>
      <c r="E155" s="250" t="s">
        <v>19</v>
      </c>
      <c r="F155" s="251" t="s">
        <v>229</v>
      </c>
      <c r="G155" s="249"/>
      <c r="H155" s="250" t="s">
        <v>19</v>
      </c>
      <c r="I155" s="252"/>
      <c r="J155" s="249"/>
      <c r="K155" s="249"/>
      <c r="L155" s="253"/>
      <c r="M155" s="254"/>
      <c r="N155" s="255"/>
      <c r="O155" s="255"/>
      <c r="P155" s="255"/>
      <c r="Q155" s="255"/>
      <c r="R155" s="255"/>
      <c r="S155" s="255"/>
      <c r="T155" s="25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7" t="s">
        <v>136</v>
      </c>
      <c r="AU155" s="257" t="s">
        <v>82</v>
      </c>
      <c r="AV155" s="15" t="s">
        <v>80</v>
      </c>
      <c r="AW155" s="15" t="s">
        <v>33</v>
      </c>
      <c r="AX155" s="15" t="s">
        <v>72</v>
      </c>
      <c r="AY155" s="257" t="s">
        <v>124</v>
      </c>
    </row>
    <row r="156" s="13" customFormat="1">
      <c r="A156" s="13"/>
      <c r="B156" s="225"/>
      <c r="C156" s="226"/>
      <c r="D156" s="227" t="s">
        <v>136</v>
      </c>
      <c r="E156" s="228" t="s">
        <v>19</v>
      </c>
      <c r="F156" s="229" t="s">
        <v>230</v>
      </c>
      <c r="G156" s="226"/>
      <c r="H156" s="230">
        <v>0.81899999999999995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136</v>
      </c>
      <c r="AU156" s="236" t="s">
        <v>82</v>
      </c>
      <c r="AV156" s="13" t="s">
        <v>82</v>
      </c>
      <c r="AW156" s="13" t="s">
        <v>33</v>
      </c>
      <c r="AX156" s="13" t="s">
        <v>72</v>
      </c>
      <c r="AY156" s="236" t="s">
        <v>124</v>
      </c>
    </row>
    <row r="157" s="13" customFormat="1">
      <c r="A157" s="13"/>
      <c r="B157" s="225"/>
      <c r="C157" s="226"/>
      <c r="D157" s="227" t="s">
        <v>136</v>
      </c>
      <c r="E157" s="228" t="s">
        <v>19</v>
      </c>
      <c r="F157" s="229" t="s">
        <v>231</v>
      </c>
      <c r="G157" s="226"/>
      <c r="H157" s="230">
        <v>0.38400000000000001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136</v>
      </c>
      <c r="AU157" s="236" t="s">
        <v>82</v>
      </c>
      <c r="AV157" s="13" t="s">
        <v>82</v>
      </c>
      <c r="AW157" s="13" t="s">
        <v>33</v>
      </c>
      <c r="AX157" s="13" t="s">
        <v>72</v>
      </c>
      <c r="AY157" s="236" t="s">
        <v>124</v>
      </c>
    </row>
    <row r="158" s="14" customFormat="1">
      <c r="A158" s="14"/>
      <c r="B158" s="237"/>
      <c r="C158" s="238"/>
      <c r="D158" s="227" t="s">
        <v>136</v>
      </c>
      <c r="E158" s="239" t="s">
        <v>19</v>
      </c>
      <c r="F158" s="240" t="s">
        <v>140</v>
      </c>
      <c r="G158" s="238"/>
      <c r="H158" s="241">
        <v>1.2029999999999999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136</v>
      </c>
      <c r="AU158" s="247" t="s">
        <v>82</v>
      </c>
      <c r="AV158" s="14" t="s">
        <v>132</v>
      </c>
      <c r="AW158" s="14" t="s">
        <v>33</v>
      </c>
      <c r="AX158" s="14" t="s">
        <v>80</v>
      </c>
      <c r="AY158" s="247" t="s">
        <v>124</v>
      </c>
    </row>
    <row r="159" s="12" customFormat="1" ht="22.8" customHeight="1">
      <c r="A159" s="12"/>
      <c r="B159" s="191"/>
      <c r="C159" s="192"/>
      <c r="D159" s="193" t="s">
        <v>71</v>
      </c>
      <c r="E159" s="205" t="s">
        <v>189</v>
      </c>
      <c r="F159" s="205" t="s">
        <v>232</v>
      </c>
      <c r="G159" s="192"/>
      <c r="H159" s="192"/>
      <c r="I159" s="195"/>
      <c r="J159" s="206">
        <f>BK159</f>
        <v>0</v>
      </c>
      <c r="K159" s="192"/>
      <c r="L159" s="197"/>
      <c r="M159" s="198"/>
      <c r="N159" s="199"/>
      <c r="O159" s="199"/>
      <c r="P159" s="200">
        <f>SUM(P160:P199)</f>
        <v>0</v>
      </c>
      <c r="Q159" s="199"/>
      <c r="R159" s="200">
        <f>SUM(R160:R199)</f>
        <v>0.0008407200000000001</v>
      </c>
      <c r="S159" s="199"/>
      <c r="T159" s="201">
        <f>SUM(T160:T199)</f>
        <v>10.368743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2" t="s">
        <v>80</v>
      </c>
      <c r="AT159" s="203" t="s">
        <v>71</v>
      </c>
      <c r="AU159" s="203" t="s">
        <v>80</v>
      </c>
      <c r="AY159" s="202" t="s">
        <v>124</v>
      </c>
      <c r="BK159" s="204">
        <f>SUM(BK160:BK199)</f>
        <v>0</v>
      </c>
    </row>
    <row r="160" s="2" customFormat="1" ht="16.5" customHeight="1">
      <c r="A160" s="41"/>
      <c r="B160" s="42"/>
      <c r="C160" s="207" t="s">
        <v>233</v>
      </c>
      <c r="D160" s="207" t="s">
        <v>127</v>
      </c>
      <c r="E160" s="208" t="s">
        <v>234</v>
      </c>
      <c r="F160" s="209" t="s">
        <v>235</v>
      </c>
      <c r="G160" s="210" t="s">
        <v>207</v>
      </c>
      <c r="H160" s="211">
        <v>3.1240000000000001</v>
      </c>
      <c r="I160" s="212"/>
      <c r="J160" s="213">
        <f>ROUND(I160*H160,2)</f>
        <v>0</v>
      </c>
      <c r="K160" s="209" t="s">
        <v>131</v>
      </c>
      <c r="L160" s="47"/>
      <c r="M160" s="214" t="s">
        <v>19</v>
      </c>
      <c r="N160" s="215" t="s">
        <v>43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2.2000000000000002</v>
      </c>
      <c r="T160" s="217">
        <f>S160*H160</f>
        <v>6.8728000000000007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132</v>
      </c>
      <c r="AT160" s="218" t="s">
        <v>127</v>
      </c>
      <c r="AU160" s="218" t="s">
        <v>82</v>
      </c>
      <c r="AY160" s="20" t="s">
        <v>124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132</v>
      </c>
      <c r="BM160" s="218" t="s">
        <v>236</v>
      </c>
    </row>
    <row r="161" s="2" customFormat="1">
      <c r="A161" s="41"/>
      <c r="B161" s="42"/>
      <c r="C161" s="43"/>
      <c r="D161" s="220" t="s">
        <v>134</v>
      </c>
      <c r="E161" s="43"/>
      <c r="F161" s="221" t="s">
        <v>237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134</v>
      </c>
      <c r="AU161" s="20" t="s">
        <v>82</v>
      </c>
    </row>
    <row r="162" s="13" customFormat="1">
      <c r="A162" s="13"/>
      <c r="B162" s="225"/>
      <c r="C162" s="226"/>
      <c r="D162" s="227" t="s">
        <v>136</v>
      </c>
      <c r="E162" s="228" t="s">
        <v>19</v>
      </c>
      <c r="F162" s="229" t="s">
        <v>238</v>
      </c>
      <c r="G162" s="226"/>
      <c r="H162" s="230">
        <v>2.1269999999999998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136</v>
      </c>
      <c r="AU162" s="236" t="s">
        <v>82</v>
      </c>
      <c r="AV162" s="13" t="s">
        <v>82</v>
      </c>
      <c r="AW162" s="13" t="s">
        <v>33</v>
      </c>
      <c r="AX162" s="13" t="s">
        <v>72</v>
      </c>
      <c r="AY162" s="236" t="s">
        <v>124</v>
      </c>
    </row>
    <row r="163" s="13" customFormat="1">
      <c r="A163" s="13"/>
      <c r="B163" s="225"/>
      <c r="C163" s="226"/>
      <c r="D163" s="227" t="s">
        <v>136</v>
      </c>
      <c r="E163" s="228" t="s">
        <v>19</v>
      </c>
      <c r="F163" s="229" t="s">
        <v>239</v>
      </c>
      <c r="G163" s="226"/>
      <c r="H163" s="230">
        <v>0.997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136</v>
      </c>
      <c r="AU163" s="236" t="s">
        <v>82</v>
      </c>
      <c r="AV163" s="13" t="s">
        <v>82</v>
      </c>
      <c r="AW163" s="13" t="s">
        <v>33</v>
      </c>
      <c r="AX163" s="13" t="s">
        <v>72</v>
      </c>
      <c r="AY163" s="236" t="s">
        <v>124</v>
      </c>
    </row>
    <row r="164" s="14" customFormat="1">
      <c r="A164" s="14"/>
      <c r="B164" s="237"/>
      <c r="C164" s="238"/>
      <c r="D164" s="227" t="s">
        <v>136</v>
      </c>
      <c r="E164" s="239" t="s">
        <v>19</v>
      </c>
      <c r="F164" s="240" t="s">
        <v>140</v>
      </c>
      <c r="G164" s="238"/>
      <c r="H164" s="241">
        <v>3.1239999999999997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136</v>
      </c>
      <c r="AU164" s="247" t="s">
        <v>82</v>
      </c>
      <c r="AV164" s="14" t="s">
        <v>132</v>
      </c>
      <c r="AW164" s="14" t="s">
        <v>33</v>
      </c>
      <c r="AX164" s="14" t="s">
        <v>80</v>
      </c>
      <c r="AY164" s="247" t="s">
        <v>124</v>
      </c>
    </row>
    <row r="165" s="2" customFormat="1" ht="21.75" customHeight="1">
      <c r="A165" s="41"/>
      <c r="B165" s="42"/>
      <c r="C165" s="207" t="s">
        <v>240</v>
      </c>
      <c r="D165" s="207" t="s">
        <v>127</v>
      </c>
      <c r="E165" s="208" t="s">
        <v>241</v>
      </c>
      <c r="F165" s="209" t="s">
        <v>242</v>
      </c>
      <c r="G165" s="210" t="s">
        <v>207</v>
      </c>
      <c r="H165" s="211">
        <v>3.1240000000000001</v>
      </c>
      <c r="I165" s="212"/>
      <c r="J165" s="213">
        <f>ROUND(I165*H165,2)</f>
        <v>0</v>
      </c>
      <c r="K165" s="209" t="s">
        <v>131</v>
      </c>
      <c r="L165" s="47"/>
      <c r="M165" s="214" t="s">
        <v>19</v>
      </c>
      <c r="N165" s="215" t="s">
        <v>43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0.029000000000000001</v>
      </c>
      <c r="T165" s="217">
        <f>S165*H165</f>
        <v>0.09059600000000001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132</v>
      </c>
      <c r="AT165" s="218" t="s">
        <v>127</v>
      </c>
      <c r="AU165" s="218" t="s">
        <v>82</v>
      </c>
      <c r="AY165" s="20" t="s">
        <v>124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132</v>
      </c>
      <c r="BM165" s="218" t="s">
        <v>243</v>
      </c>
    </row>
    <row r="166" s="2" customFormat="1">
      <c r="A166" s="41"/>
      <c r="B166" s="42"/>
      <c r="C166" s="43"/>
      <c r="D166" s="220" t="s">
        <v>134</v>
      </c>
      <c r="E166" s="43"/>
      <c r="F166" s="221" t="s">
        <v>244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134</v>
      </c>
      <c r="AU166" s="20" t="s">
        <v>82</v>
      </c>
    </row>
    <row r="167" s="2" customFormat="1" ht="21.75" customHeight="1">
      <c r="A167" s="41"/>
      <c r="B167" s="42"/>
      <c r="C167" s="207" t="s">
        <v>245</v>
      </c>
      <c r="D167" s="207" t="s">
        <v>127</v>
      </c>
      <c r="E167" s="208" t="s">
        <v>246</v>
      </c>
      <c r="F167" s="209" t="s">
        <v>247</v>
      </c>
      <c r="G167" s="210" t="s">
        <v>207</v>
      </c>
      <c r="H167" s="211">
        <v>2.0830000000000002</v>
      </c>
      <c r="I167" s="212"/>
      <c r="J167" s="213">
        <f>ROUND(I167*H167,2)</f>
        <v>0</v>
      </c>
      <c r="K167" s="209" t="s">
        <v>131</v>
      </c>
      <c r="L167" s="47"/>
      <c r="M167" s="214" t="s">
        <v>19</v>
      </c>
      <c r="N167" s="215" t="s">
        <v>43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1.3999999999999999</v>
      </c>
      <c r="T167" s="217">
        <f>S167*H167</f>
        <v>2.9161999999999999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132</v>
      </c>
      <c r="AT167" s="218" t="s">
        <v>127</v>
      </c>
      <c r="AU167" s="218" t="s">
        <v>82</v>
      </c>
      <c r="AY167" s="20" t="s">
        <v>124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132</v>
      </c>
      <c r="BM167" s="218" t="s">
        <v>248</v>
      </c>
    </row>
    <row r="168" s="2" customFormat="1">
      <c r="A168" s="41"/>
      <c r="B168" s="42"/>
      <c r="C168" s="43"/>
      <c r="D168" s="220" t="s">
        <v>134</v>
      </c>
      <c r="E168" s="43"/>
      <c r="F168" s="221" t="s">
        <v>249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134</v>
      </c>
      <c r="AU168" s="20" t="s">
        <v>82</v>
      </c>
    </row>
    <row r="169" s="15" customFormat="1">
      <c r="A169" s="15"/>
      <c r="B169" s="248"/>
      <c r="C169" s="249"/>
      <c r="D169" s="227" t="s">
        <v>136</v>
      </c>
      <c r="E169" s="250" t="s">
        <v>19</v>
      </c>
      <c r="F169" s="251" t="s">
        <v>250</v>
      </c>
      <c r="G169" s="249"/>
      <c r="H169" s="250" t="s">
        <v>19</v>
      </c>
      <c r="I169" s="252"/>
      <c r="J169" s="249"/>
      <c r="K169" s="249"/>
      <c r="L169" s="253"/>
      <c r="M169" s="254"/>
      <c r="N169" s="255"/>
      <c r="O169" s="255"/>
      <c r="P169" s="255"/>
      <c r="Q169" s="255"/>
      <c r="R169" s="255"/>
      <c r="S169" s="255"/>
      <c r="T169" s="25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7" t="s">
        <v>136</v>
      </c>
      <c r="AU169" s="257" t="s">
        <v>82</v>
      </c>
      <c r="AV169" s="15" t="s">
        <v>80</v>
      </c>
      <c r="AW169" s="15" t="s">
        <v>33</v>
      </c>
      <c r="AX169" s="15" t="s">
        <v>72</v>
      </c>
      <c r="AY169" s="257" t="s">
        <v>124</v>
      </c>
    </row>
    <row r="170" s="13" customFormat="1">
      <c r="A170" s="13"/>
      <c r="B170" s="225"/>
      <c r="C170" s="226"/>
      <c r="D170" s="227" t="s">
        <v>136</v>
      </c>
      <c r="E170" s="228" t="s">
        <v>19</v>
      </c>
      <c r="F170" s="229" t="s">
        <v>251</v>
      </c>
      <c r="G170" s="226"/>
      <c r="H170" s="230">
        <v>1.4179999999999999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136</v>
      </c>
      <c r="AU170" s="236" t="s">
        <v>82</v>
      </c>
      <c r="AV170" s="13" t="s">
        <v>82</v>
      </c>
      <c r="AW170" s="13" t="s">
        <v>33</v>
      </c>
      <c r="AX170" s="13" t="s">
        <v>72</v>
      </c>
      <c r="AY170" s="236" t="s">
        <v>124</v>
      </c>
    </row>
    <row r="171" s="13" customFormat="1">
      <c r="A171" s="13"/>
      <c r="B171" s="225"/>
      <c r="C171" s="226"/>
      <c r="D171" s="227" t="s">
        <v>136</v>
      </c>
      <c r="E171" s="228" t="s">
        <v>19</v>
      </c>
      <c r="F171" s="229" t="s">
        <v>252</v>
      </c>
      <c r="G171" s="226"/>
      <c r="H171" s="230">
        <v>0.66500000000000004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136</v>
      </c>
      <c r="AU171" s="236" t="s">
        <v>82</v>
      </c>
      <c r="AV171" s="13" t="s">
        <v>82</v>
      </c>
      <c r="AW171" s="13" t="s">
        <v>33</v>
      </c>
      <c r="AX171" s="13" t="s">
        <v>72</v>
      </c>
      <c r="AY171" s="236" t="s">
        <v>124</v>
      </c>
    </row>
    <row r="172" s="14" customFormat="1">
      <c r="A172" s="14"/>
      <c r="B172" s="237"/>
      <c r="C172" s="238"/>
      <c r="D172" s="227" t="s">
        <v>136</v>
      </c>
      <c r="E172" s="239" t="s">
        <v>19</v>
      </c>
      <c r="F172" s="240" t="s">
        <v>140</v>
      </c>
      <c r="G172" s="238"/>
      <c r="H172" s="241">
        <v>2.0830000000000002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136</v>
      </c>
      <c r="AU172" s="247" t="s">
        <v>82</v>
      </c>
      <c r="AV172" s="14" t="s">
        <v>132</v>
      </c>
      <c r="AW172" s="14" t="s">
        <v>33</v>
      </c>
      <c r="AX172" s="14" t="s">
        <v>80</v>
      </c>
      <c r="AY172" s="247" t="s">
        <v>124</v>
      </c>
    </row>
    <row r="173" s="2" customFormat="1" ht="24.15" customHeight="1">
      <c r="A173" s="41"/>
      <c r="B173" s="42"/>
      <c r="C173" s="207" t="s">
        <v>253</v>
      </c>
      <c r="D173" s="207" t="s">
        <v>127</v>
      </c>
      <c r="E173" s="208" t="s">
        <v>254</v>
      </c>
      <c r="F173" s="209" t="s">
        <v>255</v>
      </c>
      <c r="G173" s="210" t="s">
        <v>130</v>
      </c>
      <c r="H173" s="211">
        <v>21.018000000000001</v>
      </c>
      <c r="I173" s="212"/>
      <c r="J173" s="213">
        <f>ROUND(I173*H173,2)</f>
        <v>0</v>
      </c>
      <c r="K173" s="209" t="s">
        <v>131</v>
      </c>
      <c r="L173" s="47"/>
      <c r="M173" s="214" t="s">
        <v>19</v>
      </c>
      <c r="N173" s="215" t="s">
        <v>43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0.0040000000000000001</v>
      </c>
      <c r="T173" s="217">
        <f>S173*H173</f>
        <v>0.084072000000000008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132</v>
      </c>
      <c r="AT173" s="218" t="s">
        <v>127</v>
      </c>
      <c r="AU173" s="218" t="s">
        <v>82</v>
      </c>
      <c r="AY173" s="20" t="s">
        <v>124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132</v>
      </c>
      <c r="BM173" s="218" t="s">
        <v>256</v>
      </c>
    </row>
    <row r="174" s="2" customFormat="1">
      <c r="A174" s="41"/>
      <c r="B174" s="42"/>
      <c r="C174" s="43"/>
      <c r="D174" s="220" t="s">
        <v>134</v>
      </c>
      <c r="E174" s="43"/>
      <c r="F174" s="221" t="s">
        <v>257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134</v>
      </c>
      <c r="AU174" s="20" t="s">
        <v>82</v>
      </c>
    </row>
    <row r="175" s="13" customFormat="1">
      <c r="A175" s="13"/>
      <c r="B175" s="225"/>
      <c r="C175" s="226"/>
      <c r="D175" s="227" t="s">
        <v>136</v>
      </c>
      <c r="E175" s="228" t="s">
        <v>19</v>
      </c>
      <c r="F175" s="229" t="s">
        <v>137</v>
      </c>
      <c r="G175" s="226"/>
      <c r="H175" s="230">
        <v>6.6459999999999999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136</v>
      </c>
      <c r="AU175" s="236" t="s">
        <v>82</v>
      </c>
      <c r="AV175" s="13" t="s">
        <v>82</v>
      </c>
      <c r="AW175" s="13" t="s">
        <v>33</v>
      </c>
      <c r="AX175" s="13" t="s">
        <v>72</v>
      </c>
      <c r="AY175" s="236" t="s">
        <v>124</v>
      </c>
    </row>
    <row r="176" s="13" customFormat="1">
      <c r="A176" s="13"/>
      <c r="B176" s="225"/>
      <c r="C176" s="226"/>
      <c r="D176" s="227" t="s">
        <v>136</v>
      </c>
      <c r="E176" s="228" t="s">
        <v>19</v>
      </c>
      <c r="F176" s="229" t="s">
        <v>138</v>
      </c>
      <c r="G176" s="226"/>
      <c r="H176" s="230">
        <v>0.189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136</v>
      </c>
      <c r="AU176" s="236" t="s">
        <v>82</v>
      </c>
      <c r="AV176" s="13" t="s">
        <v>82</v>
      </c>
      <c r="AW176" s="13" t="s">
        <v>33</v>
      </c>
      <c r="AX176" s="13" t="s">
        <v>72</v>
      </c>
      <c r="AY176" s="236" t="s">
        <v>124</v>
      </c>
    </row>
    <row r="177" s="13" customFormat="1">
      <c r="A177" s="13"/>
      <c r="B177" s="225"/>
      <c r="C177" s="226"/>
      <c r="D177" s="227" t="s">
        <v>136</v>
      </c>
      <c r="E177" s="228" t="s">
        <v>19</v>
      </c>
      <c r="F177" s="229" t="s">
        <v>139</v>
      </c>
      <c r="G177" s="226"/>
      <c r="H177" s="230">
        <v>14.183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136</v>
      </c>
      <c r="AU177" s="236" t="s">
        <v>82</v>
      </c>
      <c r="AV177" s="13" t="s">
        <v>82</v>
      </c>
      <c r="AW177" s="13" t="s">
        <v>33</v>
      </c>
      <c r="AX177" s="13" t="s">
        <v>72</v>
      </c>
      <c r="AY177" s="236" t="s">
        <v>124</v>
      </c>
    </row>
    <row r="178" s="14" customFormat="1">
      <c r="A178" s="14"/>
      <c r="B178" s="237"/>
      <c r="C178" s="238"/>
      <c r="D178" s="227" t="s">
        <v>136</v>
      </c>
      <c r="E178" s="239" t="s">
        <v>19</v>
      </c>
      <c r="F178" s="240" t="s">
        <v>140</v>
      </c>
      <c r="G178" s="238"/>
      <c r="H178" s="241">
        <v>21.018000000000001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136</v>
      </c>
      <c r="AU178" s="247" t="s">
        <v>82</v>
      </c>
      <c r="AV178" s="14" t="s">
        <v>132</v>
      </c>
      <c r="AW178" s="14" t="s">
        <v>33</v>
      </c>
      <c r="AX178" s="14" t="s">
        <v>80</v>
      </c>
      <c r="AY178" s="247" t="s">
        <v>124</v>
      </c>
    </row>
    <row r="179" s="2" customFormat="1" ht="24.15" customHeight="1">
      <c r="A179" s="41"/>
      <c r="B179" s="42"/>
      <c r="C179" s="207" t="s">
        <v>258</v>
      </c>
      <c r="D179" s="207" t="s">
        <v>127</v>
      </c>
      <c r="E179" s="208" t="s">
        <v>259</v>
      </c>
      <c r="F179" s="209" t="s">
        <v>260</v>
      </c>
      <c r="G179" s="210" t="s">
        <v>130</v>
      </c>
      <c r="H179" s="211">
        <v>81.015000000000001</v>
      </c>
      <c r="I179" s="212"/>
      <c r="J179" s="213">
        <f>ROUND(I179*H179,2)</f>
        <v>0</v>
      </c>
      <c r="K179" s="209" t="s">
        <v>131</v>
      </c>
      <c r="L179" s="47"/>
      <c r="M179" s="214" t="s">
        <v>19</v>
      </c>
      <c r="N179" s="215" t="s">
        <v>43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0.0050000000000000001</v>
      </c>
      <c r="T179" s="217">
        <f>S179*H179</f>
        <v>0.40507500000000002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132</v>
      </c>
      <c r="AT179" s="218" t="s">
        <v>127</v>
      </c>
      <c r="AU179" s="218" t="s">
        <v>82</v>
      </c>
      <c r="AY179" s="20" t="s">
        <v>124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132</v>
      </c>
      <c r="BM179" s="218" t="s">
        <v>261</v>
      </c>
    </row>
    <row r="180" s="2" customFormat="1">
      <c r="A180" s="41"/>
      <c r="B180" s="42"/>
      <c r="C180" s="43"/>
      <c r="D180" s="220" t="s">
        <v>134</v>
      </c>
      <c r="E180" s="43"/>
      <c r="F180" s="221" t="s">
        <v>262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134</v>
      </c>
      <c r="AU180" s="20" t="s">
        <v>82</v>
      </c>
    </row>
    <row r="181" s="13" customFormat="1">
      <c r="A181" s="13"/>
      <c r="B181" s="225"/>
      <c r="C181" s="226"/>
      <c r="D181" s="227" t="s">
        <v>136</v>
      </c>
      <c r="E181" s="228" t="s">
        <v>19</v>
      </c>
      <c r="F181" s="229" t="s">
        <v>165</v>
      </c>
      <c r="G181" s="226"/>
      <c r="H181" s="230">
        <v>47.640000000000001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136</v>
      </c>
      <c r="AU181" s="236" t="s">
        <v>82</v>
      </c>
      <c r="AV181" s="13" t="s">
        <v>82</v>
      </c>
      <c r="AW181" s="13" t="s">
        <v>33</v>
      </c>
      <c r="AX181" s="13" t="s">
        <v>72</v>
      </c>
      <c r="AY181" s="236" t="s">
        <v>124</v>
      </c>
    </row>
    <row r="182" s="13" customFormat="1">
      <c r="A182" s="13"/>
      <c r="B182" s="225"/>
      <c r="C182" s="226"/>
      <c r="D182" s="227" t="s">
        <v>136</v>
      </c>
      <c r="E182" s="228" t="s">
        <v>19</v>
      </c>
      <c r="F182" s="229" t="s">
        <v>166</v>
      </c>
      <c r="G182" s="226"/>
      <c r="H182" s="230">
        <v>0.59199999999999997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136</v>
      </c>
      <c r="AU182" s="236" t="s">
        <v>82</v>
      </c>
      <c r="AV182" s="13" t="s">
        <v>82</v>
      </c>
      <c r="AW182" s="13" t="s">
        <v>33</v>
      </c>
      <c r="AX182" s="13" t="s">
        <v>72</v>
      </c>
      <c r="AY182" s="236" t="s">
        <v>124</v>
      </c>
    </row>
    <row r="183" s="13" customFormat="1">
      <c r="A183" s="13"/>
      <c r="B183" s="225"/>
      <c r="C183" s="226"/>
      <c r="D183" s="227" t="s">
        <v>136</v>
      </c>
      <c r="E183" s="228" t="s">
        <v>19</v>
      </c>
      <c r="F183" s="229" t="s">
        <v>167</v>
      </c>
      <c r="G183" s="226"/>
      <c r="H183" s="230">
        <v>-3.6000000000000001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136</v>
      </c>
      <c r="AU183" s="236" t="s">
        <v>82</v>
      </c>
      <c r="AV183" s="13" t="s">
        <v>82</v>
      </c>
      <c r="AW183" s="13" t="s">
        <v>33</v>
      </c>
      <c r="AX183" s="13" t="s">
        <v>72</v>
      </c>
      <c r="AY183" s="236" t="s">
        <v>124</v>
      </c>
    </row>
    <row r="184" s="13" customFormat="1">
      <c r="A184" s="13"/>
      <c r="B184" s="225"/>
      <c r="C184" s="226"/>
      <c r="D184" s="227" t="s">
        <v>136</v>
      </c>
      <c r="E184" s="228" t="s">
        <v>19</v>
      </c>
      <c r="F184" s="229" t="s">
        <v>168</v>
      </c>
      <c r="G184" s="226"/>
      <c r="H184" s="230">
        <v>6.0999999999999996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136</v>
      </c>
      <c r="AU184" s="236" t="s">
        <v>82</v>
      </c>
      <c r="AV184" s="13" t="s">
        <v>82</v>
      </c>
      <c r="AW184" s="13" t="s">
        <v>33</v>
      </c>
      <c r="AX184" s="13" t="s">
        <v>72</v>
      </c>
      <c r="AY184" s="236" t="s">
        <v>124</v>
      </c>
    </row>
    <row r="185" s="13" customFormat="1">
      <c r="A185" s="13"/>
      <c r="B185" s="225"/>
      <c r="C185" s="226"/>
      <c r="D185" s="227" t="s">
        <v>136</v>
      </c>
      <c r="E185" s="228" t="s">
        <v>19</v>
      </c>
      <c r="F185" s="229" t="s">
        <v>169</v>
      </c>
      <c r="G185" s="226"/>
      <c r="H185" s="230">
        <v>0.622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136</v>
      </c>
      <c r="AU185" s="236" t="s">
        <v>82</v>
      </c>
      <c r="AV185" s="13" t="s">
        <v>82</v>
      </c>
      <c r="AW185" s="13" t="s">
        <v>33</v>
      </c>
      <c r="AX185" s="13" t="s">
        <v>72</v>
      </c>
      <c r="AY185" s="236" t="s">
        <v>124</v>
      </c>
    </row>
    <row r="186" s="13" customFormat="1">
      <c r="A186" s="13"/>
      <c r="B186" s="225"/>
      <c r="C186" s="226"/>
      <c r="D186" s="227" t="s">
        <v>136</v>
      </c>
      <c r="E186" s="228" t="s">
        <v>19</v>
      </c>
      <c r="F186" s="229" t="s">
        <v>170</v>
      </c>
      <c r="G186" s="226"/>
      <c r="H186" s="230">
        <v>-1.5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136</v>
      </c>
      <c r="AU186" s="236" t="s">
        <v>82</v>
      </c>
      <c r="AV186" s="13" t="s">
        <v>82</v>
      </c>
      <c r="AW186" s="13" t="s">
        <v>33</v>
      </c>
      <c r="AX186" s="13" t="s">
        <v>72</v>
      </c>
      <c r="AY186" s="236" t="s">
        <v>124</v>
      </c>
    </row>
    <row r="187" s="13" customFormat="1">
      <c r="A187" s="13"/>
      <c r="B187" s="225"/>
      <c r="C187" s="226"/>
      <c r="D187" s="227" t="s">
        <v>136</v>
      </c>
      <c r="E187" s="228" t="s">
        <v>19</v>
      </c>
      <c r="F187" s="229" t="s">
        <v>171</v>
      </c>
      <c r="G187" s="226"/>
      <c r="H187" s="230">
        <v>0.53000000000000003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136</v>
      </c>
      <c r="AU187" s="236" t="s">
        <v>82</v>
      </c>
      <c r="AV187" s="13" t="s">
        <v>82</v>
      </c>
      <c r="AW187" s="13" t="s">
        <v>33</v>
      </c>
      <c r="AX187" s="13" t="s">
        <v>72</v>
      </c>
      <c r="AY187" s="236" t="s">
        <v>124</v>
      </c>
    </row>
    <row r="188" s="13" customFormat="1">
      <c r="A188" s="13"/>
      <c r="B188" s="225"/>
      <c r="C188" s="226"/>
      <c r="D188" s="227" t="s">
        <v>136</v>
      </c>
      <c r="E188" s="228" t="s">
        <v>19</v>
      </c>
      <c r="F188" s="229" t="s">
        <v>181</v>
      </c>
      <c r="G188" s="226"/>
      <c r="H188" s="230">
        <v>31.890999999999998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136</v>
      </c>
      <c r="AU188" s="236" t="s">
        <v>82</v>
      </c>
      <c r="AV188" s="13" t="s">
        <v>82</v>
      </c>
      <c r="AW188" s="13" t="s">
        <v>33</v>
      </c>
      <c r="AX188" s="13" t="s">
        <v>72</v>
      </c>
      <c r="AY188" s="236" t="s">
        <v>124</v>
      </c>
    </row>
    <row r="189" s="13" customFormat="1">
      <c r="A189" s="13"/>
      <c r="B189" s="225"/>
      <c r="C189" s="226"/>
      <c r="D189" s="227" t="s">
        <v>136</v>
      </c>
      <c r="E189" s="228" t="s">
        <v>19</v>
      </c>
      <c r="F189" s="229" t="s">
        <v>182</v>
      </c>
      <c r="G189" s="226"/>
      <c r="H189" s="230">
        <v>-2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136</v>
      </c>
      <c r="AU189" s="236" t="s">
        <v>82</v>
      </c>
      <c r="AV189" s="13" t="s">
        <v>82</v>
      </c>
      <c r="AW189" s="13" t="s">
        <v>33</v>
      </c>
      <c r="AX189" s="13" t="s">
        <v>72</v>
      </c>
      <c r="AY189" s="236" t="s">
        <v>124</v>
      </c>
    </row>
    <row r="190" s="13" customFormat="1">
      <c r="A190" s="13"/>
      <c r="B190" s="225"/>
      <c r="C190" s="226"/>
      <c r="D190" s="227" t="s">
        <v>136</v>
      </c>
      <c r="E190" s="228" t="s">
        <v>19</v>
      </c>
      <c r="F190" s="229" t="s">
        <v>183</v>
      </c>
      <c r="G190" s="226"/>
      <c r="H190" s="230">
        <v>0.73999999999999999</v>
      </c>
      <c r="I190" s="231"/>
      <c r="J190" s="226"/>
      <c r="K190" s="226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136</v>
      </c>
      <c r="AU190" s="236" t="s">
        <v>82</v>
      </c>
      <c r="AV190" s="13" t="s">
        <v>82</v>
      </c>
      <c r="AW190" s="13" t="s">
        <v>33</v>
      </c>
      <c r="AX190" s="13" t="s">
        <v>72</v>
      </c>
      <c r="AY190" s="236" t="s">
        <v>124</v>
      </c>
    </row>
    <row r="191" s="14" customFormat="1">
      <c r="A191" s="14"/>
      <c r="B191" s="237"/>
      <c r="C191" s="238"/>
      <c r="D191" s="227" t="s">
        <v>136</v>
      </c>
      <c r="E191" s="239" t="s">
        <v>19</v>
      </c>
      <c r="F191" s="240" t="s">
        <v>140</v>
      </c>
      <c r="G191" s="238"/>
      <c r="H191" s="241">
        <v>81.015000000000001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136</v>
      </c>
      <c r="AU191" s="247" t="s">
        <v>82</v>
      </c>
      <c r="AV191" s="14" t="s">
        <v>132</v>
      </c>
      <c r="AW191" s="14" t="s">
        <v>33</v>
      </c>
      <c r="AX191" s="14" t="s">
        <v>80</v>
      </c>
      <c r="AY191" s="247" t="s">
        <v>124</v>
      </c>
    </row>
    <row r="192" s="2" customFormat="1" ht="24.15" customHeight="1">
      <c r="A192" s="41"/>
      <c r="B192" s="42"/>
      <c r="C192" s="207" t="s">
        <v>7</v>
      </c>
      <c r="D192" s="207" t="s">
        <v>127</v>
      </c>
      <c r="E192" s="208" t="s">
        <v>263</v>
      </c>
      <c r="F192" s="209" t="s">
        <v>264</v>
      </c>
      <c r="G192" s="210" t="s">
        <v>130</v>
      </c>
      <c r="H192" s="211">
        <v>21.018000000000001</v>
      </c>
      <c r="I192" s="212"/>
      <c r="J192" s="213">
        <f>ROUND(I192*H192,2)</f>
        <v>0</v>
      </c>
      <c r="K192" s="209" t="s">
        <v>131</v>
      </c>
      <c r="L192" s="47"/>
      <c r="M192" s="214" t="s">
        <v>19</v>
      </c>
      <c r="N192" s="215" t="s">
        <v>43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132</v>
      </c>
      <c r="AT192" s="218" t="s">
        <v>127</v>
      </c>
      <c r="AU192" s="218" t="s">
        <v>82</v>
      </c>
      <c r="AY192" s="20" t="s">
        <v>124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132</v>
      </c>
      <c r="BM192" s="218" t="s">
        <v>265</v>
      </c>
    </row>
    <row r="193" s="2" customFormat="1">
      <c r="A193" s="41"/>
      <c r="B193" s="42"/>
      <c r="C193" s="43"/>
      <c r="D193" s="220" t="s">
        <v>134</v>
      </c>
      <c r="E193" s="43"/>
      <c r="F193" s="221" t="s">
        <v>266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134</v>
      </c>
      <c r="AU193" s="20" t="s">
        <v>82</v>
      </c>
    </row>
    <row r="194" s="13" customFormat="1">
      <c r="A194" s="13"/>
      <c r="B194" s="225"/>
      <c r="C194" s="226"/>
      <c r="D194" s="227" t="s">
        <v>136</v>
      </c>
      <c r="E194" s="228" t="s">
        <v>19</v>
      </c>
      <c r="F194" s="229" t="s">
        <v>139</v>
      </c>
      <c r="G194" s="226"/>
      <c r="H194" s="230">
        <v>14.183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136</v>
      </c>
      <c r="AU194" s="236" t="s">
        <v>82</v>
      </c>
      <c r="AV194" s="13" t="s">
        <v>82</v>
      </c>
      <c r="AW194" s="13" t="s">
        <v>33</v>
      </c>
      <c r="AX194" s="13" t="s">
        <v>72</v>
      </c>
      <c r="AY194" s="236" t="s">
        <v>124</v>
      </c>
    </row>
    <row r="195" s="13" customFormat="1">
      <c r="A195" s="13"/>
      <c r="B195" s="225"/>
      <c r="C195" s="226"/>
      <c r="D195" s="227" t="s">
        <v>136</v>
      </c>
      <c r="E195" s="228" t="s">
        <v>19</v>
      </c>
      <c r="F195" s="229" t="s">
        <v>138</v>
      </c>
      <c r="G195" s="226"/>
      <c r="H195" s="230">
        <v>0.189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136</v>
      </c>
      <c r="AU195" s="236" t="s">
        <v>82</v>
      </c>
      <c r="AV195" s="13" t="s">
        <v>82</v>
      </c>
      <c r="AW195" s="13" t="s">
        <v>33</v>
      </c>
      <c r="AX195" s="13" t="s">
        <v>72</v>
      </c>
      <c r="AY195" s="236" t="s">
        <v>124</v>
      </c>
    </row>
    <row r="196" s="13" customFormat="1">
      <c r="A196" s="13"/>
      <c r="B196" s="225"/>
      <c r="C196" s="226"/>
      <c r="D196" s="227" t="s">
        <v>136</v>
      </c>
      <c r="E196" s="228" t="s">
        <v>19</v>
      </c>
      <c r="F196" s="229" t="s">
        <v>137</v>
      </c>
      <c r="G196" s="226"/>
      <c r="H196" s="230">
        <v>6.6459999999999999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136</v>
      </c>
      <c r="AU196" s="236" t="s">
        <v>82</v>
      </c>
      <c r="AV196" s="13" t="s">
        <v>82</v>
      </c>
      <c r="AW196" s="13" t="s">
        <v>33</v>
      </c>
      <c r="AX196" s="13" t="s">
        <v>72</v>
      </c>
      <c r="AY196" s="236" t="s">
        <v>124</v>
      </c>
    </row>
    <row r="197" s="14" customFormat="1">
      <c r="A197" s="14"/>
      <c r="B197" s="237"/>
      <c r="C197" s="238"/>
      <c r="D197" s="227" t="s">
        <v>136</v>
      </c>
      <c r="E197" s="239" t="s">
        <v>19</v>
      </c>
      <c r="F197" s="240" t="s">
        <v>140</v>
      </c>
      <c r="G197" s="238"/>
      <c r="H197" s="241">
        <v>21.018000000000001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136</v>
      </c>
      <c r="AU197" s="247" t="s">
        <v>82</v>
      </c>
      <c r="AV197" s="14" t="s">
        <v>132</v>
      </c>
      <c r="AW197" s="14" t="s">
        <v>33</v>
      </c>
      <c r="AX197" s="14" t="s">
        <v>80</v>
      </c>
      <c r="AY197" s="247" t="s">
        <v>124</v>
      </c>
    </row>
    <row r="198" s="2" customFormat="1" ht="24.15" customHeight="1">
      <c r="A198" s="41"/>
      <c r="B198" s="42"/>
      <c r="C198" s="207" t="s">
        <v>267</v>
      </c>
      <c r="D198" s="207" t="s">
        <v>127</v>
      </c>
      <c r="E198" s="208" t="s">
        <v>268</v>
      </c>
      <c r="F198" s="209" t="s">
        <v>269</v>
      </c>
      <c r="G198" s="210" t="s">
        <v>130</v>
      </c>
      <c r="H198" s="211">
        <v>21.018000000000001</v>
      </c>
      <c r="I198" s="212"/>
      <c r="J198" s="213">
        <f>ROUND(I198*H198,2)</f>
        <v>0</v>
      </c>
      <c r="K198" s="209" t="s">
        <v>131</v>
      </c>
      <c r="L198" s="47"/>
      <c r="M198" s="214" t="s">
        <v>19</v>
      </c>
      <c r="N198" s="215" t="s">
        <v>43</v>
      </c>
      <c r="O198" s="87"/>
      <c r="P198" s="216">
        <f>O198*H198</f>
        <v>0</v>
      </c>
      <c r="Q198" s="216">
        <v>4.0000000000000003E-05</v>
      </c>
      <c r="R198" s="216">
        <f>Q198*H198</f>
        <v>0.0008407200000000001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132</v>
      </c>
      <c r="AT198" s="218" t="s">
        <v>127</v>
      </c>
      <c r="AU198" s="218" t="s">
        <v>82</v>
      </c>
      <c r="AY198" s="20" t="s">
        <v>124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132</v>
      </c>
      <c r="BM198" s="218" t="s">
        <v>270</v>
      </c>
    </row>
    <row r="199" s="2" customFormat="1">
      <c r="A199" s="41"/>
      <c r="B199" s="42"/>
      <c r="C199" s="43"/>
      <c r="D199" s="220" t="s">
        <v>134</v>
      </c>
      <c r="E199" s="43"/>
      <c r="F199" s="221" t="s">
        <v>271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134</v>
      </c>
      <c r="AU199" s="20" t="s">
        <v>82</v>
      </c>
    </row>
    <row r="200" s="12" customFormat="1" ht="22.8" customHeight="1">
      <c r="A200" s="12"/>
      <c r="B200" s="191"/>
      <c r="C200" s="192"/>
      <c r="D200" s="193" t="s">
        <v>71</v>
      </c>
      <c r="E200" s="205" t="s">
        <v>272</v>
      </c>
      <c r="F200" s="205" t="s">
        <v>273</v>
      </c>
      <c r="G200" s="192"/>
      <c r="H200" s="192"/>
      <c r="I200" s="195"/>
      <c r="J200" s="206">
        <f>BK200</f>
        <v>0</v>
      </c>
      <c r="K200" s="192"/>
      <c r="L200" s="197"/>
      <c r="M200" s="198"/>
      <c r="N200" s="199"/>
      <c r="O200" s="199"/>
      <c r="P200" s="200">
        <f>SUM(P201:P211)</f>
        <v>0</v>
      </c>
      <c r="Q200" s="199"/>
      <c r="R200" s="200">
        <f>SUM(R201:R211)</f>
        <v>0</v>
      </c>
      <c r="S200" s="199"/>
      <c r="T200" s="201">
        <f>SUM(T201:T211)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2" t="s">
        <v>80</v>
      </c>
      <c r="AT200" s="203" t="s">
        <v>71</v>
      </c>
      <c r="AU200" s="203" t="s">
        <v>80</v>
      </c>
      <c r="AY200" s="202" t="s">
        <v>124</v>
      </c>
      <c r="BK200" s="204">
        <f>SUM(BK201:BK211)</f>
        <v>0</v>
      </c>
    </row>
    <row r="201" s="2" customFormat="1" ht="16.5" customHeight="1">
      <c r="A201" s="41"/>
      <c r="B201" s="42"/>
      <c r="C201" s="207" t="s">
        <v>274</v>
      </c>
      <c r="D201" s="207" t="s">
        <v>127</v>
      </c>
      <c r="E201" s="208" t="s">
        <v>275</v>
      </c>
      <c r="F201" s="209" t="s">
        <v>276</v>
      </c>
      <c r="G201" s="210" t="s">
        <v>226</v>
      </c>
      <c r="H201" s="211">
        <v>12.664999999999999</v>
      </c>
      <c r="I201" s="212"/>
      <c r="J201" s="213">
        <f>ROUND(I201*H201,2)</f>
        <v>0</v>
      </c>
      <c r="K201" s="209" t="s">
        <v>131</v>
      </c>
      <c r="L201" s="47"/>
      <c r="M201" s="214" t="s">
        <v>19</v>
      </c>
      <c r="N201" s="215" t="s">
        <v>43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132</v>
      </c>
      <c r="AT201" s="218" t="s">
        <v>127</v>
      </c>
      <c r="AU201" s="218" t="s">
        <v>82</v>
      </c>
      <c r="AY201" s="20" t="s">
        <v>124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80</v>
      </c>
      <c r="BK201" s="219">
        <f>ROUND(I201*H201,2)</f>
        <v>0</v>
      </c>
      <c r="BL201" s="20" t="s">
        <v>132</v>
      </c>
      <c r="BM201" s="218" t="s">
        <v>277</v>
      </c>
    </row>
    <row r="202" s="2" customFormat="1">
      <c r="A202" s="41"/>
      <c r="B202" s="42"/>
      <c r="C202" s="43"/>
      <c r="D202" s="220" t="s">
        <v>134</v>
      </c>
      <c r="E202" s="43"/>
      <c r="F202" s="221" t="s">
        <v>278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134</v>
      </c>
      <c r="AU202" s="20" t="s">
        <v>82</v>
      </c>
    </row>
    <row r="203" s="2" customFormat="1" ht="24.15" customHeight="1">
      <c r="A203" s="41"/>
      <c r="B203" s="42"/>
      <c r="C203" s="207" t="s">
        <v>279</v>
      </c>
      <c r="D203" s="207" t="s">
        <v>127</v>
      </c>
      <c r="E203" s="208" t="s">
        <v>280</v>
      </c>
      <c r="F203" s="209" t="s">
        <v>281</v>
      </c>
      <c r="G203" s="210" t="s">
        <v>226</v>
      </c>
      <c r="H203" s="211">
        <v>12.664999999999999</v>
      </c>
      <c r="I203" s="212"/>
      <c r="J203" s="213">
        <f>ROUND(I203*H203,2)</f>
        <v>0</v>
      </c>
      <c r="K203" s="209" t="s">
        <v>131</v>
      </c>
      <c r="L203" s="47"/>
      <c r="M203" s="214" t="s">
        <v>19</v>
      </c>
      <c r="N203" s="215" t="s">
        <v>43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132</v>
      </c>
      <c r="AT203" s="218" t="s">
        <v>127</v>
      </c>
      <c r="AU203" s="218" t="s">
        <v>82</v>
      </c>
      <c r="AY203" s="20" t="s">
        <v>124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132</v>
      </c>
      <c r="BM203" s="218" t="s">
        <v>282</v>
      </c>
    </row>
    <row r="204" s="2" customFormat="1">
      <c r="A204" s="41"/>
      <c r="B204" s="42"/>
      <c r="C204" s="43"/>
      <c r="D204" s="220" t="s">
        <v>134</v>
      </c>
      <c r="E204" s="43"/>
      <c r="F204" s="221" t="s">
        <v>283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134</v>
      </c>
      <c r="AU204" s="20" t="s">
        <v>82</v>
      </c>
    </row>
    <row r="205" s="2" customFormat="1" ht="21.75" customHeight="1">
      <c r="A205" s="41"/>
      <c r="B205" s="42"/>
      <c r="C205" s="207" t="s">
        <v>284</v>
      </c>
      <c r="D205" s="207" t="s">
        <v>127</v>
      </c>
      <c r="E205" s="208" t="s">
        <v>285</v>
      </c>
      <c r="F205" s="209" t="s">
        <v>286</v>
      </c>
      <c r="G205" s="210" t="s">
        <v>226</v>
      </c>
      <c r="H205" s="211">
        <v>12.664999999999999</v>
      </c>
      <c r="I205" s="212"/>
      <c r="J205" s="213">
        <f>ROUND(I205*H205,2)</f>
        <v>0</v>
      </c>
      <c r="K205" s="209" t="s">
        <v>131</v>
      </c>
      <c r="L205" s="47"/>
      <c r="M205" s="214" t="s">
        <v>19</v>
      </c>
      <c r="N205" s="215" t="s">
        <v>43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132</v>
      </c>
      <c r="AT205" s="218" t="s">
        <v>127</v>
      </c>
      <c r="AU205" s="218" t="s">
        <v>82</v>
      </c>
      <c r="AY205" s="20" t="s">
        <v>124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132</v>
      </c>
      <c r="BM205" s="218" t="s">
        <v>287</v>
      </c>
    </row>
    <row r="206" s="2" customFormat="1">
      <c r="A206" s="41"/>
      <c r="B206" s="42"/>
      <c r="C206" s="43"/>
      <c r="D206" s="220" t="s">
        <v>134</v>
      </c>
      <c r="E206" s="43"/>
      <c r="F206" s="221" t="s">
        <v>288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134</v>
      </c>
      <c r="AU206" s="20" t="s">
        <v>82</v>
      </c>
    </row>
    <row r="207" s="2" customFormat="1" ht="24.15" customHeight="1">
      <c r="A207" s="41"/>
      <c r="B207" s="42"/>
      <c r="C207" s="207" t="s">
        <v>289</v>
      </c>
      <c r="D207" s="207" t="s">
        <v>127</v>
      </c>
      <c r="E207" s="208" t="s">
        <v>290</v>
      </c>
      <c r="F207" s="209" t="s">
        <v>291</v>
      </c>
      <c r="G207" s="210" t="s">
        <v>226</v>
      </c>
      <c r="H207" s="211">
        <v>75.989999999999995</v>
      </c>
      <c r="I207" s="212"/>
      <c r="J207" s="213">
        <f>ROUND(I207*H207,2)</f>
        <v>0</v>
      </c>
      <c r="K207" s="209" t="s">
        <v>131</v>
      </c>
      <c r="L207" s="47"/>
      <c r="M207" s="214" t="s">
        <v>19</v>
      </c>
      <c r="N207" s="215" t="s">
        <v>43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132</v>
      </c>
      <c r="AT207" s="218" t="s">
        <v>127</v>
      </c>
      <c r="AU207" s="218" t="s">
        <v>82</v>
      </c>
      <c r="AY207" s="20" t="s">
        <v>124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132</v>
      </c>
      <c r="BM207" s="218" t="s">
        <v>292</v>
      </c>
    </row>
    <row r="208" s="2" customFormat="1">
      <c r="A208" s="41"/>
      <c r="B208" s="42"/>
      <c r="C208" s="43"/>
      <c r="D208" s="220" t="s">
        <v>134</v>
      </c>
      <c r="E208" s="43"/>
      <c r="F208" s="221" t="s">
        <v>293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134</v>
      </c>
      <c r="AU208" s="20" t="s">
        <v>82</v>
      </c>
    </row>
    <row r="209" s="13" customFormat="1">
      <c r="A209" s="13"/>
      <c r="B209" s="225"/>
      <c r="C209" s="226"/>
      <c r="D209" s="227" t="s">
        <v>136</v>
      </c>
      <c r="E209" s="228" t="s">
        <v>19</v>
      </c>
      <c r="F209" s="229" t="s">
        <v>294</v>
      </c>
      <c r="G209" s="226"/>
      <c r="H209" s="230">
        <v>75.989999999999995</v>
      </c>
      <c r="I209" s="231"/>
      <c r="J209" s="226"/>
      <c r="K209" s="226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136</v>
      </c>
      <c r="AU209" s="236" t="s">
        <v>82</v>
      </c>
      <c r="AV209" s="13" t="s">
        <v>82</v>
      </c>
      <c r="AW209" s="13" t="s">
        <v>33</v>
      </c>
      <c r="AX209" s="13" t="s">
        <v>80</v>
      </c>
      <c r="AY209" s="236" t="s">
        <v>124</v>
      </c>
    </row>
    <row r="210" s="2" customFormat="1" ht="24.15" customHeight="1">
      <c r="A210" s="41"/>
      <c r="B210" s="42"/>
      <c r="C210" s="207" t="s">
        <v>295</v>
      </c>
      <c r="D210" s="207" t="s">
        <v>127</v>
      </c>
      <c r="E210" s="208" t="s">
        <v>296</v>
      </c>
      <c r="F210" s="209" t="s">
        <v>297</v>
      </c>
      <c r="G210" s="210" t="s">
        <v>226</v>
      </c>
      <c r="H210" s="211">
        <v>12.664999999999999</v>
      </c>
      <c r="I210" s="212"/>
      <c r="J210" s="213">
        <f>ROUND(I210*H210,2)</f>
        <v>0</v>
      </c>
      <c r="K210" s="209" t="s">
        <v>131</v>
      </c>
      <c r="L210" s="47"/>
      <c r="M210" s="214" t="s">
        <v>19</v>
      </c>
      <c r="N210" s="215" t="s">
        <v>43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132</v>
      </c>
      <c r="AT210" s="218" t="s">
        <v>127</v>
      </c>
      <c r="AU210" s="218" t="s">
        <v>82</v>
      </c>
      <c r="AY210" s="20" t="s">
        <v>124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132</v>
      </c>
      <c r="BM210" s="218" t="s">
        <v>298</v>
      </c>
    </row>
    <row r="211" s="2" customFormat="1">
      <c r="A211" s="41"/>
      <c r="B211" s="42"/>
      <c r="C211" s="43"/>
      <c r="D211" s="220" t="s">
        <v>134</v>
      </c>
      <c r="E211" s="43"/>
      <c r="F211" s="221" t="s">
        <v>299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134</v>
      </c>
      <c r="AU211" s="20" t="s">
        <v>82</v>
      </c>
    </row>
    <row r="212" s="12" customFormat="1" ht="22.8" customHeight="1">
      <c r="A212" s="12"/>
      <c r="B212" s="191"/>
      <c r="C212" s="192"/>
      <c r="D212" s="193" t="s">
        <v>71</v>
      </c>
      <c r="E212" s="205" t="s">
        <v>300</v>
      </c>
      <c r="F212" s="205" t="s">
        <v>301</v>
      </c>
      <c r="G212" s="192"/>
      <c r="H212" s="192"/>
      <c r="I212" s="195"/>
      <c r="J212" s="206">
        <f>BK212</f>
        <v>0</v>
      </c>
      <c r="K212" s="192"/>
      <c r="L212" s="197"/>
      <c r="M212" s="198"/>
      <c r="N212" s="199"/>
      <c r="O212" s="199"/>
      <c r="P212" s="200">
        <f>SUM(P213:P214)</f>
        <v>0</v>
      </c>
      <c r="Q212" s="199"/>
      <c r="R212" s="200">
        <f>SUM(R213:R214)</f>
        <v>0</v>
      </c>
      <c r="S212" s="199"/>
      <c r="T212" s="201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2" t="s">
        <v>80</v>
      </c>
      <c r="AT212" s="203" t="s">
        <v>71</v>
      </c>
      <c r="AU212" s="203" t="s">
        <v>80</v>
      </c>
      <c r="AY212" s="202" t="s">
        <v>124</v>
      </c>
      <c r="BK212" s="204">
        <f>SUM(BK213:BK214)</f>
        <v>0</v>
      </c>
    </row>
    <row r="213" s="2" customFormat="1" ht="33" customHeight="1">
      <c r="A213" s="41"/>
      <c r="B213" s="42"/>
      <c r="C213" s="207" t="s">
        <v>302</v>
      </c>
      <c r="D213" s="207" t="s">
        <v>127</v>
      </c>
      <c r="E213" s="208" t="s">
        <v>303</v>
      </c>
      <c r="F213" s="209" t="s">
        <v>304</v>
      </c>
      <c r="G213" s="210" t="s">
        <v>226</v>
      </c>
      <c r="H213" s="211">
        <v>9.8019999999999996</v>
      </c>
      <c r="I213" s="212"/>
      <c r="J213" s="213">
        <f>ROUND(I213*H213,2)</f>
        <v>0</v>
      </c>
      <c r="K213" s="209" t="s">
        <v>131</v>
      </c>
      <c r="L213" s="47"/>
      <c r="M213" s="214" t="s">
        <v>19</v>
      </c>
      <c r="N213" s="215" t="s">
        <v>43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132</v>
      </c>
      <c r="AT213" s="218" t="s">
        <v>127</v>
      </c>
      <c r="AU213" s="218" t="s">
        <v>82</v>
      </c>
      <c r="AY213" s="20" t="s">
        <v>124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132</v>
      </c>
      <c r="BM213" s="218" t="s">
        <v>305</v>
      </c>
    </row>
    <row r="214" s="2" customFormat="1">
      <c r="A214" s="41"/>
      <c r="B214" s="42"/>
      <c r="C214" s="43"/>
      <c r="D214" s="220" t="s">
        <v>134</v>
      </c>
      <c r="E214" s="43"/>
      <c r="F214" s="221" t="s">
        <v>306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134</v>
      </c>
      <c r="AU214" s="20" t="s">
        <v>82</v>
      </c>
    </row>
    <row r="215" s="12" customFormat="1" ht="25.92" customHeight="1">
      <c r="A215" s="12"/>
      <c r="B215" s="191"/>
      <c r="C215" s="192"/>
      <c r="D215" s="193" t="s">
        <v>71</v>
      </c>
      <c r="E215" s="194" t="s">
        <v>307</v>
      </c>
      <c r="F215" s="194" t="s">
        <v>308</v>
      </c>
      <c r="G215" s="192"/>
      <c r="H215" s="192"/>
      <c r="I215" s="195"/>
      <c r="J215" s="196">
        <f>BK215</f>
        <v>0</v>
      </c>
      <c r="K215" s="192"/>
      <c r="L215" s="197"/>
      <c r="M215" s="198"/>
      <c r="N215" s="199"/>
      <c r="O215" s="199"/>
      <c r="P215" s="200">
        <f>P216+P223+P227+P246+P251+P264+P300+P354+P378</f>
        <v>0</v>
      </c>
      <c r="Q215" s="199"/>
      <c r="R215" s="200">
        <f>R216+R223+R227+R246+R251+R264+R300+R354+R378</f>
        <v>2.2043227500000002</v>
      </c>
      <c r="S215" s="199"/>
      <c r="T215" s="201">
        <f>T216+T223+T227+T246+T251+T264+T300+T354+T378</f>
        <v>2.2959057900000004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82</v>
      </c>
      <c r="AT215" s="203" t="s">
        <v>71</v>
      </c>
      <c r="AU215" s="203" t="s">
        <v>72</v>
      </c>
      <c r="AY215" s="202" t="s">
        <v>124</v>
      </c>
      <c r="BK215" s="204">
        <f>BK216+BK223+BK227+BK246+BK251+BK264+BK300+BK354+BK378</f>
        <v>0</v>
      </c>
    </row>
    <row r="216" s="12" customFormat="1" ht="22.8" customHeight="1">
      <c r="A216" s="12"/>
      <c r="B216" s="191"/>
      <c r="C216" s="192"/>
      <c r="D216" s="193" t="s">
        <v>71</v>
      </c>
      <c r="E216" s="205" t="s">
        <v>309</v>
      </c>
      <c r="F216" s="205" t="s">
        <v>310</v>
      </c>
      <c r="G216" s="192"/>
      <c r="H216" s="192"/>
      <c r="I216" s="195"/>
      <c r="J216" s="206">
        <f>BK216</f>
        <v>0</v>
      </c>
      <c r="K216" s="192"/>
      <c r="L216" s="197"/>
      <c r="M216" s="198"/>
      <c r="N216" s="199"/>
      <c r="O216" s="199"/>
      <c r="P216" s="200">
        <f>SUM(P217:P222)</f>
        <v>0</v>
      </c>
      <c r="Q216" s="199"/>
      <c r="R216" s="200">
        <f>SUM(R217:R222)</f>
        <v>0.00296</v>
      </c>
      <c r="S216" s="199"/>
      <c r="T216" s="201">
        <f>SUM(T217:T222)</f>
        <v>0.029610000000000001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2" t="s">
        <v>82</v>
      </c>
      <c r="AT216" s="203" t="s">
        <v>71</v>
      </c>
      <c r="AU216" s="203" t="s">
        <v>80</v>
      </c>
      <c r="AY216" s="202" t="s">
        <v>124</v>
      </c>
      <c r="BK216" s="204">
        <f>SUM(BK217:BK222)</f>
        <v>0</v>
      </c>
    </row>
    <row r="217" s="2" customFormat="1" ht="16.5" customHeight="1">
      <c r="A217" s="41"/>
      <c r="B217" s="42"/>
      <c r="C217" s="207" t="s">
        <v>311</v>
      </c>
      <c r="D217" s="207" t="s">
        <v>127</v>
      </c>
      <c r="E217" s="208" t="s">
        <v>312</v>
      </c>
      <c r="F217" s="209" t="s">
        <v>313</v>
      </c>
      <c r="G217" s="210" t="s">
        <v>314</v>
      </c>
      <c r="H217" s="211">
        <v>1</v>
      </c>
      <c r="I217" s="212"/>
      <c r="J217" s="213">
        <f>ROUND(I217*H217,2)</f>
        <v>0</v>
      </c>
      <c r="K217" s="209" t="s">
        <v>19</v>
      </c>
      <c r="L217" s="47"/>
      <c r="M217" s="214" t="s">
        <v>19</v>
      </c>
      <c r="N217" s="215" t="s">
        <v>43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0.029610000000000001</v>
      </c>
      <c r="T217" s="217">
        <f>S217*H217</f>
        <v>0.029610000000000001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233</v>
      </c>
      <c r="AT217" s="218" t="s">
        <v>127</v>
      </c>
      <c r="AU217" s="218" t="s">
        <v>82</v>
      </c>
      <c r="AY217" s="20" t="s">
        <v>124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233</v>
      </c>
      <c r="BM217" s="218" t="s">
        <v>315</v>
      </c>
    </row>
    <row r="218" s="2" customFormat="1" ht="24.15" customHeight="1">
      <c r="A218" s="41"/>
      <c r="B218" s="42"/>
      <c r="C218" s="207" t="s">
        <v>316</v>
      </c>
      <c r="D218" s="207" t="s">
        <v>127</v>
      </c>
      <c r="E218" s="208" t="s">
        <v>317</v>
      </c>
      <c r="F218" s="209" t="s">
        <v>318</v>
      </c>
      <c r="G218" s="210" t="s">
        <v>319</v>
      </c>
      <c r="H218" s="211">
        <v>1</v>
      </c>
      <c r="I218" s="212"/>
      <c r="J218" s="213">
        <f>ROUND(I218*H218,2)</f>
        <v>0</v>
      </c>
      <c r="K218" s="209" t="s">
        <v>19</v>
      </c>
      <c r="L218" s="47"/>
      <c r="M218" s="214" t="s">
        <v>19</v>
      </c>
      <c r="N218" s="215" t="s">
        <v>43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233</v>
      </c>
      <c r="AT218" s="218" t="s">
        <v>127</v>
      </c>
      <c r="AU218" s="218" t="s">
        <v>82</v>
      </c>
      <c r="AY218" s="20" t="s">
        <v>124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233</v>
      </c>
      <c r="BM218" s="218" t="s">
        <v>320</v>
      </c>
    </row>
    <row r="219" s="2" customFormat="1" ht="16.5" customHeight="1">
      <c r="A219" s="41"/>
      <c r="B219" s="42"/>
      <c r="C219" s="207" t="s">
        <v>321</v>
      </c>
      <c r="D219" s="207" t="s">
        <v>127</v>
      </c>
      <c r="E219" s="208" t="s">
        <v>322</v>
      </c>
      <c r="F219" s="209" t="s">
        <v>323</v>
      </c>
      <c r="G219" s="210" t="s">
        <v>314</v>
      </c>
      <c r="H219" s="211">
        <v>2</v>
      </c>
      <c r="I219" s="212"/>
      <c r="J219" s="213">
        <f>ROUND(I219*H219,2)</f>
        <v>0</v>
      </c>
      <c r="K219" s="209" t="s">
        <v>131</v>
      </c>
      <c r="L219" s="47"/>
      <c r="M219" s="214" t="s">
        <v>19</v>
      </c>
      <c r="N219" s="215" t="s">
        <v>43</v>
      </c>
      <c r="O219" s="87"/>
      <c r="P219" s="216">
        <f>O219*H219</f>
        <v>0</v>
      </c>
      <c r="Q219" s="216">
        <v>0.00148</v>
      </c>
      <c r="R219" s="216">
        <f>Q219*H219</f>
        <v>0.00296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233</v>
      </c>
      <c r="AT219" s="218" t="s">
        <v>127</v>
      </c>
      <c r="AU219" s="218" t="s">
        <v>82</v>
      </c>
      <c r="AY219" s="20" t="s">
        <v>124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233</v>
      </c>
      <c r="BM219" s="218" t="s">
        <v>324</v>
      </c>
    </row>
    <row r="220" s="2" customFormat="1">
      <c r="A220" s="41"/>
      <c r="B220" s="42"/>
      <c r="C220" s="43"/>
      <c r="D220" s="220" t="s">
        <v>134</v>
      </c>
      <c r="E220" s="43"/>
      <c r="F220" s="221" t="s">
        <v>325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134</v>
      </c>
      <c r="AU220" s="20" t="s">
        <v>82</v>
      </c>
    </row>
    <row r="221" s="2" customFormat="1" ht="24.15" customHeight="1">
      <c r="A221" s="41"/>
      <c r="B221" s="42"/>
      <c r="C221" s="207" t="s">
        <v>326</v>
      </c>
      <c r="D221" s="207" t="s">
        <v>127</v>
      </c>
      <c r="E221" s="208" t="s">
        <v>327</v>
      </c>
      <c r="F221" s="209" t="s">
        <v>328</v>
      </c>
      <c r="G221" s="210" t="s">
        <v>329</v>
      </c>
      <c r="H221" s="269"/>
      <c r="I221" s="212"/>
      <c r="J221" s="213">
        <f>ROUND(I221*H221,2)</f>
        <v>0</v>
      </c>
      <c r="K221" s="209" t="s">
        <v>131</v>
      </c>
      <c r="L221" s="47"/>
      <c r="M221" s="214" t="s">
        <v>19</v>
      </c>
      <c r="N221" s="215" t="s">
        <v>43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233</v>
      </c>
      <c r="AT221" s="218" t="s">
        <v>127</v>
      </c>
      <c r="AU221" s="218" t="s">
        <v>82</v>
      </c>
      <c r="AY221" s="20" t="s">
        <v>124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233</v>
      </c>
      <c r="BM221" s="218" t="s">
        <v>330</v>
      </c>
    </row>
    <row r="222" s="2" customFormat="1">
      <c r="A222" s="41"/>
      <c r="B222" s="42"/>
      <c r="C222" s="43"/>
      <c r="D222" s="220" t="s">
        <v>134</v>
      </c>
      <c r="E222" s="43"/>
      <c r="F222" s="221" t="s">
        <v>331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134</v>
      </c>
      <c r="AU222" s="20" t="s">
        <v>82</v>
      </c>
    </row>
    <row r="223" s="12" customFormat="1" ht="22.8" customHeight="1">
      <c r="A223" s="12"/>
      <c r="B223" s="191"/>
      <c r="C223" s="192"/>
      <c r="D223" s="193" t="s">
        <v>71</v>
      </c>
      <c r="E223" s="205" t="s">
        <v>332</v>
      </c>
      <c r="F223" s="205" t="s">
        <v>333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SUM(P224:P226)</f>
        <v>0</v>
      </c>
      <c r="Q223" s="199"/>
      <c r="R223" s="200">
        <f>SUM(R224:R226)</f>
        <v>0</v>
      </c>
      <c r="S223" s="199"/>
      <c r="T223" s="201">
        <f>SUM(T224:T226)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82</v>
      </c>
      <c r="AT223" s="203" t="s">
        <v>71</v>
      </c>
      <c r="AU223" s="203" t="s">
        <v>80</v>
      </c>
      <c r="AY223" s="202" t="s">
        <v>124</v>
      </c>
      <c r="BK223" s="204">
        <f>SUM(BK224:BK226)</f>
        <v>0</v>
      </c>
    </row>
    <row r="224" s="2" customFormat="1" ht="21.75" customHeight="1">
      <c r="A224" s="41"/>
      <c r="B224" s="42"/>
      <c r="C224" s="207" t="s">
        <v>334</v>
      </c>
      <c r="D224" s="207" t="s">
        <v>127</v>
      </c>
      <c r="E224" s="208" t="s">
        <v>335</v>
      </c>
      <c r="F224" s="209" t="s">
        <v>336</v>
      </c>
      <c r="G224" s="210" t="s">
        <v>319</v>
      </c>
      <c r="H224" s="211">
        <v>1</v>
      </c>
      <c r="I224" s="212"/>
      <c r="J224" s="213">
        <f>ROUND(I224*H224,2)</f>
        <v>0</v>
      </c>
      <c r="K224" s="209" t="s">
        <v>19</v>
      </c>
      <c r="L224" s="47"/>
      <c r="M224" s="214" t="s">
        <v>19</v>
      </c>
      <c r="N224" s="215" t="s">
        <v>43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233</v>
      </c>
      <c r="AT224" s="218" t="s">
        <v>127</v>
      </c>
      <c r="AU224" s="218" t="s">
        <v>82</v>
      </c>
      <c r="AY224" s="20" t="s">
        <v>124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233</v>
      </c>
      <c r="BM224" s="218" t="s">
        <v>337</v>
      </c>
    </row>
    <row r="225" s="2" customFormat="1" ht="24.15" customHeight="1">
      <c r="A225" s="41"/>
      <c r="B225" s="42"/>
      <c r="C225" s="207" t="s">
        <v>338</v>
      </c>
      <c r="D225" s="207" t="s">
        <v>127</v>
      </c>
      <c r="E225" s="208" t="s">
        <v>339</v>
      </c>
      <c r="F225" s="209" t="s">
        <v>340</v>
      </c>
      <c r="G225" s="210" t="s">
        <v>329</v>
      </c>
      <c r="H225" s="269"/>
      <c r="I225" s="212"/>
      <c r="J225" s="213">
        <f>ROUND(I225*H225,2)</f>
        <v>0</v>
      </c>
      <c r="K225" s="209" t="s">
        <v>131</v>
      </c>
      <c r="L225" s="47"/>
      <c r="M225" s="214" t="s">
        <v>19</v>
      </c>
      <c r="N225" s="215" t="s">
        <v>43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233</v>
      </c>
      <c r="AT225" s="218" t="s">
        <v>127</v>
      </c>
      <c r="AU225" s="218" t="s">
        <v>82</v>
      </c>
      <c r="AY225" s="20" t="s">
        <v>124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233</v>
      </c>
      <c r="BM225" s="218" t="s">
        <v>341</v>
      </c>
    </row>
    <row r="226" s="2" customFormat="1">
      <c r="A226" s="41"/>
      <c r="B226" s="42"/>
      <c r="C226" s="43"/>
      <c r="D226" s="220" t="s">
        <v>134</v>
      </c>
      <c r="E226" s="43"/>
      <c r="F226" s="221" t="s">
        <v>342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134</v>
      </c>
      <c r="AU226" s="20" t="s">
        <v>82</v>
      </c>
    </row>
    <row r="227" s="12" customFormat="1" ht="22.8" customHeight="1">
      <c r="A227" s="12"/>
      <c r="B227" s="191"/>
      <c r="C227" s="192"/>
      <c r="D227" s="193" t="s">
        <v>71</v>
      </c>
      <c r="E227" s="205" t="s">
        <v>343</v>
      </c>
      <c r="F227" s="205" t="s">
        <v>344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SUM(P228:P245)</f>
        <v>0</v>
      </c>
      <c r="Q227" s="199"/>
      <c r="R227" s="200">
        <f>SUM(R228:R245)</f>
        <v>0.10792</v>
      </c>
      <c r="S227" s="199"/>
      <c r="T227" s="201">
        <f>SUM(T228:T245)</f>
        <v>0.10043000000000001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82</v>
      </c>
      <c r="AT227" s="203" t="s">
        <v>71</v>
      </c>
      <c r="AU227" s="203" t="s">
        <v>80</v>
      </c>
      <c r="AY227" s="202" t="s">
        <v>124</v>
      </c>
      <c r="BK227" s="204">
        <f>SUM(BK228:BK245)</f>
        <v>0</v>
      </c>
    </row>
    <row r="228" s="2" customFormat="1" ht="16.5" customHeight="1">
      <c r="A228" s="41"/>
      <c r="B228" s="42"/>
      <c r="C228" s="207" t="s">
        <v>345</v>
      </c>
      <c r="D228" s="207" t="s">
        <v>127</v>
      </c>
      <c r="E228" s="208" t="s">
        <v>346</v>
      </c>
      <c r="F228" s="209" t="s">
        <v>347</v>
      </c>
      <c r="G228" s="210" t="s">
        <v>319</v>
      </c>
      <c r="H228" s="211">
        <v>4</v>
      </c>
      <c r="I228" s="212"/>
      <c r="J228" s="213">
        <f>ROUND(I228*H228,2)</f>
        <v>0</v>
      </c>
      <c r="K228" s="209" t="s">
        <v>131</v>
      </c>
      <c r="L228" s="47"/>
      <c r="M228" s="214" t="s">
        <v>19</v>
      </c>
      <c r="N228" s="215" t="s">
        <v>43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0.019460000000000002</v>
      </c>
      <c r="T228" s="217">
        <f>S228*H228</f>
        <v>0.077840000000000006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233</v>
      </c>
      <c r="AT228" s="218" t="s">
        <v>127</v>
      </c>
      <c r="AU228" s="218" t="s">
        <v>82</v>
      </c>
      <c r="AY228" s="20" t="s">
        <v>124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233</v>
      </c>
      <c r="BM228" s="218" t="s">
        <v>348</v>
      </c>
    </row>
    <row r="229" s="2" customFormat="1">
      <c r="A229" s="41"/>
      <c r="B229" s="42"/>
      <c r="C229" s="43"/>
      <c r="D229" s="220" t="s">
        <v>134</v>
      </c>
      <c r="E229" s="43"/>
      <c r="F229" s="221" t="s">
        <v>349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134</v>
      </c>
      <c r="AU229" s="20" t="s">
        <v>82</v>
      </c>
    </row>
    <row r="230" s="2" customFormat="1" ht="16.5" customHeight="1">
      <c r="A230" s="41"/>
      <c r="B230" s="42"/>
      <c r="C230" s="207" t="s">
        <v>350</v>
      </c>
      <c r="D230" s="207" t="s">
        <v>127</v>
      </c>
      <c r="E230" s="208" t="s">
        <v>351</v>
      </c>
      <c r="F230" s="209" t="s">
        <v>352</v>
      </c>
      <c r="G230" s="210" t="s">
        <v>319</v>
      </c>
      <c r="H230" s="211">
        <v>4</v>
      </c>
      <c r="I230" s="212"/>
      <c r="J230" s="213">
        <f>ROUND(I230*H230,2)</f>
        <v>0</v>
      </c>
      <c r="K230" s="209" t="s">
        <v>131</v>
      </c>
      <c r="L230" s="47"/>
      <c r="M230" s="214" t="s">
        <v>19</v>
      </c>
      <c r="N230" s="215" t="s">
        <v>43</v>
      </c>
      <c r="O230" s="87"/>
      <c r="P230" s="216">
        <f>O230*H230</f>
        <v>0</v>
      </c>
      <c r="Q230" s="216">
        <v>0</v>
      </c>
      <c r="R230" s="216">
        <f>Q230*H230</f>
        <v>0</v>
      </c>
      <c r="S230" s="216">
        <v>0.00085999999999999998</v>
      </c>
      <c r="T230" s="217">
        <f>S230*H230</f>
        <v>0.0034399999999999999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233</v>
      </c>
      <c r="AT230" s="218" t="s">
        <v>127</v>
      </c>
      <c r="AU230" s="218" t="s">
        <v>82</v>
      </c>
      <c r="AY230" s="20" t="s">
        <v>124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233</v>
      </c>
      <c r="BM230" s="218" t="s">
        <v>353</v>
      </c>
    </row>
    <row r="231" s="2" customFormat="1">
      <c r="A231" s="41"/>
      <c r="B231" s="42"/>
      <c r="C231" s="43"/>
      <c r="D231" s="220" t="s">
        <v>134</v>
      </c>
      <c r="E231" s="43"/>
      <c r="F231" s="221" t="s">
        <v>354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134</v>
      </c>
      <c r="AU231" s="20" t="s">
        <v>82</v>
      </c>
    </row>
    <row r="232" s="2" customFormat="1" ht="16.5" customHeight="1">
      <c r="A232" s="41"/>
      <c r="B232" s="42"/>
      <c r="C232" s="207" t="s">
        <v>355</v>
      </c>
      <c r="D232" s="207" t="s">
        <v>127</v>
      </c>
      <c r="E232" s="208" t="s">
        <v>356</v>
      </c>
      <c r="F232" s="209" t="s">
        <v>357</v>
      </c>
      <c r="G232" s="210" t="s">
        <v>314</v>
      </c>
      <c r="H232" s="211">
        <v>7</v>
      </c>
      <c r="I232" s="212"/>
      <c r="J232" s="213">
        <f>ROUND(I232*H232,2)</f>
        <v>0</v>
      </c>
      <c r="K232" s="209" t="s">
        <v>19</v>
      </c>
      <c r="L232" s="47"/>
      <c r="M232" s="214" t="s">
        <v>19</v>
      </c>
      <c r="N232" s="215" t="s">
        <v>43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0.0022499999999999998</v>
      </c>
      <c r="T232" s="217">
        <f>S232*H232</f>
        <v>0.01575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233</v>
      </c>
      <c r="AT232" s="218" t="s">
        <v>127</v>
      </c>
      <c r="AU232" s="218" t="s">
        <v>82</v>
      </c>
      <c r="AY232" s="20" t="s">
        <v>124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233</v>
      </c>
      <c r="BM232" s="218" t="s">
        <v>358</v>
      </c>
    </row>
    <row r="233" s="2" customFormat="1" ht="16.5" customHeight="1">
      <c r="A233" s="41"/>
      <c r="B233" s="42"/>
      <c r="C233" s="207" t="s">
        <v>359</v>
      </c>
      <c r="D233" s="207" t="s">
        <v>127</v>
      </c>
      <c r="E233" s="208" t="s">
        <v>360</v>
      </c>
      <c r="F233" s="209" t="s">
        <v>361</v>
      </c>
      <c r="G233" s="210" t="s">
        <v>314</v>
      </c>
      <c r="H233" s="211">
        <v>4</v>
      </c>
      <c r="I233" s="212"/>
      <c r="J233" s="213">
        <f>ROUND(I233*H233,2)</f>
        <v>0</v>
      </c>
      <c r="K233" s="209" t="s">
        <v>131</v>
      </c>
      <c r="L233" s="47"/>
      <c r="M233" s="214" t="s">
        <v>19</v>
      </c>
      <c r="N233" s="215" t="s">
        <v>43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0.00084999999999999995</v>
      </c>
      <c r="T233" s="217">
        <f>S233*H233</f>
        <v>0.0033999999999999998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233</v>
      </c>
      <c r="AT233" s="218" t="s">
        <v>127</v>
      </c>
      <c r="AU233" s="218" t="s">
        <v>82</v>
      </c>
      <c r="AY233" s="20" t="s">
        <v>124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233</v>
      </c>
      <c r="BM233" s="218" t="s">
        <v>362</v>
      </c>
    </row>
    <row r="234" s="2" customFormat="1">
      <c r="A234" s="41"/>
      <c r="B234" s="42"/>
      <c r="C234" s="43"/>
      <c r="D234" s="220" t="s">
        <v>134</v>
      </c>
      <c r="E234" s="43"/>
      <c r="F234" s="221" t="s">
        <v>363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134</v>
      </c>
      <c r="AU234" s="20" t="s">
        <v>82</v>
      </c>
    </row>
    <row r="235" s="2" customFormat="1" ht="24.15" customHeight="1">
      <c r="A235" s="41"/>
      <c r="B235" s="42"/>
      <c r="C235" s="207" t="s">
        <v>364</v>
      </c>
      <c r="D235" s="207" t="s">
        <v>127</v>
      </c>
      <c r="E235" s="208" t="s">
        <v>365</v>
      </c>
      <c r="F235" s="209" t="s">
        <v>366</v>
      </c>
      <c r="G235" s="210" t="s">
        <v>319</v>
      </c>
      <c r="H235" s="211">
        <v>4</v>
      </c>
      <c r="I235" s="212"/>
      <c r="J235" s="213">
        <f>ROUND(I235*H235,2)</f>
        <v>0</v>
      </c>
      <c r="K235" s="209" t="s">
        <v>131</v>
      </c>
      <c r="L235" s="47"/>
      <c r="M235" s="214" t="s">
        <v>19</v>
      </c>
      <c r="N235" s="215" t="s">
        <v>43</v>
      </c>
      <c r="O235" s="87"/>
      <c r="P235" s="216">
        <f>O235*H235</f>
        <v>0</v>
      </c>
      <c r="Q235" s="216">
        <v>0.021219999999999999</v>
      </c>
      <c r="R235" s="216">
        <f>Q235*H235</f>
        <v>0.084879999999999997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233</v>
      </c>
      <c r="AT235" s="218" t="s">
        <v>127</v>
      </c>
      <c r="AU235" s="218" t="s">
        <v>82</v>
      </c>
      <c r="AY235" s="20" t="s">
        <v>124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233</v>
      </c>
      <c r="BM235" s="218" t="s">
        <v>367</v>
      </c>
    </row>
    <row r="236" s="2" customFormat="1">
      <c r="A236" s="41"/>
      <c r="B236" s="42"/>
      <c r="C236" s="43"/>
      <c r="D236" s="220" t="s">
        <v>134</v>
      </c>
      <c r="E236" s="43"/>
      <c r="F236" s="221" t="s">
        <v>368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134</v>
      </c>
      <c r="AU236" s="20" t="s">
        <v>82</v>
      </c>
    </row>
    <row r="237" s="2" customFormat="1" ht="16.5" customHeight="1">
      <c r="A237" s="41"/>
      <c r="B237" s="42"/>
      <c r="C237" s="207" t="s">
        <v>369</v>
      </c>
      <c r="D237" s="207" t="s">
        <v>127</v>
      </c>
      <c r="E237" s="208" t="s">
        <v>370</v>
      </c>
      <c r="F237" s="209" t="s">
        <v>371</v>
      </c>
      <c r="G237" s="210" t="s">
        <v>319</v>
      </c>
      <c r="H237" s="211">
        <v>4</v>
      </c>
      <c r="I237" s="212"/>
      <c r="J237" s="213">
        <f>ROUND(I237*H237,2)</f>
        <v>0</v>
      </c>
      <c r="K237" s="209" t="s">
        <v>131</v>
      </c>
      <c r="L237" s="47"/>
      <c r="M237" s="214" t="s">
        <v>19</v>
      </c>
      <c r="N237" s="215" t="s">
        <v>43</v>
      </c>
      <c r="O237" s="87"/>
      <c r="P237" s="216">
        <f>O237*H237</f>
        <v>0</v>
      </c>
      <c r="Q237" s="216">
        <v>0.0018</v>
      </c>
      <c r="R237" s="216">
        <f>Q237*H237</f>
        <v>0.0071999999999999998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233</v>
      </c>
      <c r="AT237" s="218" t="s">
        <v>127</v>
      </c>
      <c r="AU237" s="218" t="s">
        <v>82</v>
      </c>
      <c r="AY237" s="20" t="s">
        <v>124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233</v>
      </c>
      <c r="BM237" s="218" t="s">
        <v>372</v>
      </c>
    </row>
    <row r="238" s="2" customFormat="1">
      <c r="A238" s="41"/>
      <c r="B238" s="42"/>
      <c r="C238" s="43"/>
      <c r="D238" s="220" t="s">
        <v>134</v>
      </c>
      <c r="E238" s="43"/>
      <c r="F238" s="221" t="s">
        <v>373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134</v>
      </c>
      <c r="AU238" s="20" t="s">
        <v>82</v>
      </c>
    </row>
    <row r="239" s="2" customFormat="1" ht="16.5" customHeight="1">
      <c r="A239" s="41"/>
      <c r="B239" s="42"/>
      <c r="C239" s="207" t="s">
        <v>374</v>
      </c>
      <c r="D239" s="207" t="s">
        <v>127</v>
      </c>
      <c r="E239" s="208" t="s">
        <v>375</v>
      </c>
      <c r="F239" s="209" t="s">
        <v>376</v>
      </c>
      <c r="G239" s="210" t="s">
        <v>314</v>
      </c>
      <c r="H239" s="211">
        <v>4</v>
      </c>
      <c r="I239" s="212"/>
      <c r="J239" s="213">
        <f>ROUND(I239*H239,2)</f>
        <v>0</v>
      </c>
      <c r="K239" s="209" t="s">
        <v>131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0.00024000000000000001</v>
      </c>
      <c r="R239" s="216">
        <f>Q239*H239</f>
        <v>0.00096000000000000002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233</v>
      </c>
      <c r="AT239" s="218" t="s">
        <v>127</v>
      </c>
      <c r="AU239" s="218" t="s">
        <v>82</v>
      </c>
      <c r="AY239" s="20" t="s">
        <v>124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233</v>
      </c>
      <c r="BM239" s="218" t="s">
        <v>377</v>
      </c>
    </row>
    <row r="240" s="2" customFormat="1">
      <c r="A240" s="41"/>
      <c r="B240" s="42"/>
      <c r="C240" s="43"/>
      <c r="D240" s="220" t="s">
        <v>134</v>
      </c>
      <c r="E240" s="43"/>
      <c r="F240" s="221" t="s">
        <v>378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134</v>
      </c>
      <c r="AU240" s="20" t="s">
        <v>82</v>
      </c>
    </row>
    <row r="241" s="2" customFormat="1" ht="16.5" customHeight="1">
      <c r="A241" s="41"/>
      <c r="B241" s="42"/>
      <c r="C241" s="207" t="s">
        <v>379</v>
      </c>
      <c r="D241" s="207" t="s">
        <v>127</v>
      </c>
      <c r="E241" s="208" t="s">
        <v>380</v>
      </c>
      <c r="F241" s="209" t="s">
        <v>381</v>
      </c>
      <c r="G241" s="210" t="s">
        <v>319</v>
      </c>
      <c r="H241" s="211">
        <v>7</v>
      </c>
      <c r="I241" s="212"/>
      <c r="J241" s="213">
        <f>ROUND(I241*H241,2)</f>
        <v>0</v>
      </c>
      <c r="K241" s="209" t="s">
        <v>19</v>
      </c>
      <c r="L241" s="47"/>
      <c r="M241" s="214" t="s">
        <v>19</v>
      </c>
      <c r="N241" s="215" t="s">
        <v>43</v>
      </c>
      <c r="O241" s="87"/>
      <c r="P241" s="216">
        <f>O241*H241</f>
        <v>0</v>
      </c>
      <c r="Q241" s="216">
        <v>0.0018400000000000001</v>
      </c>
      <c r="R241" s="216">
        <f>Q241*H241</f>
        <v>0.012880000000000001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233</v>
      </c>
      <c r="AT241" s="218" t="s">
        <v>127</v>
      </c>
      <c r="AU241" s="218" t="s">
        <v>82</v>
      </c>
      <c r="AY241" s="20" t="s">
        <v>124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233</v>
      </c>
      <c r="BM241" s="218" t="s">
        <v>382</v>
      </c>
    </row>
    <row r="242" s="2" customFormat="1" ht="16.5" customHeight="1">
      <c r="A242" s="41"/>
      <c r="B242" s="42"/>
      <c r="C242" s="207" t="s">
        <v>383</v>
      </c>
      <c r="D242" s="207" t="s">
        <v>127</v>
      </c>
      <c r="E242" s="208" t="s">
        <v>384</v>
      </c>
      <c r="F242" s="209" t="s">
        <v>385</v>
      </c>
      <c r="G242" s="210" t="s">
        <v>319</v>
      </c>
      <c r="H242" s="211">
        <v>8</v>
      </c>
      <c r="I242" s="212"/>
      <c r="J242" s="213">
        <f>ROUND(I242*H242,2)</f>
        <v>0</v>
      </c>
      <c r="K242" s="209" t="s">
        <v>131</v>
      </c>
      <c r="L242" s="47"/>
      <c r="M242" s="214" t="s">
        <v>19</v>
      </c>
      <c r="N242" s="215" t="s">
        <v>43</v>
      </c>
      <c r="O242" s="87"/>
      <c r="P242" s="216">
        <f>O242*H242</f>
        <v>0</v>
      </c>
      <c r="Q242" s="216">
        <v>0.00025000000000000001</v>
      </c>
      <c r="R242" s="216">
        <f>Q242*H242</f>
        <v>0.002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233</v>
      </c>
      <c r="AT242" s="218" t="s">
        <v>127</v>
      </c>
      <c r="AU242" s="218" t="s">
        <v>82</v>
      </c>
      <c r="AY242" s="20" t="s">
        <v>124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233</v>
      </c>
      <c r="BM242" s="218" t="s">
        <v>386</v>
      </c>
    </row>
    <row r="243" s="2" customFormat="1">
      <c r="A243" s="41"/>
      <c r="B243" s="42"/>
      <c r="C243" s="43"/>
      <c r="D243" s="220" t="s">
        <v>134</v>
      </c>
      <c r="E243" s="43"/>
      <c r="F243" s="221" t="s">
        <v>387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134</v>
      </c>
      <c r="AU243" s="20" t="s">
        <v>82</v>
      </c>
    </row>
    <row r="244" s="2" customFormat="1" ht="24.15" customHeight="1">
      <c r="A244" s="41"/>
      <c r="B244" s="42"/>
      <c r="C244" s="207" t="s">
        <v>388</v>
      </c>
      <c r="D244" s="207" t="s">
        <v>127</v>
      </c>
      <c r="E244" s="208" t="s">
        <v>389</v>
      </c>
      <c r="F244" s="209" t="s">
        <v>390</v>
      </c>
      <c r="G244" s="210" t="s">
        <v>329</v>
      </c>
      <c r="H244" s="269"/>
      <c r="I244" s="212"/>
      <c r="J244" s="213">
        <f>ROUND(I244*H244,2)</f>
        <v>0</v>
      </c>
      <c r="K244" s="209" t="s">
        <v>131</v>
      </c>
      <c r="L244" s="47"/>
      <c r="M244" s="214" t="s">
        <v>19</v>
      </c>
      <c r="N244" s="215" t="s">
        <v>43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233</v>
      </c>
      <c r="AT244" s="218" t="s">
        <v>127</v>
      </c>
      <c r="AU244" s="218" t="s">
        <v>82</v>
      </c>
      <c r="AY244" s="20" t="s">
        <v>124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233</v>
      </c>
      <c r="BM244" s="218" t="s">
        <v>391</v>
      </c>
    </row>
    <row r="245" s="2" customFormat="1">
      <c r="A245" s="41"/>
      <c r="B245" s="42"/>
      <c r="C245" s="43"/>
      <c r="D245" s="220" t="s">
        <v>134</v>
      </c>
      <c r="E245" s="43"/>
      <c r="F245" s="221" t="s">
        <v>392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134</v>
      </c>
      <c r="AU245" s="20" t="s">
        <v>82</v>
      </c>
    </row>
    <row r="246" s="12" customFormat="1" ht="22.8" customHeight="1">
      <c r="A246" s="12"/>
      <c r="B246" s="191"/>
      <c r="C246" s="192"/>
      <c r="D246" s="193" t="s">
        <v>71</v>
      </c>
      <c r="E246" s="205" t="s">
        <v>393</v>
      </c>
      <c r="F246" s="205" t="s">
        <v>394</v>
      </c>
      <c r="G246" s="192"/>
      <c r="H246" s="192"/>
      <c r="I246" s="195"/>
      <c r="J246" s="206">
        <f>BK246</f>
        <v>0</v>
      </c>
      <c r="K246" s="192"/>
      <c r="L246" s="197"/>
      <c r="M246" s="198"/>
      <c r="N246" s="199"/>
      <c r="O246" s="199"/>
      <c r="P246" s="200">
        <f>SUM(P247:P250)</f>
        <v>0</v>
      </c>
      <c r="Q246" s="199"/>
      <c r="R246" s="200">
        <f>SUM(R247:R250)</f>
        <v>0</v>
      </c>
      <c r="S246" s="199"/>
      <c r="T246" s="201">
        <f>SUM(T247:T250)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2" t="s">
        <v>82</v>
      </c>
      <c r="AT246" s="203" t="s">
        <v>71</v>
      </c>
      <c r="AU246" s="203" t="s">
        <v>80</v>
      </c>
      <c r="AY246" s="202" t="s">
        <v>124</v>
      </c>
      <c r="BK246" s="204">
        <f>SUM(BK247:BK250)</f>
        <v>0</v>
      </c>
    </row>
    <row r="247" s="2" customFormat="1" ht="16.5" customHeight="1">
      <c r="A247" s="41"/>
      <c r="B247" s="42"/>
      <c r="C247" s="207" t="s">
        <v>395</v>
      </c>
      <c r="D247" s="207" t="s">
        <v>127</v>
      </c>
      <c r="E247" s="208" t="s">
        <v>396</v>
      </c>
      <c r="F247" s="209" t="s">
        <v>397</v>
      </c>
      <c r="G247" s="210" t="s">
        <v>314</v>
      </c>
      <c r="H247" s="211">
        <v>5</v>
      </c>
      <c r="I247" s="212"/>
      <c r="J247" s="213">
        <f>ROUND(I247*H247,2)</f>
        <v>0</v>
      </c>
      <c r="K247" s="209" t="s">
        <v>19</v>
      </c>
      <c r="L247" s="47"/>
      <c r="M247" s="214" t="s">
        <v>19</v>
      </c>
      <c r="N247" s="215" t="s">
        <v>43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233</v>
      </c>
      <c r="AT247" s="218" t="s">
        <v>127</v>
      </c>
      <c r="AU247" s="218" t="s">
        <v>82</v>
      </c>
      <c r="AY247" s="20" t="s">
        <v>124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233</v>
      </c>
      <c r="BM247" s="218" t="s">
        <v>398</v>
      </c>
    </row>
    <row r="248" s="2" customFormat="1" ht="16.5" customHeight="1">
      <c r="A248" s="41"/>
      <c r="B248" s="42"/>
      <c r="C248" s="207" t="s">
        <v>399</v>
      </c>
      <c r="D248" s="207" t="s">
        <v>127</v>
      </c>
      <c r="E248" s="208" t="s">
        <v>400</v>
      </c>
      <c r="F248" s="209" t="s">
        <v>401</v>
      </c>
      <c r="G248" s="210" t="s">
        <v>314</v>
      </c>
      <c r="H248" s="211">
        <v>5</v>
      </c>
      <c r="I248" s="212"/>
      <c r="J248" s="213">
        <f>ROUND(I248*H248,2)</f>
        <v>0</v>
      </c>
      <c r="K248" s="209" t="s">
        <v>19</v>
      </c>
      <c r="L248" s="47"/>
      <c r="M248" s="214" t="s">
        <v>19</v>
      </c>
      <c r="N248" s="215" t="s">
        <v>43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233</v>
      </c>
      <c r="AT248" s="218" t="s">
        <v>127</v>
      </c>
      <c r="AU248" s="218" t="s">
        <v>82</v>
      </c>
      <c r="AY248" s="20" t="s">
        <v>124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233</v>
      </c>
      <c r="BM248" s="218" t="s">
        <v>402</v>
      </c>
    </row>
    <row r="249" s="2" customFormat="1" ht="24.15" customHeight="1">
      <c r="A249" s="41"/>
      <c r="B249" s="42"/>
      <c r="C249" s="207" t="s">
        <v>403</v>
      </c>
      <c r="D249" s="207" t="s">
        <v>127</v>
      </c>
      <c r="E249" s="208" t="s">
        <v>404</v>
      </c>
      <c r="F249" s="209" t="s">
        <v>405</v>
      </c>
      <c r="G249" s="210" t="s">
        <v>329</v>
      </c>
      <c r="H249" s="269"/>
      <c r="I249" s="212"/>
      <c r="J249" s="213">
        <f>ROUND(I249*H249,2)</f>
        <v>0</v>
      </c>
      <c r="K249" s="209" t="s">
        <v>131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233</v>
      </c>
      <c r="AT249" s="218" t="s">
        <v>127</v>
      </c>
      <c r="AU249" s="218" t="s">
        <v>82</v>
      </c>
      <c r="AY249" s="20" t="s">
        <v>124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233</v>
      </c>
      <c r="BM249" s="218" t="s">
        <v>406</v>
      </c>
    </row>
    <row r="250" s="2" customFormat="1">
      <c r="A250" s="41"/>
      <c r="B250" s="42"/>
      <c r="C250" s="43"/>
      <c r="D250" s="220" t="s">
        <v>134</v>
      </c>
      <c r="E250" s="43"/>
      <c r="F250" s="221" t="s">
        <v>407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134</v>
      </c>
      <c r="AU250" s="20" t="s">
        <v>82</v>
      </c>
    </row>
    <row r="251" s="12" customFormat="1" ht="22.8" customHeight="1">
      <c r="A251" s="12"/>
      <c r="B251" s="191"/>
      <c r="C251" s="192"/>
      <c r="D251" s="193" t="s">
        <v>71</v>
      </c>
      <c r="E251" s="205" t="s">
        <v>408</v>
      </c>
      <c r="F251" s="205" t="s">
        <v>409</v>
      </c>
      <c r="G251" s="192"/>
      <c r="H251" s="192"/>
      <c r="I251" s="195"/>
      <c r="J251" s="206">
        <f>BK251</f>
        <v>0</v>
      </c>
      <c r="K251" s="192"/>
      <c r="L251" s="197"/>
      <c r="M251" s="198"/>
      <c r="N251" s="199"/>
      <c r="O251" s="199"/>
      <c r="P251" s="200">
        <f>SUM(P252:P263)</f>
        <v>0</v>
      </c>
      <c r="Q251" s="199"/>
      <c r="R251" s="200">
        <f>SUM(R252:R263)</f>
        <v>0.043400000000000001</v>
      </c>
      <c r="S251" s="199"/>
      <c r="T251" s="201">
        <f>SUM(T252:T263)</f>
        <v>0.048000000000000001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2" t="s">
        <v>82</v>
      </c>
      <c r="AT251" s="203" t="s">
        <v>71</v>
      </c>
      <c r="AU251" s="203" t="s">
        <v>80</v>
      </c>
      <c r="AY251" s="202" t="s">
        <v>124</v>
      </c>
      <c r="BK251" s="204">
        <f>SUM(BK252:BK263)</f>
        <v>0</v>
      </c>
    </row>
    <row r="252" s="2" customFormat="1" ht="16.5" customHeight="1">
      <c r="A252" s="41"/>
      <c r="B252" s="42"/>
      <c r="C252" s="207" t="s">
        <v>410</v>
      </c>
      <c r="D252" s="207" t="s">
        <v>127</v>
      </c>
      <c r="E252" s="208" t="s">
        <v>411</v>
      </c>
      <c r="F252" s="209" t="s">
        <v>412</v>
      </c>
      <c r="G252" s="210" t="s">
        <v>314</v>
      </c>
      <c r="H252" s="211">
        <v>2</v>
      </c>
      <c r="I252" s="212"/>
      <c r="J252" s="213">
        <f>ROUND(I252*H252,2)</f>
        <v>0</v>
      </c>
      <c r="K252" s="209" t="s">
        <v>131</v>
      </c>
      <c r="L252" s="47"/>
      <c r="M252" s="214" t="s">
        <v>19</v>
      </c>
      <c r="N252" s="215" t="s">
        <v>43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0.024</v>
      </c>
      <c r="T252" s="217">
        <f>S252*H252</f>
        <v>0.048000000000000001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233</v>
      </c>
      <c r="AT252" s="218" t="s">
        <v>127</v>
      </c>
      <c r="AU252" s="218" t="s">
        <v>82</v>
      </c>
      <c r="AY252" s="20" t="s">
        <v>124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233</v>
      </c>
      <c r="BM252" s="218" t="s">
        <v>413</v>
      </c>
    </row>
    <row r="253" s="2" customFormat="1">
      <c r="A253" s="41"/>
      <c r="B253" s="42"/>
      <c r="C253" s="43"/>
      <c r="D253" s="220" t="s">
        <v>134</v>
      </c>
      <c r="E253" s="43"/>
      <c r="F253" s="221" t="s">
        <v>414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134</v>
      </c>
      <c r="AU253" s="20" t="s">
        <v>82</v>
      </c>
    </row>
    <row r="254" s="2" customFormat="1" ht="24.15" customHeight="1">
      <c r="A254" s="41"/>
      <c r="B254" s="42"/>
      <c r="C254" s="207" t="s">
        <v>415</v>
      </c>
      <c r="D254" s="207" t="s">
        <v>127</v>
      </c>
      <c r="E254" s="208" t="s">
        <v>416</v>
      </c>
      <c r="F254" s="209" t="s">
        <v>417</v>
      </c>
      <c r="G254" s="210" t="s">
        <v>314</v>
      </c>
      <c r="H254" s="211">
        <v>2</v>
      </c>
      <c r="I254" s="212"/>
      <c r="J254" s="213">
        <f>ROUND(I254*H254,2)</f>
        <v>0</v>
      </c>
      <c r="K254" s="209" t="s">
        <v>131</v>
      </c>
      <c r="L254" s="47"/>
      <c r="M254" s="214" t="s">
        <v>19</v>
      </c>
      <c r="N254" s="215" t="s">
        <v>43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233</v>
      </c>
      <c r="AT254" s="218" t="s">
        <v>127</v>
      </c>
      <c r="AU254" s="218" t="s">
        <v>82</v>
      </c>
      <c r="AY254" s="20" t="s">
        <v>124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233</v>
      </c>
      <c r="BM254" s="218" t="s">
        <v>418</v>
      </c>
    </row>
    <row r="255" s="2" customFormat="1">
      <c r="A255" s="41"/>
      <c r="B255" s="42"/>
      <c r="C255" s="43"/>
      <c r="D255" s="220" t="s">
        <v>134</v>
      </c>
      <c r="E255" s="43"/>
      <c r="F255" s="221" t="s">
        <v>419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134</v>
      </c>
      <c r="AU255" s="20" t="s">
        <v>82</v>
      </c>
    </row>
    <row r="256" s="2" customFormat="1" ht="16.5" customHeight="1">
      <c r="A256" s="41"/>
      <c r="B256" s="42"/>
      <c r="C256" s="270" t="s">
        <v>420</v>
      </c>
      <c r="D256" s="270" t="s">
        <v>421</v>
      </c>
      <c r="E256" s="271" t="s">
        <v>422</v>
      </c>
      <c r="F256" s="272" t="s">
        <v>423</v>
      </c>
      <c r="G256" s="273" t="s">
        <v>314</v>
      </c>
      <c r="H256" s="274">
        <v>2</v>
      </c>
      <c r="I256" s="275"/>
      <c r="J256" s="276">
        <f>ROUND(I256*H256,2)</f>
        <v>0</v>
      </c>
      <c r="K256" s="272" t="s">
        <v>131</v>
      </c>
      <c r="L256" s="277"/>
      <c r="M256" s="278" t="s">
        <v>19</v>
      </c>
      <c r="N256" s="279" t="s">
        <v>43</v>
      </c>
      <c r="O256" s="87"/>
      <c r="P256" s="216">
        <f>O256*H256</f>
        <v>0</v>
      </c>
      <c r="Q256" s="216">
        <v>0.0195</v>
      </c>
      <c r="R256" s="216">
        <f>Q256*H256</f>
        <v>0.039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326</v>
      </c>
      <c r="AT256" s="218" t="s">
        <v>421</v>
      </c>
      <c r="AU256" s="218" t="s">
        <v>82</v>
      </c>
      <c r="AY256" s="20" t="s">
        <v>124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233</v>
      </c>
      <c r="BM256" s="218" t="s">
        <v>424</v>
      </c>
    </row>
    <row r="257" s="2" customFormat="1">
      <c r="A257" s="41"/>
      <c r="B257" s="42"/>
      <c r="C257" s="43"/>
      <c r="D257" s="227" t="s">
        <v>425</v>
      </c>
      <c r="E257" s="43"/>
      <c r="F257" s="280" t="s">
        <v>426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425</v>
      </c>
      <c r="AU257" s="20" t="s">
        <v>82</v>
      </c>
    </row>
    <row r="258" s="2" customFormat="1" ht="16.5" customHeight="1">
      <c r="A258" s="41"/>
      <c r="B258" s="42"/>
      <c r="C258" s="207" t="s">
        <v>427</v>
      </c>
      <c r="D258" s="207" t="s">
        <v>127</v>
      </c>
      <c r="E258" s="208" t="s">
        <v>428</v>
      </c>
      <c r="F258" s="209" t="s">
        <v>429</v>
      </c>
      <c r="G258" s="210" t="s">
        <v>314</v>
      </c>
      <c r="H258" s="211">
        <v>2</v>
      </c>
      <c r="I258" s="212"/>
      <c r="J258" s="213">
        <f>ROUND(I258*H258,2)</f>
        <v>0</v>
      </c>
      <c r="K258" s="209" t="s">
        <v>131</v>
      </c>
      <c r="L258" s="47"/>
      <c r="M258" s="214" t="s">
        <v>19</v>
      </c>
      <c r="N258" s="215" t="s">
        <v>43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233</v>
      </c>
      <c r="AT258" s="218" t="s">
        <v>127</v>
      </c>
      <c r="AU258" s="218" t="s">
        <v>82</v>
      </c>
      <c r="AY258" s="20" t="s">
        <v>124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233</v>
      </c>
      <c r="BM258" s="218" t="s">
        <v>430</v>
      </c>
    </row>
    <row r="259" s="2" customFormat="1">
      <c r="A259" s="41"/>
      <c r="B259" s="42"/>
      <c r="C259" s="43"/>
      <c r="D259" s="220" t="s">
        <v>134</v>
      </c>
      <c r="E259" s="43"/>
      <c r="F259" s="221" t="s">
        <v>431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134</v>
      </c>
      <c r="AU259" s="20" t="s">
        <v>82</v>
      </c>
    </row>
    <row r="260" s="2" customFormat="1" ht="16.5" customHeight="1">
      <c r="A260" s="41"/>
      <c r="B260" s="42"/>
      <c r="C260" s="270" t="s">
        <v>432</v>
      </c>
      <c r="D260" s="270" t="s">
        <v>421</v>
      </c>
      <c r="E260" s="271" t="s">
        <v>433</v>
      </c>
      <c r="F260" s="272" t="s">
        <v>434</v>
      </c>
      <c r="G260" s="273" t="s">
        <v>314</v>
      </c>
      <c r="H260" s="274">
        <v>2</v>
      </c>
      <c r="I260" s="275"/>
      <c r="J260" s="276">
        <f>ROUND(I260*H260,2)</f>
        <v>0</v>
      </c>
      <c r="K260" s="272" t="s">
        <v>131</v>
      </c>
      <c r="L260" s="277"/>
      <c r="M260" s="278" t="s">
        <v>19</v>
      </c>
      <c r="N260" s="279" t="s">
        <v>43</v>
      </c>
      <c r="O260" s="87"/>
      <c r="P260" s="216">
        <f>O260*H260</f>
        <v>0</v>
      </c>
      <c r="Q260" s="216">
        <v>0.0022000000000000001</v>
      </c>
      <c r="R260" s="216">
        <f>Q260*H260</f>
        <v>0.0044000000000000003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326</v>
      </c>
      <c r="AT260" s="218" t="s">
        <v>421</v>
      </c>
      <c r="AU260" s="218" t="s">
        <v>82</v>
      </c>
      <c r="AY260" s="20" t="s">
        <v>124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233</v>
      </c>
      <c r="BM260" s="218" t="s">
        <v>435</v>
      </c>
    </row>
    <row r="261" s="2" customFormat="1">
      <c r="A261" s="41"/>
      <c r="B261" s="42"/>
      <c r="C261" s="43"/>
      <c r="D261" s="227" t="s">
        <v>425</v>
      </c>
      <c r="E261" s="43"/>
      <c r="F261" s="280" t="s">
        <v>426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425</v>
      </c>
      <c r="AU261" s="20" t="s">
        <v>82</v>
      </c>
    </row>
    <row r="262" s="2" customFormat="1" ht="24.15" customHeight="1">
      <c r="A262" s="41"/>
      <c r="B262" s="42"/>
      <c r="C262" s="207" t="s">
        <v>436</v>
      </c>
      <c r="D262" s="207" t="s">
        <v>127</v>
      </c>
      <c r="E262" s="208" t="s">
        <v>437</v>
      </c>
      <c r="F262" s="209" t="s">
        <v>438</v>
      </c>
      <c r="G262" s="210" t="s">
        <v>329</v>
      </c>
      <c r="H262" s="269"/>
      <c r="I262" s="212"/>
      <c r="J262" s="213">
        <f>ROUND(I262*H262,2)</f>
        <v>0</v>
      </c>
      <c r="K262" s="209" t="s">
        <v>131</v>
      </c>
      <c r="L262" s="47"/>
      <c r="M262" s="214" t="s">
        <v>19</v>
      </c>
      <c r="N262" s="215" t="s">
        <v>43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233</v>
      </c>
      <c r="AT262" s="218" t="s">
        <v>127</v>
      </c>
      <c r="AU262" s="218" t="s">
        <v>82</v>
      </c>
      <c r="AY262" s="20" t="s">
        <v>124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233</v>
      </c>
      <c r="BM262" s="218" t="s">
        <v>439</v>
      </c>
    </row>
    <row r="263" s="2" customFormat="1">
      <c r="A263" s="41"/>
      <c r="B263" s="42"/>
      <c r="C263" s="43"/>
      <c r="D263" s="220" t="s">
        <v>134</v>
      </c>
      <c r="E263" s="43"/>
      <c r="F263" s="221" t="s">
        <v>440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134</v>
      </c>
      <c r="AU263" s="20" t="s">
        <v>82</v>
      </c>
    </row>
    <row r="264" s="12" customFormat="1" ht="22.8" customHeight="1">
      <c r="A264" s="12"/>
      <c r="B264" s="191"/>
      <c r="C264" s="192"/>
      <c r="D264" s="193" t="s">
        <v>71</v>
      </c>
      <c r="E264" s="205" t="s">
        <v>441</v>
      </c>
      <c r="F264" s="205" t="s">
        <v>442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SUM(P265:P299)</f>
        <v>0</v>
      </c>
      <c r="Q264" s="199"/>
      <c r="R264" s="200">
        <f>SUM(R265:R299)</f>
        <v>0.71599412000000007</v>
      </c>
      <c r="S264" s="199"/>
      <c r="T264" s="201">
        <f>SUM(T265:T299)</f>
        <v>0.7312748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82</v>
      </c>
      <c r="AT264" s="203" t="s">
        <v>71</v>
      </c>
      <c r="AU264" s="203" t="s">
        <v>80</v>
      </c>
      <c r="AY264" s="202" t="s">
        <v>124</v>
      </c>
      <c r="BK264" s="204">
        <f>SUM(BK265:BK299)</f>
        <v>0</v>
      </c>
    </row>
    <row r="265" s="2" customFormat="1" ht="16.5" customHeight="1">
      <c r="A265" s="41"/>
      <c r="B265" s="42"/>
      <c r="C265" s="207" t="s">
        <v>443</v>
      </c>
      <c r="D265" s="207" t="s">
        <v>127</v>
      </c>
      <c r="E265" s="208" t="s">
        <v>444</v>
      </c>
      <c r="F265" s="209" t="s">
        <v>445</v>
      </c>
      <c r="G265" s="210" t="s">
        <v>130</v>
      </c>
      <c r="H265" s="211">
        <v>20.716000000000001</v>
      </c>
      <c r="I265" s="212"/>
      <c r="J265" s="213">
        <f>ROUND(I265*H265,2)</f>
        <v>0</v>
      </c>
      <c r="K265" s="209" t="s">
        <v>131</v>
      </c>
      <c r="L265" s="47"/>
      <c r="M265" s="214" t="s">
        <v>19</v>
      </c>
      <c r="N265" s="215" t="s">
        <v>43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0.035299999999999998</v>
      </c>
      <c r="T265" s="217">
        <f>S265*H265</f>
        <v>0.7312748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233</v>
      </c>
      <c r="AT265" s="218" t="s">
        <v>127</v>
      </c>
      <c r="AU265" s="218" t="s">
        <v>82</v>
      </c>
      <c r="AY265" s="20" t="s">
        <v>124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233</v>
      </c>
      <c r="BM265" s="218" t="s">
        <v>446</v>
      </c>
    </row>
    <row r="266" s="2" customFormat="1">
      <c r="A266" s="41"/>
      <c r="B266" s="42"/>
      <c r="C266" s="43"/>
      <c r="D266" s="220" t="s">
        <v>134</v>
      </c>
      <c r="E266" s="43"/>
      <c r="F266" s="221" t="s">
        <v>447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134</v>
      </c>
      <c r="AU266" s="20" t="s">
        <v>82</v>
      </c>
    </row>
    <row r="267" s="13" customFormat="1">
      <c r="A267" s="13"/>
      <c r="B267" s="225"/>
      <c r="C267" s="226"/>
      <c r="D267" s="227" t="s">
        <v>136</v>
      </c>
      <c r="E267" s="228" t="s">
        <v>19</v>
      </c>
      <c r="F267" s="229" t="s">
        <v>139</v>
      </c>
      <c r="G267" s="226"/>
      <c r="H267" s="230">
        <v>14.183</v>
      </c>
      <c r="I267" s="231"/>
      <c r="J267" s="226"/>
      <c r="K267" s="226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136</v>
      </c>
      <c r="AU267" s="236" t="s">
        <v>82</v>
      </c>
      <c r="AV267" s="13" t="s">
        <v>82</v>
      </c>
      <c r="AW267" s="13" t="s">
        <v>33</v>
      </c>
      <c r="AX267" s="13" t="s">
        <v>72</v>
      </c>
      <c r="AY267" s="236" t="s">
        <v>124</v>
      </c>
    </row>
    <row r="268" s="13" customFormat="1">
      <c r="A268" s="13"/>
      <c r="B268" s="225"/>
      <c r="C268" s="226"/>
      <c r="D268" s="227" t="s">
        <v>136</v>
      </c>
      <c r="E268" s="228" t="s">
        <v>19</v>
      </c>
      <c r="F268" s="229" t="s">
        <v>137</v>
      </c>
      <c r="G268" s="226"/>
      <c r="H268" s="230">
        <v>6.6459999999999999</v>
      </c>
      <c r="I268" s="231"/>
      <c r="J268" s="226"/>
      <c r="K268" s="226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136</v>
      </c>
      <c r="AU268" s="236" t="s">
        <v>82</v>
      </c>
      <c r="AV268" s="13" t="s">
        <v>82</v>
      </c>
      <c r="AW268" s="13" t="s">
        <v>33</v>
      </c>
      <c r="AX268" s="13" t="s">
        <v>72</v>
      </c>
      <c r="AY268" s="236" t="s">
        <v>124</v>
      </c>
    </row>
    <row r="269" s="13" customFormat="1">
      <c r="A269" s="13"/>
      <c r="B269" s="225"/>
      <c r="C269" s="226"/>
      <c r="D269" s="227" t="s">
        <v>136</v>
      </c>
      <c r="E269" s="228" t="s">
        <v>19</v>
      </c>
      <c r="F269" s="229" t="s">
        <v>138</v>
      </c>
      <c r="G269" s="226"/>
      <c r="H269" s="230">
        <v>0.189</v>
      </c>
      <c r="I269" s="231"/>
      <c r="J269" s="226"/>
      <c r="K269" s="226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136</v>
      </c>
      <c r="AU269" s="236" t="s">
        <v>82</v>
      </c>
      <c r="AV269" s="13" t="s">
        <v>82</v>
      </c>
      <c r="AW269" s="13" t="s">
        <v>33</v>
      </c>
      <c r="AX269" s="13" t="s">
        <v>72</v>
      </c>
      <c r="AY269" s="236" t="s">
        <v>124</v>
      </c>
    </row>
    <row r="270" s="13" customFormat="1">
      <c r="A270" s="13"/>
      <c r="B270" s="225"/>
      <c r="C270" s="226"/>
      <c r="D270" s="227" t="s">
        <v>136</v>
      </c>
      <c r="E270" s="228" t="s">
        <v>19</v>
      </c>
      <c r="F270" s="229" t="s">
        <v>448</v>
      </c>
      <c r="G270" s="226"/>
      <c r="H270" s="230">
        <v>0.23999999999999999</v>
      </c>
      <c r="I270" s="231"/>
      <c r="J270" s="226"/>
      <c r="K270" s="226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136</v>
      </c>
      <c r="AU270" s="236" t="s">
        <v>82</v>
      </c>
      <c r="AV270" s="13" t="s">
        <v>82</v>
      </c>
      <c r="AW270" s="13" t="s">
        <v>33</v>
      </c>
      <c r="AX270" s="13" t="s">
        <v>72</v>
      </c>
      <c r="AY270" s="236" t="s">
        <v>124</v>
      </c>
    </row>
    <row r="271" s="13" customFormat="1">
      <c r="A271" s="13"/>
      <c r="B271" s="225"/>
      <c r="C271" s="226"/>
      <c r="D271" s="227" t="s">
        <v>136</v>
      </c>
      <c r="E271" s="228" t="s">
        <v>19</v>
      </c>
      <c r="F271" s="229" t="s">
        <v>449</v>
      </c>
      <c r="G271" s="226"/>
      <c r="H271" s="230">
        <v>0.080000000000000002</v>
      </c>
      <c r="I271" s="231"/>
      <c r="J271" s="226"/>
      <c r="K271" s="226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136</v>
      </c>
      <c r="AU271" s="236" t="s">
        <v>82</v>
      </c>
      <c r="AV271" s="13" t="s">
        <v>82</v>
      </c>
      <c r="AW271" s="13" t="s">
        <v>33</v>
      </c>
      <c r="AX271" s="13" t="s">
        <v>72</v>
      </c>
      <c r="AY271" s="236" t="s">
        <v>124</v>
      </c>
    </row>
    <row r="272" s="13" customFormat="1">
      <c r="A272" s="13"/>
      <c r="B272" s="225"/>
      <c r="C272" s="226"/>
      <c r="D272" s="227" t="s">
        <v>136</v>
      </c>
      <c r="E272" s="228" t="s">
        <v>19</v>
      </c>
      <c r="F272" s="229" t="s">
        <v>450</v>
      </c>
      <c r="G272" s="226"/>
      <c r="H272" s="230">
        <v>-0.622</v>
      </c>
      <c r="I272" s="231"/>
      <c r="J272" s="226"/>
      <c r="K272" s="226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136</v>
      </c>
      <c r="AU272" s="236" t="s">
        <v>82</v>
      </c>
      <c r="AV272" s="13" t="s">
        <v>82</v>
      </c>
      <c r="AW272" s="13" t="s">
        <v>33</v>
      </c>
      <c r="AX272" s="13" t="s">
        <v>72</v>
      </c>
      <c r="AY272" s="236" t="s">
        <v>124</v>
      </c>
    </row>
    <row r="273" s="14" customFormat="1">
      <c r="A273" s="14"/>
      <c r="B273" s="237"/>
      <c r="C273" s="238"/>
      <c r="D273" s="227" t="s">
        <v>136</v>
      </c>
      <c r="E273" s="239" t="s">
        <v>19</v>
      </c>
      <c r="F273" s="240" t="s">
        <v>140</v>
      </c>
      <c r="G273" s="238"/>
      <c r="H273" s="241">
        <v>20.715999999999998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136</v>
      </c>
      <c r="AU273" s="247" t="s">
        <v>82</v>
      </c>
      <c r="AV273" s="14" t="s">
        <v>132</v>
      </c>
      <c r="AW273" s="14" t="s">
        <v>33</v>
      </c>
      <c r="AX273" s="14" t="s">
        <v>80</v>
      </c>
      <c r="AY273" s="247" t="s">
        <v>124</v>
      </c>
    </row>
    <row r="274" s="2" customFormat="1" ht="16.5" customHeight="1">
      <c r="A274" s="41"/>
      <c r="B274" s="42"/>
      <c r="C274" s="207" t="s">
        <v>451</v>
      </c>
      <c r="D274" s="207" t="s">
        <v>127</v>
      </c>
      <c r="E274" s="208" t="s">
        <v>452</v>
      </c>
      <c r="F274" s="209" t="s">
        <v>453</v>
      </c>
      <c r="G274" s="210" t="s">
        <v>130</v>
      </c>
      <c r="H274" s="211">
        <v>20.716000000000001</v>
      </c>
      <c r="I274" s="212"/>
      <c r="J274" s="213">
        <f>ROUND(I274*H274,2)</f>
        <v>0</v>
      </c>
      <c r="K274" s="209" t="s">
        <v>131</v>
      </c>
      <c r="L274" s="47"/>
      <c r="M274" s="214" t="s">
        <v>19</v>
      </c>
      <c r="N274" s="215" t="s">
        <v>43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233</v>
      </c>
      <c r="AT274" s="218" t="s">
        <v>127</v>
      </c>
      <c r="AU274" s="218" t="s">
        <v>82</v>
      </c>
      <c r="AY274" s="20" t="s">
        <v>124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233</v>
      </c>
      <c r="BM274" s="218" t="s">
        <v>454</v>
      </c>
    </row>
    <row r="275" s="2" customFormat="1">
      <c r="A275" s="41"/>
      <c r="B275" s="42"/>
      <c r="C275" s="43"/>
      <c r="D275" s="220" t="s">
        <v>134</v>
      </c>
      <c r="E275" s="43"/>
      <c r="F275" s="221" t="s">
        <v>455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134</v>
      </c>
      <c r="AU275" s="20" t="s">
        <v>82</v>
      </c>
    </row>
    <row r="276" s="2" customFormat="1" ht="16.5" customHeight="1">
      <c r="A276" s="41"/>
      <c r="B276" s="42"/>
      <c r="C276" s="207" t="s">
        <v>456</v>
      </c>
      <c r="D276" s="207" t="s">
        <v>127</v>
      </c>
      <c r="E276" s="208" t="s">
        <v>457</v>
      </c>
      <c r="F276" s="209" t="s">
        <v>458</v>
      </c>
      <c r="G276" s="210" t="s">
        <v>130</v>
      </c>
      <c r="H276" s="211">
        <v>20.716000000000001</v>
      </c>
      <c r="I276" s="212"/>
      <c r="J276" s="213">
        <f>ROUND(I276*H276,2)</f>
        <v>0</v>
      </c>
      <c r="K276" s="209" t="s">
        <v>131</v>
      </c>
      <c r="L276" s="47"/>
      <c r="M276" s="214" t="s">
        <v>19</v>
      </c>
      <c r="N276" s="215" t="s">
        <v>43</v>
      </c>
      <c r="O276" s="87"/>
      <c r="P276" s="216">
        <f>O276*H276</f>
        <v>0</v>
      </c>
      <c r="Q276" s="216">
        <v>0.00029999999999999997</v>
      </c>
      <c r="R276" s="216">
        <f>Q276*H276</f>
        <v>0.0062147999999999995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233</v>
      </c>
      <c r="AT276" s="218" t="s">
        <v>127</v>
      </c>
      <c r="AU276" s="218" t="s">
        <v>82</v>
      </c>
      <c r="AY276" s="20" t="s">
        <v>124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233</v>
      </c>
      <c r="BM276" s="218" t="s">
        <v>459</v>
      </c>
    </row>
    <row r="277" s="2" customFormat="1">
      <c r="A277" s="41"/>
      <c r="B277" s="42"/>
      <c r="C277" s="43"/>
      <c r="D277" s="220" t="s">
        <v>134</v>
      </c>
      <c r="E277" s="43"/>
      <c r="F277" s="221" t="s">
        <v>460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134</v>
      </c>
      <c r="AU277" s="20" t="s">
        <v>82</v>
      </c>
    </row>
    <row r="278" s="2" customFormat="1" ht="16.5" customHeight="1">
      <c r="A278" s="41"/>
      <c r="B278" s="42"/>
      <c r="C278" s="207" t="s">
        <v>461</v>
      </c>
      <c r="D278" s="207" t="s">
        <v>127</v>
      </c>
      <c r="E278" s="208" t="s">
        <v>462</v>
      </c>
      <c r="F278" s="209" t="s">
        <v>463</v>
      </c>
      <c r="G278" s="210" t="s">
        <v>314</v>
      </c>
      <c r="H278" s="211">
        <v>10</v>
      </c>
      <c r="I278" s="212"/>
      <c r="J278" s="213">
        <f>ROUND(I278*H278,2)</f>
        <v>0</v>
      </c>
      <c r="K278" s="209" t="s">
        <v>131</v>
      </c>
      <c r="L278" s="47"/>
      <c r="M278" s="214" t="s">
        <v>19</v>
      </c>
      <c r="N278" s="215" t="s">
        <v>43</v>
      </c>
      <c r="O278" s="87"/>
      <c r="P278" s="216">
        <f>O278*H278</f>
        <v>0</v>
      </c>
      <c r="Q278" s="216">
        <v>0.00021000000000000001</v>
      </c>
      <c r="R278" s="216">
        <f>Q278*H278</f>
        <v>0.0021000000000000003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233</v>
      </c>
      <c r="AT278" s="218" t="s">
        <v>127</v>
      </c>
      <c r="AU278" s="218" t="s">
        <v>82</v>
      </c>
      <c r="AY278" s="20" t="s">
        <v>124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80</v>
      </c>
      <c r="BK278" s="219">
        <f>ROUND(I278*H278,2)</f>
        <v>0</v>
      </c>
      <c r="BL278" s="20" t="s">
        <v>233</v>
      </c>
      <c r="BM278" s="218" t="s">
        <v>464</v>
      </c>
    </row>
    <row r="279" s="2" customFormat="1">
      <c r="A279" s="41"/>
      <c r="B279" s="42"/>
      <c r="C279" s="43"/>
      <c r="D279" s="220" t="s">
        <v>134</v>
      </c>
      <c r="E279" s="43"/>
      <c r="F279" s="221" t="s">
        <v>465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134</v>
      </c>
      <c r="AU279" s="20" t="s">
        <v>82</v>
      </c>
    </row>
    <row r="280" s="2" customFormat="1" ht="16.5" customHeight="1">
      <c r="A280" s="41"/>
      <c r="B280" s="42"/>
      <c r="C280" s="207" t="s">
        <v>466</v>
      </c>
      <c r="D280" s="207" t="s">
        <v>127</v>
      </c>
      <c r="E280" s="208" t="s">
        <v>467</v>
      </c>
      <c r="F280" s="209" t="s">
        <v>468</v>
      </c>
      <c r="G280" s="210" t="s">
        <v>314</v>
      </c>
      <c r="H280" s="211">
        <v>6</v>
      </c>
      <c r="I280" s="212"/>
      <c r="J280" s="213">
        <f>ROUND(I280*H280,2)</f>
        <v>0</v>
      </c>
      <c r="K280" s="209" t="s">
        <v>131</v>
      </c>
      <c r="L280" s="47"/>
      <c r="M280" s="214" t="s">
        <v>19</v>
      </c>
      <c r="N280" s="215" t="s">
        <v>43</v>
      </c>
      <c r="O280" s="87"/>
      <c r="P280" s="216">
        <f>O280*H280</f>
        <v>0</v>
      </c>
      <c r="Q280" s="216">
        <v>0.00020000000000000001</v>
      </c>
      <c r="R280" s="216">
        <f>Q280*H280</f>
        <v>0.0012000000000000001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233</v>
      </c>
      <c r="AT280" s="218" t="s">
        <v>127</v>
      </c>
      <c r="AU280" s="218" t="s">
        <v>82</v>
      </c>
      <c r="AY280" s="20" t="s">
        <v>124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80</v>
      </c>
      <c r="BK280" s="219">
        <f>ROUND(I280*H280,2)</f>
        <v>0</v>
      </c>
      <c r="BL280" s="20" t="s">
        <v>233</v>
      </c>
      <c r="BM280" s="218" t="s">
        <v>469</v>
      </c>
    </row>
    <row r="281" s="2" customFormat="1">
      <c r="A281" s="41"/>
      <c r="B281" s="42"/>
      <c r="C281" s="43"/>
      <c r="D281" s="220" t="s">
        <v>134</v>
      </c>
      <c r="E281" s="43"/>
      <c r="F281" s="221" t="s">
        <v>470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134</v>
      </c>
      <c r="AU281" s="20" t="s">
        <v>82</v>
      </c>
    </row>
    <row r="282" s="2" customFormat="1" ht="16.5" customHeight="1">
      <c r="A282" s="41"/>
      <c r="B282" s="42"/>
      <c r="C282" s="207" t="s">
        <v>471</v>
      </c>
      <c r="D282" s="207" t="s">
        <v>127</v>
      </c>
      <c r="E282" s="208" t="s">
        <v>472</v>
      </c>
      <c r="F282" s="209" t="s">
        <v>473</v>
      </c>
      <c r="G282" s="210" t="s">
        <v>201</v>
      </c>
      <c r="H282" s="211">
        <v>31.739999999999998</v>
      </c>
      <c r="I282" s="212"/>
      <c r="J282" s="213">
        <f>ROUND(I282*H282,2)</f>
        <v>0</v>
      </c>
      <c r="K282" s="209" t="s">
        <v>131</v>
      </c>
      <c r="L282" s="47"/>
      <c r="M282" s="214" t="s">
        <v>19</v>
      </c>
      <c r="N282" s="215" t="s">
        <v>43</v>
      </c>
      <c r="O282" s="87"/>
      <c r="P282" s="216">
        <f>O282*H282</f>
        <v>0</v>
      </c>
      <c r="Q282" s="216">
        <v>0.00142</v>
      </c>
      <c r="R282" s="216">
        <f>Q282*H282</f>
        <v>0.045070800000000001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233</v>
      </c>
      <c r="AT282" s="218" t="s">
        <v>127</v>
      </c>
      <c r="AU282" s="218" t="s">
        <v>82</v>
      </c>
      <c r="AY282" s="20" t="s">
        <v>124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233</v>
      </c>
      <c r="BM282" s="218" t="s">
        <v>474</v>
      </c>
    </row>
    <row r="283" s="2" customFormat="1">
      <c r="A283" s="41"/>
      <c r="B283" s="42"/>
      <c r="C283" s="43"/>
      <c r="D283" s="220" t="s">
        <v>134</v>
      </c>
      <c r="E283" s="43"/>
      <c r="F283" s="221" t="s">
        <v>475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134</v>
      </c>
      <c r="AU283" s="20" t="s">
        <v>82</v>
      </c>
    </row>
    <row r="284" s="13" customFormat="1">
      <c r="A284" s="13"/>
      <c r="B284" s="225"/>
      <c r="C284" s="226"/>
      <c r="D284" s="227" t="s">
        <v>136</v>
      </c>
      <c r="E284" s="228" t="s">
        <v>19</v>
      </c>
      <c r="F284" s="229" t="s">
        <v>476</v>
      </c>
      <c r="G284" s="226"/>
      <c r="H284" s="230">
        <v>31.739999999999998</v>
      </c>
      <c r="I284" s="231"/>
      <c r="J284" s="226"/>
      <c r="K284" s="226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136</v>
      </c>
      <c r="AU284" s="236" t="s">
        <v>82</v>
      </c>
      <c r="AV284" s="13" t="s">
        <v>82</v>
      </c>
      <c r="AW284" s="13" t="s">
        <v>33</v>
      </c>
      <c r="AX284" s="13" t="s">
        <v>80</v>
      </c>
      <c r="AY284" s="236" t="s">
        <v>124</v>
      </c>
    </row>
    <row r="285" s="2" customFormat="1" ht="16.5" customHeight="1">
      <c r="A285" s="41"/>
      <c r="B285" s="42"/>
      <c r="C285" s="207" t="s">
        <v>477</v>
      </c>
      <c r="D285" s="207" t="s">
        <v>127</v>
      </c>
      <c r="E285" s="208" t="s">
        <v>478</v>
      </c>
      <c r="F285" s="209" t="s">
        <v>479</v>
      </c>
      <c r="G285" s="210" t="s">
        <v>130</v>
      </c>
      <c r="H285" s="211">
        <v>20.716000000000001</v>
      </c>
      <c r="I285" s="212"/>
      <c r="J285" s="213">
        <f>ROUND(I285*H285,2)</f>
        <v>0</v>
      </c>
      <c r="K285" s="209" t="s">
        <v>131</v>
      </c>
      <c r="L285" s="47"/>
      <c r="M285" s="214" t="s">
        <v>19</v>
      </c>
      <c r="N285" s="215" t="s">
        <v>43</v>
      </c>
      <c r="O285" s="87"/>
      <c r="P285" s="216">
        <f>O285*H285</f>
        <v>0</v>
      </c>
      <c r="Q285" s="216">
        <v>0.0015</v>
      </c>
      <c r="R285" s="216">
        <f>Q285*H285</f>
        <v>0.031074000000000001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233</v>
      </c>
      <c r="AT285" s="218" t="s">
        <v>127</v>
      </c>
      <c r="AU285" s="218" t="s">
        <v>82</v>
      </c>
      <c r="AY285" s="20" t="s">
        <v>124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233</v>
      </c>
      <c r="BM285" s="218" t="s">
        <v>480</v>
      </c>
    </row>
    <row r="286" s="2" customFormat="1">
      <c r="A286" s="41"/>
      <c r="B286" s="42"/>
      <c r="C286" s="43"/>
      <c r="D286" s="220" t="s">
        <v>134</v>
      </c>
      <c r="E286" s="43"/>
      <c r="F286" s="221" t="s">
        <v>481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134</v>
      </c>
      <c r="AU286" s="20" t="s">
        <v>82</v>
      </c>
    </row>
    <row r="287" s="2" customFormat="1" ht="24.15" customHeight="1">
      <c r="A287" s="41"/>
      <c r="B287" s="42"/>
      <c r="C287" s="207" t="s">
        <v>482</v>
      </c>
      <c r="D287" s="207" t="s">
        <v>127</v>
      </c>
      <c r="E287" s="208" t="s">
        <v>483</v>
      </c>
      <c r="F287" s="209" t="s">
        <v>484</v>
      </c>
      <c r="G287" s="210" t="s">
        <v>130</v>
      </c>
      <c r="H287" s="211">
        <v>20.716000000000001</v>
      </c>
      <c r="I287" s="212"/>
      <c r="J287" s="213">
        <f>ROUND(I287*H287,2)</f>
        <v>0</v>
      </c>
      <c r="K287" s="209" t="s">
        <v>131</v>
      </c>
      <c r="L287" s="47"/>
      <c r="M287" s="214" t="s">
        <v>19</v>
      </c>
      <c r="N287" s="215" t="s">
        <v>43</v>
      </c>
      <c r="O287" s="87"/>
      <c r="P287" s="216">
        <f>O287*H287</f>
        <v>0</v>
      </c>
      <c r="Q287" s="216">
        <v>0.0060000000000000001</v>
      </c>
      <c r="R287" s="216">
        <f>Q287*H287</f>
        <v>0.124296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233</v>
      </c>
      <c r="AT287" s="218" t="s">
        <v>127</v>
      </c>
      <c r="AU287" s="218" t="s">
        <v>82</v>
      </c>
      <c r="AY287" s="20" t="s">
        <v>124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233</v>
      </c>
      <c r="BM287" s="218" t="s">
        <v>485</v>
      </c>
    </row>
    <row r="288" s="2" customFormat="1">
      <c r="A288" s="41"/>
      <c r="B288" s="42"/>
      <c r="C288" s="43"/>
      <c r="D288" s="220" t="s">
        <v>134</v>
      </c>
      <c r="E288" s="43"/>
      <c r="F288" s="221" t="s">
        <v>486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134</v>
      </c>
      <c r="AU288" s="20" t="s">
        <v>82</v>
      </c>
    </row>
    <row r="289" s="2" customFormat="1" ht="16.5" customHeight="1">
      <c r="A289" s="41"/>
      <c r="B289" s="42"/>
      <c r="C289" s="270" t="s">
        <v>487</v>
      </c>
      <c r="D289" s="270" t="s">
        <v>421</v>
      </c>
      <c r="E289" s="271" t="s">
        <v>488</v>
      </c>
      <c r="F289" s="272" t="s">
        <v>489</v>
      </c>
      <c r="G289" s="273" t="s">
        <v>130</v>
      </c>
      <c r="H289" s="274">
        <v>22.788</v>
      </c>
      <c r="I289" s="275"/>
      <c r="J289" s="276">
        <f>ROUND(I289*H289,2)</f>
        <v>0</v>
      </c>
      <c r="K289" s="272" t="s">
        <v>19</v>
      </c>
      <c r="L289" s="277"/>
      <c r="M289" s="278" t="s">
        <v>19</v>
      </c>
      <c r="N289" s="279" t="s">
        <v>43</v>
      </c>
      <c r="O289" s="87"/>
      <c r="P289" s="216">
        <f>O289*H289</f>
        <v>0</v>
      </c>
      <c r="Q289" s="216">
        <v>0.021999999999999999</v>
      </c>
      <c r="R289" s="216">
        <f>Q289*H289</f>
        <v>0.501336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326</v>
      </c>
      <c r="AT289" s="218" t="s">
        <v>421</v>
      </c>
      <c r="AU289" s="218" t="s">
        <v>82</v>
      </c>
      <c r="AY289" s="20" t="s">
        <v>124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80</v>
      </c>
      <c r="BK289" s="219">
        <f>ROUND(I289*H289,2)</f>
        <v>0</v>
      </c>
      <c r="BL289" s="20" t="s">
        <v>233</v>
      </c>
      <c r="BM289" s="218" t="s">
        <v>490</v>
      </c>
    </row>
    <row r="290" s="13" customFormat="1">
      <c r="A290" s="13"/>
      <c r="B290" s="225"/>
      <c r="C290" s="226"/>
      <c r="D290" s="227" t="s">
        <v>136</v>
      </c>
      <c r="E290" s="226"/>
      <c r="F290" s="229" t="s">
        <v>491</v>
      </c>
      <c r="G290" s="226"/>
      <c r="H290" s="230">
        <v>22.788</v>
      </c>
      <c r="I290" s="231"/>
      <c r="J290" s="226"/>
      <c r="K290" s="226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136</v>
      </c>
      <c r="AU290" s="236" t="s">
        <v>82</v>
      </c>
      <c r="AV290" s="13" t="s">
        <v>82</v>
      </c>
      <c r="AW290" s="13" t="s">
        <v>4</v>
      </c>
      <c r="AX290" s="13" t="s">
        <v>80</v>
      </c>
      <c r="AY290" s="236" t="s">
        <v>124</v>
      </c>
    </row>
    <row r="291" s="2" customFormat="1" ht="16.5" customHeight="1">
      <c r="A291" s="41"/>
      <c r="B291" s="42"/>
      <c r="C291" s="207" t="s">
        <v>492</v>
      </c>
      <c r="D291" s="207" t="s">
        <v>127</v>
      </c>
      <c r="E291" s="208" t="s">
        <v>493</v>
      </c>
      <c r="F291" s="209" t="s">
        <v>494</v>
      </c>
      <c r="G291" s="210" t="s">
        <v>201</v>
      </c>
      <c r="H291" s="211">
        <v>5.5599999999999996</v>
      </c>
      <c r="I291" s="212"/>
      <c r="J291" s="213">
        <f>ROUND(I291*H291,2)</f>
        <v>0</v>
      </c>
      <c r="K291" s="209" t="s">
        <v>19</v>
      </c>
      <c r="L291" s="47"/>
      <c r="M291" s="214" t="s">
        <v>19</v>
      </c>
      <c r="N291" s="215" t="s">
        <v>43</v>
      </c>
      <c r="O291" s="87"/>
      <c r="P291" s="216">
        <f>O291*H291</f>
        <v>0</v>
      </c>
      <c r="Q291" s="216">
        <v>0.00020000000000000001</v>
      </c>
      <c r="R291" s="216">
        <f>Q291*H291</f>
        <v>0.0011119999999999999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233</v>
      </c>
      <c r="AT291" s="218" t="s">
        <v>127</v>
      </c>
      <c r="AU291" s="218" t="s">
        <v>82</v>
      </c>
      <c r="AY291" s="20" t="s">
        <v>124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80</v>
      </c>
      <c r="BK291" s="219">
        <f>ROUND(I291*H291,2)</f>
        <v>0</v>
      </c>
      <c r="BL291" s="20" t="s">
        <v>233</v>
      </c>
      <c r="BM291" s="218" t="s">
        <v>495</v>
      </c>
    </row>
    <row r="292" s="13" customFormat="1">
      <c r="A292" s="13"/>
      <c r="B292" s="225"/>
      <c r="C292" s="226"/>
      <c r="D292" s="227" t="s">
        <v>136</v>
      </c>
      <c r="E292" s="228" t="s">
        <v>19</v>
      </c>
      <c r="F292" s="229" t="s">
        <v>496</v>
      </c>
      <c r="G292" s="226"/>
      <c r="H292" s="230">
        <v>5.5599999999999996</v>
      </c>
      <c r="I292" s="231"/>
      <c r="J292" s="226"/>
      <c r="K292" s="226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136</v>
      </c>
      <c r="AU292" s="236" t="s">
        <v>82</v>
      </c>
      <c r="AV292" s="13" t="s">
        <v>82</v>
      </c>
      <c r="AW292" s="13" t="s">
        <v>33</v>
      </c>
      <c r="AX292" s="13" t="s">
        <v>80</v>
      </c>
      <c r="AY292" s="236" t="s">
        <v>124</v>
      </c>
    </row>
    <row r="293" s="2" customFormat="1" ht="16.5" customHeight="1">
      <c r="A293" s="41"/>
      <c r="B293" s="42"/>
      <c r="C293" s="270" t="s">
        <v>497</v>
      </c>
      <c r="D293" s="270" t="s">
        <v>421</v>
      </c>
      <c r="E293" s="271" t="s">
        <v>498</v>
      </c>
      <c r="F293" s="272" t="s">
        <v>499</v>
      </c>
      <c r="G293" s="273" t="s">
        <v>201</v>
      </c>
      <c r="H293" s="274">
        <v>6.1159999999999997</v>
      </c>
      <c r="I293" s="275"/>
      <c r="J293" s="276">
        <f>ROUND(I293*H293,2)</f>
        <v>0</v>
      </c>
      <c r="K293" s="272" t="s">
        <v>19</v>
      </c>
      <c r="L293" s="277"/>
      <c r="M293" s="278" t="s">
        <v>19</v>
      </c>
      <c r="N293" s="279" t="s">
        <v>43</v>
      </c>
      <c r="O293" s="87"/>
      <c r="P293" s="216">
        <f>O293*H293</f>
        <v>0</v>
      </c>
      <c r="Q293" s="216">
        <v>0.00012</v>
      </c>
      <c r="R293" s="216">
        <f>Q293*H293</f>
        <v>0.00073391999999999999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326</v>
      </c>
      <c r="AT293" s="218" t="s">
        <v>421</v>
      </c>
      <c r="AU293" s="218" t="s">
        <v>82</v>
      </c>
      <c r="AY293" s="20" t="s">
        <v>124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233</v>
      </c>
      <c r="BM293" s="218" t="s">
        <v>500</v>
      </c>
    </row>
    <row r="294" s="13" customFormat="1">
      <c r="A294" s="13"/>
      <c r="B294" s="225"/>
      <c r="C294" s="226"/>
      <c r="D294" s="227" t="s">
        <v>136</v>
      </c>
      <c r="E294" s="226"/>
      <c r="F294" s="229" t="s">
        <v>501</v>
      </c>
      <c r="G294" s="226"/>
      <c r="H294" s="230">
        <v>6.1159999999999997</v>
      </c>
      <c r="I294" s="231"/>
      <c r="J294" s="226"/>
      <c r="K294" s="226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136</v>
      </c>
      <c r="AU294" s="236" t="s">
        <v>82</v>
      </c>
      <c r="AV294" s="13" t="s">
        <v>82</v>
      </c>
      <c r="AW294" s="13" t="s">
        <v>4</v>
      </c>
      <c r="AX294" s="13" t="s">
        <v>80</v>
      </c>
      <c r="AY294" s="236" t="s">
        <v>124</v>
      </c>
    </row>
    <row r="295" s="2" customFormat="1" ht="16.5" customHeight="1">
      <c r="A295" s="41"/>
      <c r="B295" s="42"/>
      <c r="C295" s="207" t="s">
        <v>502</v>
      </c>
      <c r="D295" s="207" t="s">
        <v>127</v>
      </c>
      <c r="E295" s="208" t="s">
        <v>503</v>
      </c>
      <c r="F295" s="209" t="s">
        <v>504</v>
      </c>
      <c r="G295" s="210" t="s">
        <v>201</v>
      </c>
      <c r="H295" s="211">
        <v>31.739999999999998</v>
      </c>
      <c r="I295" s="212"/>
      <c r="J295" s="213">
        <f>ROUND(I295*H295,2)</f>
        <v>0</v>
      </c>
      <c r="K295" s="209" t="s">
        <v>131</v>
      </c>
      <c r="L295" s="47"/>
      <c r="M295" s="214" t="s">
        <v>19</v>
      </c>
      <c r="N295" s="215" t="s">
        <v>43</v>
      </c>
      <c r="O295" s="87"/>
      <c r="P295" s="216">
        <f>O295*H295</f>
        <v>0</v>
      </c>
      <c r="Q295" s="216">
        <v>9.0000000000000006E-05</v>
      </c>
      <c r="R295" s="216">
        <f>Q295*H295</f>
        <v>0.0028565999999999999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233</v>
      </c>
      <c r="AT295" s="218" t="s">
        <v>127</v>
      </c>
      <c r="AU295" s="218" t="s">
        <v>82</v>
      </c>
      <c r="AY295" s="20" t="s">
        <v>124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233</v>
      </c>
      <c r="BM295" s="218" t="s">
        <v>505</v>
      </c>
    </row>
    <row r="296" s="2" customFormat="1">
      <c r="A296" s="41"/>
      <c r="B296" s="42"/>
      <c r="C296" s="43"/>
      <c r="D296" s="220" t="s">
        <v>134</v>
      </c>
      <c r="E296" s="43"/>
      <c r="F296" s="221" t="s">
        <v>506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134</v>
      </c>
      <c r="AU296" s="20" t="s">
        <v>82</v>
      </c>
    </row>
    <row r="297" s="13" customFormat="1">
      <c r="A297" s="13"/>
      <c r="B297" s="225"/>
      <c r="C297" s="226"/>
      <c r="D297" s="227" t="s">
        <v>136</v>
      </c>
      <c r="E297" s="228" t="s">
        <v>19</v>
      </c>
      <c r="F297" s="229" t="s">
        <v>476</v>
      </c>
      <c r="G297" s="226"/>
      <c r="H297" s="230">
        <v>31.739999999999998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136</v>
      </c>
      <c r="AU297" s="236" t="s">
        <v>82</v>
      </c>
      <c r="AV297" s="13" t="s">
        <v>82</v>
      </c>
      <c r="AW297" s="13" t="s">
        <v>33</v>
      </c>
      <c r="AX297" s="13" t="s">
        <v>80</v>
      </c>
      <c r="AY297" s="236" t="s">
        <v>124</v>
      </c>
    </row>
    <row r="298" s="2" customFormat="1" ht="24.15" customHeight="1">
      <c r="A298" s="41"/>
      <c r="B298" s="42"/>
      <c r="C298" s="207" t="s">
        <v>507</v>
      </c>
      <c r="D298" s="207" t="s">
        <v>127</v>
      </c>
      <c r="E298" s="208" t="s">
        <v>508</v>
      </c>
      <c r="F298" s="209" t="s">
        <v>509</v>
      </c>
      <c r="G298" s="210" t="s">
        <v>329</v>
      </c>
      <c r="H298" s="269"/>
      <c r="I298" s="212"/>
      <c r="J298" s="213">
        <f>ROUND(I298*H298,2)</f>
        <v>0</v>
      </c>
      <c r="K298" s="209" t="s">
        <v>131</v>
      </c>
      <c r="L298" s="47"/>
      <c r="M298" s="214" t="s">
        <v>19</v>
      </c>
      <c r="N298" s="215" t="s">
        <v>43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233</v>
      </c>
      <c r="AT298" s="218" t="s">
        <v>127</v>
      </c>
      <c r="AU298" s="218" t="s">
        <v>82</v>
      </c>
      <c r="AY298" s="20" t="s">
        <v>124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80</v>
      </c>
      <c r="BK298" s="219">
        <f>ROUND(I298*H298,2)</f>
        <v>0</v>
      </c>
      <c r="BL298" s="20" t="s">
        <v>233</v>
      </c>
      <c r="BM298" s="218" t="s">
        <v>510</v>
      </c>
    </row>
    <row r="299" s="2" customFormat="1">
      <c r="A299" s="41"/>
      <c r="B299" s="42"/>
      <c r="C299" s="43"/>
      <c r="D299" s="220" t="s">
        <v>134</v>
      </c>
      <c r="E299" s="43"/>
      <c r="F299" s="221" t="s">
        <v>511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134</v>
      </c>
      <c r="AU299" s="20" t="s">
        <v>82</v>
      </c>
    </row>
    <row r="300" s="12" customFormat="1" ht="22.8" customHeight="1">
      <c r="A300" s="12"/>
      <c r="B300" s="191"/>
      <c r="C300" s="192"/>
      <c r="D300" s="193" t="s">
        <v>71</v>
      </c>
      <c r="E300" s="205" t="s">
        <v>512</v>
      </c>
      <c r="F300" s="205" t="s">
        <v>513</v>
      </c>
      <c r="G300" s="192"/>
      <c r="H300" s="192"/>
      <c r="I300" s="195"/>
      <c r="J300" s="206">
        <f>BK300</f>
        <v>0</v>
      </c>
      <c r="K300" s="192"/>
      <c r="L300" s="197"/>
      <c r="M300" s="198"/>
      <c r="N300" s="199"/>
      <c r="O300" s="199"/>
      <c r="P300" s="200">
        <f>SUM(P301:P353)</f>
        <v>0</v>
      </c>
      <c r="Q300" s="199"/>
      <c r="R300" s="200">
        <f>SUM(R301:R353)</f>
        <v>1.2554606199999998</v>
      </c>
      <c r="S300" s="199"/>
      <c r="T300" s="201">
        <f>SUM(T301:T353)</f>
        <v>1.3704448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2" t="s">
        <v>82</v>
      </c>
      <c r="AT300" s="203" t="s">
        <v>71</v>
      </c>
      <c r="AU300" s="203" t="s">
        <v>80</v>
      </c>
      <c r="AY300" s="202" t="s">
        <v>124</v>
      </c>
      <c r="BK300" s="204">
        <f>SUM(BK301:BK353)</f>
        <v>0</v>
      </c>
    </row>
    <row r="301" s="2" customFormat="1" ht="16.5" customHeight="1">
      <c r="A301" s="41"/>
      <c r="B301" s="42"/>
      <c r="C301" s="207" t="s">
        <v>514</v>
      </c>
      <c r="D301" s="207" t="s">
        <v>127</v>
      </c>
      <c r="E301" s="208" t="s">
        <v>515</v>
      </c>
      <c r="F301" s="209" t="s">
        <v>516</v>
      </c>
      <c r="G301" s="210" t="s">
        <v>130</v>
      </c>
      <c r="H301" s="211">
        <v>50.384</v>
      </c>
      <c r="I301" s="212"/>
      <c r="J301" s="213">
        <f>ROUND(I301*H301,2)</f>
        <v>0</v>
      </c>
      <c r="K301" s="209" t="s">
        <v>131</v>
      </c>
      <c r="L301" s="47"/>
      <c r="M301" s="214" t="s">
        <v>19</v>
      </c>
      <c r="N301" s="215" t="s">
        <v>43</v>
      </c>
      <c r="O301" s="87"/>
      <c r="P301" s="216">
        <f>O301*H301</f>
        <v>0</v>
      </c>
      <c r="Q301" s="216">
        <v>0</v>
      </c>
      <c r="R301" s="216">
        <f>Q301*H301</f>
        <v>0</v>
      </c>
      <c r="S301" s="216">
        <v>0.027199999999999998</v>
      </c>
      <c r="T301" s="217">
        <f>S301*H301</f>
        <v>1.3704448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233</v>
      </c>
      <c r="AT301" s="218" t="s">
        <v>127</v>
      </c>
      <c r="AU301" s="218" t="s">
        <v>82</v>
      </c>
      <c r="AY301" s="20" t="s">
        <v>124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80</v>
      </c>
      <c r="BK301" s="219">
        <f>ROUND(I301*H301,2)</f>
        <v>0</v>
      </c>
      <c r="BL301" s="20" t="s">
        <v>233</v>
      </c>
      <c r="BM301" s="218" t="s">
        <v>517</v>
      </c>
    </row>
    <row r="302" s="2" customFormat="1">
      <c r="A302" s="41"/>
      <c r="B302" s="42"/>
      <c r="C302" s="43"/>
      <c r="D302" s="220" t="s">
        <v>134</v>
      </c>
      <c r="E302" s="43"/>
      <c r="F302" s="221" t="s">
        <v>518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134</v>
      </c>
      <c r="AU302" s="20" t="s">
        <v>82</v>
      </c>
    </row>
    <row r="303" s="13" customFormat="1">
      <c r="A303" s="13"/>
      <c r="B303" s="225"/>
      <c r="C303" s="226"/>
      <c r="D303" s="227" t="s">
        <v>136</v>
      </c>
      <c r="E303" s="228" t="s">
        <v>19</v>
      </c>
      <c r="F303" s="229" t="s">
        <v>165</v>
      </c>
      <c r="G303" s="226"/>
      <c r="H303" s="230">
        <v>47.640000000000001</v>
      </c>
      <c r="I303" s="231"/>
      <c r="J303" s="226"/>
      <c r="K303" s="226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136</v>
      </c>
      <c r="AU303" s="236" t="s">
        <v>82</v>
      </c>
      <c r="AV303" s="13" t="s">
        <v>82</v>
      </c>
      <c r="AW303" s="13" t="s">
        <v>33</v>
      </c>
      <c r="AX303" s="13" t="s">
        <v>72</v>
      </c>
      <c r="AY303" s="236" t="s">
        <v>124</v>
      </c>
    </row>
    <row r="304" s="13" customFormat="1">
      <c r="A304" s="13"/>
      <c r="B304" s="225"/>
      <c r="C304" s="226"/>
      <c r="D304" s="227" t="s">
        <v>136</v>
      </c>
      <c r="E304" s="228" t="s">
        <v>19</v>
      </c>
      <c r="F304" s="229" t="s">
        <v>166</v>
      </c>
      <c r="G304" s="226"/>
      <c r="H304" s="230">
        <v>0.59199999999999997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136</v>
      </c>
      <c r="AU304" s="236" t="s">
        <v>82</v>
      </c>
      <c r="AV304" s="13" t="s">
        <v>82</v>
      </c>
      <c r="AW304" s="13" t="s">
        <v>33</v>
      </c>
      <c r="AX304" s="13" t="s">
        <v>72</v>
      </c>
      <c r="AY304" s="236" t="s">
        <v>124</v>
      </c>
    </row>
    <row r="305" s="13" customFormat="1">
      <c r="A305" s="13"/>
      <c r="B305" s="225"/>
      <c r="C305" s="226"/>
      <c r="D305" s="227" t="s">
        <v>136</v>
      </c>
      <c r="E305" s="228" t="s">
        <v>19</v>
      </c>
      <c r="F305" s="229" t="s">
        <v>167</v>
      </c>
      <c r="G305" s="226"/>
      <c r="H305" s="230">
        <v>-3.6000000000000001</v>
      </c>
      <c r="I305" s="231"/>
      <c r="J305" s="226"/>
      <c r="K305" s="226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136</v>
      </c>
      <c r="AU305" s="236" t="s">
        <v>82</v>
      </c>
      <c r="AV305" s="13" t="s">
        <v>82</v>
      </c>
      <c r="AW305" s="13" t="s">
        <v>33</v>
      </c>
      <c r="AX305" s="13" t="s">
        <v>72</v>
      </c>
      <c r="AY305" s="236" t="s">
        <v>124</v>
      </c>
    </row>
    <row r="306" s="13" customFormat="1">
      <c r="A306" s="13"/>
      <c r="B306" s="225"/>
      <c r="C306" s="226"/>
      <c r="D306" s="227" t="s">
        <v>136</v>
      </c>
      <c r="E306" s="228" t="s">
        <v>19</v>
      </c>
      <c r="F306" s="229" t="s">
        <v>168</v>
      </c>
      <c r="G306" s="226"/>
      <c r="H306" s="230">
        <v>6.0999999999999996</v>
      </c>
      <c r="I306" s="231"/>
      <c r="J306" s="226"/>
      <c r="K306" s="226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136</v>
      </c>
      <c r="AU306" s="236" t="s">
        <v>82</v>
      </c>
      <c r="AV306" s="13" t="s">
        <v>82</v>
      </c>
      <c r="AW306" s="13" t="s">
        <v>33</v>
      </c>
      <c r="AX306" s="13" t="s">
        <v>72</v>
      </c>
      <c r="AY306" s="236" t="s">
        <v>124</v>
      </c>
    </row>
    <row r="307" s="13" customFormat="1">
      <c r="A307" s="13"/>
      <c r="B307" s="225"/>
      <c r="C307" s="226"/>
      <c r="D307" s="227" t="s">
        <v>136</v>
      </c>
      <c r="E307" s="228" t="s">
        <v>19</v>
      </c>
      <c r="F307" s="229" t="s">
        <v>169</v>
      </c>
      <c r="G307" s="226"/>
      <c r="H307" s="230">
        <v>0.622</v>
      </c>
      <c r="I307" s="231"/>
      <c r="J307" s="226"/>
      <c r="K307" s="226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136</v>
      </c>
      <c r="AU307" s="236" t="s">
        <v>82</v>
      </c>
      <c r="AV307" s="13" t="s">
        <v>82</v>
      </c>
      <c r="AW307" s="13" t="s">
        <v>33</v>
      </c>
      <c r="AX307" s="13" t="s">
        <v>72</v>
      </c>
      <c r="AY307" s="236" t="s">
        <v>124</v>
      </c>
    </row>
    <row r="308" s="13" customFormat="1">
      <c r="A308" s="13"/>
      <c r="B308" s="225"/>
      <c r="C308" s="226"/>
      <c r="D308" s="227" t="s">
        <v>136</v>
      </c>
      <c r="E308" s="228" t="s">
        <v>19</v>
      </c>
      <c r="F308" s="229" t="s">
        <v>170</v>
      </c>
      <c r="G308" s="226"/>
      <c r="H308" s="230">
        <v>-1.5</v>
      </c>
      <c r="I308" s="231"/>
      <c r="J308" s="226"/>
      <c r="K308" s="226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136</v>
      </c>
      <c r="AU308" s="236" t="s">
        <v>82</v>
      </c>
      <c r="AV308" s="13" t="s">
        <v>82</v>
      </c>
      <c r="AW308" s="13" t="s">
        <v>33</v>
      </c>
      <c r="AX308" s="13" t="s">
        <v>72</v>
      </c>
      <c r="AY308" s="236" t="s">
        <v>124</v>
      </c>
    </row>
    <row r="309" s="13" customFormat="1">
      <c r="A309" s="13"/>
      <c r="B309" s="225"/>
      <c r="C309" s="226"/>
      <c r="D309" s="227" t="s">
        <v>136</v>
      </c>
      <c r="E309" s="228" t="s">
        <v>19</v>
      </c>
      <c r="F309" s="229" t="s">
        <v>171</v>
      </c>
      <c r="G309" s="226"/>
      <c r="H309" s="230">
        <v>0.53000000000000003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136</v>
      </c>
      <c r="AU309" s="236" t="s">
        <v>82</v>
      </c>
      <c r="AV309" s="13" t="s">
        <v>82</v>
      </c>
      <c r="AW309" s="13" t="s">
        <v>33</v>
      </c>
      <c r="AX309" s="13" t="s">
        <v>72</v>
      </c>
      <c r="AY309" s="236" t="s">
        <v>124</v>
      </c>
    </row>
    <row r="310" s="14" customFormat="1">
      <c r="A310" s="14"/>
      <c r="B310" s="237"/>
      <c r="C310" s="238"/>
      <c r="D310" s="227" t="s">
        <v>136</v>
      </c>
      <c r="E310" s="239" t="s">
        <v>19</v>
      </c>
      <c r="F310" s="240" t="s">
        <v>140</v>
      </c>
      <c r="G310" s="238"/>
      <c r="H310" s="241">
        <v>50.384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136</v>
      </c>
      <c r="AU310" s="247" t="s">
        <v>82</v>
      </c>
      <c r="AV310" s="14" t="s">
        <v>132</v>
      </c>
      <c r="AW310" s="14" t="s">
        <v>33</v>
      </c>
      <c r="AX310" s="14" t="s">
        <v>80</v>
      </c>
      <c r="AY310" s="247" t="s">
        <v>124</v>
      </c>
    </row>
    <row r="311" s="2" customFormat="1" ht="16.5" customHeight="1">
      <c r="A311" s="41"/>
      <c r="B311" s="42"/>
      <c r="C311" s="207" t="s">
        <v>519</v>
      </c>
      <c r="D311" s="207" t="s">
        <v>127</v>
      </c>
      <c r="E311" s="208" t="s">
        <v>520</v>
      </c>
      <c r="F311" s="209" t="s">
        <v>521</v>
      </c>
      <c r="G311" s="210" t="s">
        <v>130</v>
      </c>
      <c r="H311" s="211">
        <v>50.384</v>
      </c>
      <c r="I311" s="212"/>
      <c r="J311" s="213">
        <f>ROUND(I311*H311,2)</f>
        <v>0</v>
      </c>
      <c r="K311" s="209" t="s">
        <v>131</v>
      </c>
      <c r="L311" s="47"/>
      <c r="M311" s="214" t="s">
        <v>19</v>
      </c>
      <c r="N311" s="215" t="s">
        <v>43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233</v>
      </c>
      <c r="AT311" s="218" t="s">
        <v>127</v>
      </c>
      <c r="AU311" s="218" t="s">
        <v>82</v>
      </c>
      <c r="AY311" s="20" t="s">
        <v>124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80</v>
      </c>
      <c r="BK311" s="219">
        <f>ROUND(I311*H311,2)</f>
        <v>0</v>
      </c>
      <c r="BL311" s="20" t="s">
        <v>233</v>
      </c>
      <c r="BM311" s="218" t="s">
        <v>522</v>
      </c>
    </row>
    <row r="312" s="2" customFormat="1">
      <c r="A312" s="41"/>
      <c r="B312" s="42"/>
      <c r="C312" s="43"/>
      <c r="D312" s="220" t="s">
        <v>134</v>
      </c>
      <c r="E312" s="43"/>
      <c r="F312" s="221" t="s">
        <v>523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134</v>
      </c>
      <c r="AU312" s="20" t="s">
        <v>82</v>
      </c>
    </row>
    <row r="313" s="2" customFormat="1" ht="16.5" customHeight="1">
      <c r="A313" s="41"/>
      <c r="B313" s="42"/>
      <c r="C313" s="207" t="s">
        <v>524</v>
      </c>
      <c r="D313" s="207" t="s">
        <v>127</v>
      </c>
      <c r="E313" s="208" t="s">
        <v>525</v>
      </c>
      <c r="F313" s="209" t="s">
        <v>526</v>
      </c>
      <c r="G313" s="210" t="s">
        <v>130</v>
      </c>
      <c r="H313" s="211">
        <v>50.384</v>
      </c>
      <c r="I313" s="212"/>
      <c r="J313" s="213">
        <f>ROUND(I313*H313,2)</f>
        <v>0</v>
      </c>
      <c r="K313" s="209" t="s">
        <v>131</v>
      </c>
      <c r="L313" s="47"/>
      <c r="M313" s="214" t="s">
        <v>19</v>
      </c>
      <c r="N313" s="215" t="s">
        <v>43</v>
      </c>
      <c r="O313" s="87"/>
      <c r="P313" s="216">
        <f>O313*H313</f>
        <v>0</v>
      </c>
      <c r="Q313" s="216">
        <v>0.00029999999999999997</v>
      </c>
      <c r="R313" s="216">
        <f>Q313*H313</f>
        <v>0.015115199999999999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233</v>
      </c>
      <c r="AT313" s="218" t="s">
        <v>127</v>
      </c>
      <c r="AU313" s="218" t="s">
        <v>82</v>
      </c>
      <c r="AY313" s="20" t="s">
        <v>124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80</v>
      </c>
      <c r="BK313" s="219">
        <f>ROUND(I313*H313,2)</f>
        <v>0</v>
      </c>
      <c r="BL313" s="20" t="s">
        <v>233</v>
      </c>
      <c r="BM313" s="218" t="s">
        <v>527</v>
      </c>
    </row>
    <row r="314" s="2" customFormat="1">
      <c r="A314" s="41"/>
      <c r="B314" s="42"/>
      <c r="C314" s="43"/>
      <c r="D314" s="220" t="s">
        <v>134</v>
      </c>
      <c r="E314" s="43"/>
      <c r="F314" s="221" t="s">
        <v>528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134</v>
      </c>
      <c r="AU314" s="20" t="s">
        <v>82</v>
      </c>
    </row>
    <row r="315" s="2" customFormat="1" ht="16.5" customHeight="1">
      <c r="A315" s="41"/>
      <c r="B315" s="42"/>
      <c r="C315" s="207" t="s">
        <v>529</v>
      </c>
      <c r="D315" s="207" t="s">
        <v>127</v>
      </c>
      <c r="E315" s="208" t="s">
        <v>530</v>
      </c>
      <c r="F315" s="209" t="s">
        <v>531</v>
      </c>
      <c r="G315" s="210" t="s">
        <v>130</v>
      </c>
      <c r="H315" s="211">
        <v>22.341000000000001</v>
      </c>
      <c r="I315" s="212"/>
      <c r="J315" s="213">
        <f>ROUND(I315*H315,2)</f>
        <v>0</v>
      </c>
      <c r="K315" s="209" t="s">
        <v>131</v>
      </c>
      <c r="L315" s="47"/>
      <c r="M315" s="214" t="s">
        <v>19</v>
      </c>
      <c r="N315" s="215" t="s">
        <v>43</v>
      </c>
      <c r="O315" s="87"/>
      <c r="P315" s="216">
        <f>O315*H315</f>
        <v>0</v>
      </c>
      <c r="Q315" s="216">
        <v>0.0015</v>
      </c>
      <c r="R315" s="216">
        <f>Q315*H315</f>
        <v>0.0335115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233</v>
      </c>
      <c r="AT315" s="218" t="s">
        <v>127</v>
      </c>
      <c r="AU315" s="218" t="s">
        <v>82</v>
      </c>
      <c r="AY315" s="20" t="s">
        <v>124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80</v>
      </c>
      <c r="BK315" s="219">
        <f>ROUND(I315*H315,2)</f>
        <v>0</v>
      </c>
      <c r="BL315" s="20" t="s">
        <v>233</v>
      </c>
      <c r="BM315" s="218" t="s">
        <v>532</v>
      </c>
    </row>
    <row r="316" s="2" customFormat="1">
      <c r="A316" s="41"/>
      <c r="B316" s="42"/>
      <c r="C316" s="43"/>
      <c r="D316" s="220" t="s">
        <v>134</v>
      </c>
      <c r="E316" s="43"/>
      <c r="F316" s="221" t="s">
        <v>533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134</v>
      </c>
      <c r="AU316" s="20" t="s">
        <v>82</v>
      </c>
    </row>
    <row r="317" s="15" customFormat="1">
      <c r="A317" s="15"/>
      <c r="B317" s="248"/>
      <c r="C317" s="249"/>
      <c r="D317" s="227" t="s">
        <v>136</v>
      </c>
      <c r="E317" s="250" t="s">
        <v>19</v>
      </c>
      <c r="F317" s="251" t="s">
        <v>534</v>
      </c>
      <c r="G317" s="249"/>
      <c r="H317" s="250" t="s">
        <v>19</v>
      </c>
      <c r="I317" s="252"/>
      <c r="J317" s="249"/>
      <c r="K317" s="249"/>
      <c r="L317" s="253"/>
      <c r="M317" s="254"/>
      <c r="N317" s="255"/>
      <c r="O317" s="255"/>
      <c r="P317" s="255"/>
      <c r="Q317" s="255"/>
      <c r="R317" s="255"/>
      <c r="S317" s="255"/>
      <c r="T317" s="256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7" t="s">
        <v>136</v>
      </c>
      <c r="AU317" s="257" t="s">
        <v>82</v>
      </c>
      <c r="AV317" s="15" t="s">
        <v>80</v>
      </c>
      <c r="AW317" s="15" t="s">
        <v>33</v>
      </c>
      <c r="AX317" s="15" t="s">
        <v>72</v>
      </c>
      <c r="AY317" s="257" t="s">
        <v>124</v>
      </c>
    </row>
    <row r="318" s="13" customFormat="1">
      <c r="A318" s="13"/>
      <c r="B318" s="225"/>
      <c r="C318" s="226"/>
      <c r="D318" s="227" t="s">
        <v>136</v>
      </c>
      <c r="E318" s="228" t="s">
        <v>19</v>
      </c>
      <c r="F318" s="229" t="s">
        <v>535</v>
      </c>
      <c r="G318" s="226"/>
      <c r="H318" s="230">
        <v>2.7719999999999998</v>
      </c>
      <c r="I318" s="231"/>
      <c r="J318" s="226"/>
      <c r="K318" s="226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136</v>
      </c>
      <c r="AU318" s="236" t="s">
        <v>82</v>
      </c>
      <c r="AV318" s="13" t="s">
        <v>82</v>
      </c>
      <c r="AW318" s="13" t="s">
        <v>33</v>
      </c>
      <c r="AX318" s="13" t="s">
        <v>72</v>
      </c>
      <c r="AY318" s="236" t="s">
        <v>124</v>
      </c>
    </row>
    <row r="319" s="13" customFormat="1">
      <c r="A319" s="13"/>
      <c r="B319" s="225"/>
      <c r="C319" s="226"/>
      <c r="D319" s="227" t="s">
        <v>136</v>
      </c>
      <c r="E319" s="228" t="s">
        <v>19</v>
      </c>
      <c r="F319" s="229" t="s">
        <v>449</v>
      </c>
      <c r="G319" s="226"/>
      <c r="H319" s="230">
        <v>0.080000000000000002</v>
      </c>
      <c r="I319" s="231"/>
      <c r="J319" s="226"/>
      <c r="K319" s="226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136</v>
      </c>
      <c r="AU319" s="236" t="s">
        <v>82</v>
      </c>
      <c r="AV319" s="13" t="s">
        <v>82</v>
      </c>
      <c r="AW319" s="13" t="s">
        <v>33</v>
      </c>
      <c r="AX319" s="13" t="s">
        <v>72</v>
      </c>
      <c r="AY319" s="236" t="s">
        <v>124</v>
      </c>
    </row>
    <row r="320" s="13" customFormat="1">
      <c r="A320" s="13"/>
      <c r="B320" s="225"/>
      <c r="C320" s="226"/>
      <c r="D320" s="227" t="s">
        <v>136</v>
      </c>
      <c r="E320" s="228" t="s">
        <v>19</v>
      </c>
      <c r="F320" s="229" t="s">
        <v>536</v>
      </c>
      <c r="G320" s="226"/>
      <c r="H320" s="230">
        <v>21.079999999999998</v>
      </c>
      <c r="I320" s="231"/>
      <c r="J320" s="226"/>
      <c r="K320" s="226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136</v>
      </c>
      <c r="AU320" s="236" t="s">
        <v>82</v>
      </c>
      <c r="AV320" s="13" t="s">
        <v>82</v>
      </c>
      <c r="AW320" s="13" t="s">
        <v>33</v>
      </c>
      <c r="AX320" s="13" t="s">
        <v>72</v>
      </c>
      <c r="AY320" s="236" t="s">
        <v>124</v>
      </c>
    </row>
    <row r="321" s="13" customFormat="1">
      <c r="A321" s="13"/>
      <c r="B321" s="225"/>
      <c r="C321" s="226"/>
      <c r="D321" s="227" t="s">
        <v>136</v>
      </c>
      <c r="E321" s="228" t="s">
        <v>19</v>
      </c>
      <c r="F321" s="229" t="s">
        <v>537</v>
      </c>
      <c r="G321" s="226"/>
      <c r="H321" s="230">
        <v>-2.1829999999999998</v>
      </c>
      <c r="I321" s="231"/>
      <c r="J321" s="226"/>
      <c r="K321" s="226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136</v>
      </c>
      <c r="AU321" s="236" t="s">
        <v>82</v>
      </c>
      <c r="AV321" s="13" t="s">
        <v>82</v>
      </c>
      <c r="AW321" s="13" t="s">
        <v>33</v>
      </c>
      <c r="AX321" s="13" t="s">
        <v>72</v>
      </c>
      <c r="AY321" s="236" t="s">
        <v>124</v>
      </c>
    </row>
    <row r="322" s="13" customFormat="1">
      <c r="A322" s="13"/>
      <c r="B322" s="225"/>
      <c r="C322" s="226"/>
      <c r="D322" s="227" t="s">
        <v>136</v>
      </c>
      <c r="E322" s="228" t="s">
        <v>19</v>
      </c>
      <c r="F322" s="229" t="s">
        <v>538</v>
      </c>
      <c r="G322" s="226"/>
      <c r="H322" s="230">
        <v>0.59199999999999997</v>
      </c>
      <c r="I322" s="231"/>
      <c r="J322" s="226"/>
      <c r="K322" s="226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136</v>
      </c>
      <c r="AU322" s="236" t="s">
        <v>82</v>
      </c>
      <c r="AV322" s="13" t="s">
        <v>82</v>
      </c>
      <c r="AW322" s="13" t="s">
        <v>33</v>
      </c>
      <c r="AX322" s="13" t="s">
        <v>72</v>
      </c>
      <c r="AY322" s="236" t="s">
        <v>124</v>
      </c>
    </row>
    <row r="323" s="14" customFormat="1">
      <c r="A323" s="14"/>
      <c r="B323" s="237"/>
      <c r="C323" s="238"/>
      <c r="D323" s="227" t="s">
        <v>136</v>
      </c>
      <c r="E323" s="239" t="s">
        <v>19</v>
      </c>
      <c r="F323" s="240" t="s">
        <v>140</v>
      </c>
      <c r="G323" s="238"/>
      <c r="H323" s="241">
        <v>22.340999999999998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136</v>
      </c>
      <c r="AU323" s="247" t="s">
        <v>82</v>
      </c>
      <c r="AV323" s="14" t="s">
        <v>132</v>
      </c>
      <c r="AW323" s="14" t="s">
        <v>33</v>
      </c>
      <c r="AX323" s="14" t="s">
        <v>80</v>
      </c>
      <c r="AY323" s="247" t="s">
        <v>124</v>
      </c>
    </row>
    <row r="324" s="2" customFormat="1" ht="16.5" customHeight="1">
      <c r="A324" s="41"/>
      <c r="B324" s="42"/>
      <c r="C324" s="207" t="s">
        <v>539</v>
      </c>
      <c r="D324" s="207" t="s">
        <v>127</v>
      </c>
      <c r="E324" s="208" t="s">
        <v>540</v>
      </c>
      <c r="F324" s="209" t="s">
        <v>541</v>
      </c>
      <c r="G324" s="210" t="s">
        <v>201</v>
      </c>
      <c r="H324" s="211">
        <v>22.710000000000001</v>
      </c>
      <c r="I324" s="212"/>
      <c r="J324" s="213">
        <f>ROUND(I324*H324,2)</f>
        <v>0</v>
      </c>
      <c r="K324" s="209" t="s">
        <v>19</v>
      </c>
      <c r="L324" s="47"/>
      <c r="M324" s="214" t="s">
        <v>19</v>
      </c>
      <c r="N324" s="215" t="s">
        <v>43</v>
      </c>
      <c r="O324" s="87"/>
      <c r="P324" s="216">
        <f>O324*H324</f>
        <v>0</v>
      </c>
      <c r="Q324" s="216">
        <v>0.00142</v>
      </c>
      <c r="R324" s="216">
        <f>Q324*H324</f>
        <v>0.032248200000000005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233</v>
      </c>
      <c r="AT324" s="218" t="s">
        <v>127</v>
      </c>
      <c r="AU324" s="218" t="s">
        <v>82</v>
      </c>
      <c r="AY324" s="20" t="s">
        <v>124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80</v>
      </c>
      <c r="BK324" s="219">
        <f>ROUND(I324*H324,2)</f>
        <v>0</v>
      </c>
      <c r="BL324" s="20" t="s">
        <v>233</v>
      </c>
      <c r="BM324" s="218" t="s">
        <v>542</v>
      </c>
    </row>
    <row r="325" s="13" customFormat="1">
      <c r="A325" s="13"/>
      <c r="B325" s="225"/>
      <c r="C325" s="226"/>
      <c r="D325" s="227" t="s">
        <v>136</v>
      </c>
      <c r="E325" s="228" t="s">
        <v>19</v>
      </c>
      <c r="F325" s="229" t="s">
        <v>543</v>
      </c>
      <c r="G325" s="226"/>
      <c r="H325" s="230">
        <v>22.710000000000001</v>
      </c>
      <c r="I325" s="231"/>
      <c r="J325" s="226"/>
      <c r="K325" s="226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136</v>
      </c>
      <c r="AU325" s="236" t="s">
        <v>82</v>
      </c>
      <c r="AV325" s="13" t="s">
        <v>82</v>
      </c>
      <c r="AW325" s="13" t="s">
        <v>33</v>
      </c>
      <c r="AX325" s="13" t="s">
        <v>80</v>
      </c>
      <c r="AY325" s="236" t="s">
        <v>124</v>
      </c>
    </row>
    <row r="326" s="2" customFormat="1" ht="21.75" customHeight="1">
      <c r="A326" s="41"/>
      <c r="B326" s="42"/>
      <c r="C326" s="207" t="s">
        <v>544</v>
      </c>
      <c r="D326" s="207" t="s">
        <v>127</v>
      </c>
      <c r="E326" s="208" t="s">
        <v>545</v>
      </c>
      <c r="F326" s="209" t="s">
        <v>546</v>
      </c>
      <c r="G326" s="210" t="s">
        <v>130</v>
      </c>
      <c r="H326" s="211">
        <v>49.853999999999999</v>
      </c>
      <c r="I326" s="212"/>
      <c r="J326" s="213">
        <f>ROUND(I326*H326,2)</f>
        <v>0</v>
      </c>
      <c r="K326" s="209" t="s">
        <v>131</v>
      </c>
      <c r="L326" s="47"/>
      <c r="M326" s="214" t="s">
        <v>19</v>
      </c>
      <c r="N326" s="215" t="s">
        <v>43</v>
      </c>
      <c r="O326" s="87"/>
      <c r="P326" s="216">
        <f>O326*H326</f>
        <v>0</v>
      </c>
      <c r="Q326" s="216">
        <v>0.0053800000000000002</v>
      </c>
      <c r="R326" s="216">
        <f>Q326*H326</f>
        <v>0.26821452000000001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233</v>
      </c>
      <c r="AT326" s="218" t="s">
        <v>127</v>
      </c>
      <c r="AU326" s="218" t="s">
        <v>82</v>
      </c>
      <c r="AY326" s="20" t="s">
        <v>124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80</v>
      </c>
      <c r="BK326" s="219">
        <f>ROUND(I326*H326,2)</f>
        <v>0</v>
      </c>
      <c r="BL326" s="20" t="s">
        <v>233</v>
      </c>
      <c r="BM326" s="218" t="s">
        <v>547</v>
      </c>
    </row>
    <row r="327" s="2" customFormat="1">
      <c r="A327" s="41"/>
      <c r="B327" s="42"/>
      <c r="C327" s="43"/>
      <c r="D327" s="220" t="s">
        <v>134</v>
      </c>
      <c r="E327" s="43"/>
      <c r="F327" s="221" t="s">
        <v>548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134</v>
      </c>
      <c r="AU327" s="20" t="s">
        <v>82</v>
      </c>
    </row>
    <row r="328" s="13" customFormat="1">
      <c r="A328" s="13"/>
      <c r="B328" s="225"/>
      <c r="C328" s="226"/>
      <c r="D328" s="227" t="s">
        <v>136</v>
      </c>
      <c r="E328" s="228" t="s">
        <v>19</v>
      </c>
      <c r="F328" s="229" t="s">
        <v>165</v>
      </c>
      <c r="G328" s="226"/>
      <c r="H328" s="230">
        <v>47.640000000000001</v>
      </c>
      <c r="I328" s="231"/>
      <c r="J328" s="226"/>
      <c r="K328" s="226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136</v>
      </c>
      <c r="AU328" s="236" t="s">
        <v>82</v>
      </c>
      <c r="AV328" s="13" t="s">
        <v>82</v>
      </c>
      <c r="AW328" s="13" t="s">
        <v>33</v>
      </c>
      <c r="AX328" s="13" t="s">
        <v>72</v>
      </c>
      <c r="AY328" s="236" t="s">
        <v>124</v>
      </c>
    </row>
    <row r="329" s="13" customFormat="1">
      <c r="A329" s="13"/>
      <c r="B329" s="225"/>
      <c r="C329" s="226"/>
      <c r="D329" s="227" t="s">
        <v>136</v>
      </c>
      <c r="E329" s="228" t="s">
        <v>19</v>
      </c>
      <c r="F329" s="229" t="s">
        <v>166</v>
      </c>
      <c r="G329" s="226"/>
      <c r="H329" s="230">
        <v>0.59199999999999997</v>
      </c>
      <c r="I329" s="231"/>
      <c r="J329" s="226"/>
      <c r="K329" s="226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136</v>
      </c>
      <c r="AU329" s="236" t="s">
        <v>82</v>
      </c>
      <c r="AV329" s="13" t="s">
        <v>82</v>
      </c>
      <c r="AW329" s="13" t="s">
        <v>33</v>
      </c>
      <c r="AX329" s="13" t="s">
        <v>72</v>
      </c>
      <c r="AY329" s="236" t="s">
        <v>124</v>
      </c>
    </row>
    <row r="330" s="13" customFormat="1">
      <c r="A330" s="13"/>
      <c r="B330" s="225"/>
      <c r="C330" s="226"/>
      <c r="D330" s="227" t="s">
        <v>136</v>
      </c>
      <c r="E330" s="228" t="s">
        <v>19</v>
      </c>
      <c r="F330" s="229" t="s">
        <v>167</v>
      </c>
      <c r="G330" s="226"/>
      <c r="H330" s="230">
        <v>-3.6000000000000001</v>
      </c>
      <c r="I330" s="231"/>
      <c r="J330" s="226"/>
      <c r="K330" s="226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136</v>
      </c>
      <c r="AU330" s="236" t="s">
        <v>82</v>
      </c>
      <c r="AV330" s="13" t="s">
        <v>82</v>
      </c>
      <c r="AW330" s="13" t="s">
        <v>33</v>
      </c>
      <c r="AX330" s="13" t="s">
        <v>72</v>
      </c>
      <c r="AY330" s="236" t="s">
        <v>124</v>
      </c>
    </row>
    <row r="331" s="13" customFormat="1">
      <c r="A331" s="13"/>
      <c r="B331" s="225"/>
      <c r="C331" s="226"/>
      <c r="D331" s="227" t="s">
        <v>136</v>
      </c>
      <c r="E331" s="228" t="s">
        <v>19</v>
      </c>
      <c r="F331" s="229" t="s">
        <v>168</v>
      </c>
      <c r="G331" s="226"/>
      <c r="H331" s="230">
        <v>6.0999999999999996</v>
      </c>
      <c r="I331" s="231"/>
      <c r="J331" s="226"/>
      <c r="K331" s="226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136</v>
      </c>
      <c r="AU331" s="236" t="s">
        <v>82</v>
      </c>
      <c r="AV331" s="13" t="s">
        <v>82</v>
      </c>
      <c r="AW331" s="13" t="s">
        <v>33</v>
      </c>
      <c r="AX331" s="13" t="s">
        <v>72</v>
      </c>
      <c r="AY331" s="236" t="s">
        <v>124</v>
      </c>
    </row>
    <row r="332" s="13" customFormat="1">
      <c r="A332" s="13"/>
      <c r="B332" s="225"/>
      <c r="C332" s="226"/>
      <c r="D332" s="227" t="s">
        <v>136</v>
      </c>
      <c r="E332" s="228" t="s">
        <v>19</v>
      </c>
      <c r="F332" s="229" t="s">
        <v>169</v>
      </c>
      <c r="G332" s="226"/>
      <c r="H332" s="230">
        <v>0.622</v>
      </c>
      <c r="I332" s="231"/>
      <c r="J332" s="226"/>
      <c r="K332" s="226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136</v>
      </c>
      <c r="AU332" s="236" t="s">
        <v>82</v>
      </c>
      <c r="AV332" s="13" t="s">
        <v>82</v>
      </c>
      <c r="AW332" s="13" t="s">
        <v>33</v>
      </c>
      <c r="AX332" s="13" t="s">
        <v>72</v>
      </c>
      <c r="AY332" s="236" t="s">
        <v>124</v>
      </c>
    </row>
    <row r="333" s="13" customFormat="1">
      <c r="A333" s="13"/>
      <c r="B333" s="225"/>
      <c r="C333" s="226"/>
      <c r="D333" s="227" t="s">
        <v>136</v>
      </c>
      <c r="E333" s="228" t="s">
        <v>19</v>
      </c>
      <c r="F333" s="229" t="s">
        <v>170</v>
      </c>
      <c r="G333" s="226"/>
      <c r="H333" s="230">
        <v>-1.5</v>
      </c>
      <c r="I333" s="231"/>
      <c r="J333" s="226"/>
      <c r="K333" s="226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136</v>
      </c>
      <c r="AU333" s="236" t="s">
        <v>82</v>
      </c>
      <c r="AV333" s="13" t="s">
        <v>82</v>
      </c>
      <c r="AW333" s="13" t="s">
        <v>33</v>
      </c>
      <c r="AX333" s="13" t="s">
        <v>72</v>
      </c>
      <c r="AY333" s="236" t="s">
        <v>124</v>
      </c>
    </row>
    <row r="334" s="14" customFormat="1">
      <c r="A334" s="14"/>
      <c r="B334" s="237"/>
      <c r="C334" s="238"/>
      <c r="D334" s="227" t="s">
        <v>136</v>
      </c>
      <c r="E334" s="239" t="s">
        <v>19</v>
      </c>
      <c r="F334" s="240" t="s">
        <v>140</v>
      </c>
      <c r="G334" s="238"/>
      <c r="H334" s="241">
        <v>49.853999999999999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136</v>
      </c>
      <c r="AU334" s="247" t="s">
        <v>82</v>
      </c>
      <c r="AV334" s="14" t="s">
        <v>132</v>
      </c>
      <c r="AW334" s="14" t="s">
        <v>33</v>
      </c>
      <c r="AX334" s="14" t="s">
        <v>80</v>
      </c>
      <c r="AY334" s="247" t="s">
        <v>124</v>
      </c>
    </row>
    <row r="335" s="2" customFormat="1" ht="21.75" customHeight="1">
      <c r="A335" s="41"/>
      <c r="B335" s="42"/>
      <c r="C335" s="207" t="s">
        <v>549</v>
      </c>
      <c r="D335" s="207" t="s">
        <v>127</v>
      </c>
      <c r="E335" s="208" t="s">
        <v>550</v>
      </c>
      <c r="F335" s="209" t="s">
        <v>551</v>
      </c>
      <c r="G335" s="210" t="s">
        <v>201</v>
      </c>
      <c r="H335" s="211">
        <v>3.5299999999999998</v>
      </c>
      <c r="I335" s="212"/>
      <c r="J335" s="213">
        <f>ROUND(I335*H335,2)</f>
        <v>0</v>
      </c>
      <c r="K335" s="209" t="s">
        <v>131</v>
      </c>
      <c r="L335" s="47"/>
      <c r="M335" s="214" t="s">
        <v>19</v>
      </c>
      <c r="N335" s="215" t="s">
        <v>43</v>
      </c>
      <c r="O335" s="87"/>
      <c r="P335" s="216">
        <f>O335*H335</f>
        <v>0</v>
      </c>
      <c r="Q335" s="216">
        <v>0.00073999999999999999</v>
      </c>
      <c r="R335" s="216">
        <f>Q335*H335</f>
        <v>0.0026121999999999999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233</v>
      </c>
      <c r="AT335" s="218" t="s">
        <v>127</v>
      </c>
      <c r="AU335" s="218" t="s">
        <v>82</v>
      </c>
      <c r="AY335" s="20" t="s">
        <v>124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80</v>
      </c>
      <c r="BK335" s="219">
        <f>ROUND(I335*H335,2)</f>
        <v>0</v>
      </c>
      <c r="BL335" s="20" t="s">
        <v>233</v>
      </c>
      <c r="BM335" s="218" t="s">
        <v>552</v>
      </c>
    </row>
    <row r="336" s="2" customFormat="1">
      <c r="A336" s="41"/>
      <c r="B336" s="42"/>
      <c r="C336" s="43"/>
      <c r="D336" s="220" t="s">
        <v>134</v>
      </c>
      <c r="E336" s="43"/>
      <c r="F336" s="221" t="s">
        <v>553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134</v>
      </c>
      <c r="AU336" s="20" t="s">
        <v>82</v>
      </c>
    </row>
    <row r="337" s="13" customFormat="1">
      <c r="A337" s="13"/>
      <c r="B337" s="225"/>
      <c r="C337" s="226"/>
      <c r="D337" s="227" t="s">
        <v>136</v>
      </c>
      <c r="E337" s="228" t="s">
        <v>19</v>
      </c>
      <c r="F337" s="229" t="s">
        <v>554</v>
      </c>
      <c r="G337" s="226"/>
      <c r="H337" s="230">
        <v>3.5299999999999998</v>
      </c>
      <c r="I337" s="231"/>
      <c r="J337" s="226"/>
      <c r="K337" s="226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136</v>
      </c>
      <c r="AU337" s="236" t="s">
        <v>82</v>
      </c>
      <c r="AV337" s="13" t="s">
        <v>82</v>
      </c>
      <c r="AW337" s="13" t="s">
        <v>33</v>
      </c>
      <c r="AX337" s="13" t="s">
        <v>80</v>
      </c>
      <c r="AY337" s="236" t="s">
        <v>124</v>
      </c>
    </row>
    <row r="338" s="2" customFormat="1" ht="16.5" customHeight="1">
      <c r="A338" s="41"/>
      <c r="B338" s="42"/>
      <c r="C338" s="270" t="s">
        <v>555</v>
      </c>
      <c r="D338" s="270" t="s">
        <v>421</v>
      </c>
      <c r="E338" s="271" t="s">
        <v>556</v>
      </c>
      <c r="F338" s="272" t="s">
        <v>557</v>
      </c>
      <c r="G338" s="273" t="s">
        <v>130</v>
      </c>
      <c r="H338" s="274">
        <v>55.421999999999997</v>
      </c>
      <c r="I338" s="275"/>
      <c r="J338" s="276">
        <f>ROUND(I338*H338,2)</f>
        <v>0</v>
      </c>
      <c r="K338" s="272" t="s">
        <v>19</v>
      </c>
      <c r="L338" s="277"/>
      <c r="M338" s="278" t="s">
        <v>19</v>
      </c>
      <c r="N338" s="279" t="s">
        <v>43</v>
      </c>
      <c r="O338" s="87"/>
      <c r="P338" s="216">
        <f>O338*H338</f>
        <v>0</v>
      </c>
      <c r="Q338" s="216">
        <v>0.016</v>
      </c>
      <c r="R338" s="216">
        <f>Q338*H338</f>
        <v>0.88675199999999998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326</v>
      </c>
      <c r="AT338" s="218" t="s">
        <v>421</v>
      </c>
      <c r="AU338" s="218" t="s">
        <v>82</v>
      </c>
      <c r="AY338" s="20" t="s">
        <v>124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80</v>
      </c>
      <c r="BK338" s="219">
        <f>ROUND(I338*H338,2)</f>
        <v>0</v>
      </c>
      <c r="BL338" s="20" t="s">
        <v>233</v>
      </c>
      <c r="BM338" s="218" t="s">
        <v>558</v>
      </c>
    </row>
    <row r="339" s="13" customFormat="1">
      <c r="A339" s="13"/>
      <c r="B339" s="225"/>
      <c r="C339" s="226"/>
      <c r="D339" s="227" t="s">
        <v>136</v>
      </c>
      <c r="E339" s="226"/>
      <c r="F339" s="229" t="s">
        <v>559</v>
      </c>
      <c r="G339" s="226"/>
      <c r="H339" s="230">
        <v>55.421999999999997</v>
      </c>
      <c r="I339" s="231"/>
      <c r="J339" s="226"/>
      <c r="K339" s="226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136</v>
      </c>
      <c r="AU339" s="236" t="s">
        <v>82</v>
      </c>
      <c r="AV339" s="13" t="s">
        <v>82</v>
      </c>
      <c r="AW339" s="13" t="s">
        <v>4</v>
      </c>
      <c r="AX339" s="13" t="s">
        <v>80</v>
      </c>
      <c r="AY339" s="236" t="s">
        <v>124</v>
      </c>
    </row>
    <row r="340" s="2" customFormat="1" ht="16.5" customHeight="1">
      <c r="A340" s="41"/>
      <c r="B340" s="42"/>
      <c r="C340" s="207" t="s">
        <v>560</v>
      </c>
      <c r="D340" s="207" t="s">
        <v>127</v>
      </c>
      <c r="E340" s="208" t="s">
        <v>561</v>
      </c>
      <c r="F340" s="209" t="s">
        <v>562</v>
      </c>
      <c r="G340" s="210" t="s">
        <v>201</v>
      </c>
      <c r="H340" s="211">
        <v>24.809999999999999</v>
      </c>
      <c r="I340" s="212"/>
      <c r="J340" s="213">
        <f>ROUND(I340*H340,2)</f>
        <v>0</v>
      </c>
      <c r="K340" s="209" t="s">
        <v>131</v>
      </c>
      <c r="L340" s="47"/>
      <c r="M340" s="214" t="s">
        <v>19</v>
      </c>
      <c r="N340" s="215" t="s">
        <v>43</v>
      </c>
      <c r="O340" s="87"/>
      <c r="P340" s="216">
        <f>O340*H340</f>
        <v>0</v>
      </c>
      <c r="Q340" s="216">
        <v>0.00020000000000000001</v>
      </c>
      <c r="R340" s="216">
        <f>Q340*H340</f>
        <v>0.0049620000000000003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233</v>
      </c>
      <c r="AT340" s="218" t="s">
        <v>127</v>
      </c>
      <c r="AU340" s="218" t="s">
        <v>82</v>
      </c>
      <c r="AY340" s="20" t="s">
        <v>124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80</v>
      </c>
      <c r="BK340" s="219">
        <f>ROUND(I340*H340,2)</f>
        <v>0</v>
      </c>
      <c r="BL340" s="20" t="s">
        <v>233</v>
      </c>
      <c r="BM340" s="218" t="s">
        <v>563</v>
      </c>
    </row>
    <row r="341" s="2" customFormat="1">
      <c r="A341" s="41"/>
      <c r="B341" s="42"/>
      <c r="C341" s="43"/>
      <c r="D341" s="220" t="s">
        <v>134</v>
      </c>
      <c r="E341" s="43"/>
      <c r="F341" s="221" t="s">
        <v>564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134</v>
      </c>
      <c r="AU341" s="20" t="s">
        <v>82</v>
      </c>
    </row>
    <row r="342" s="13" customFormat="1">
      <c r="A342" s="13"/>
      <c r="B342" s="225"/>
      <c r="C342" s="226"/>
      <c r="D342" s="227" t="s">
        <v>136</v>
      </c>
      <c r="E342" s="228" t="s">
        <v>19</v>
      </c>
      <c r="F342" s="229" t="s">
        <v>565</v>
      </c>
      <c r="G342" s="226"/>
      <c r="H342" s="230">
        <v>24.809999999999999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136</v>
      </c>
      <c r="AU342" s="236" t="s">
        <v>82</v>
      </c>
      <c r="AV342" s="13" t="s">
        <v>82</v>
      </c>
      <c r="AW342" s="13" t="s">
        <v>33</v>
      </c>
      <c r="AX342" s="13" t="s">
        <v>80</v>
      </c>
      <c r="AY342" s="236" t="s">
        <v>124</v>
      </c>
    </row>
    <row r="343" s="2" customFormat="1" ht="16.5" customHeight="1">
      <c r="A343" s="41"/>
      <c r="B343" s="42"/>
      <c r="C343" s="207" t="s">
        <v>566</v>
      </c>
      <c r="D343" s="207" t="s">
        <v>127</v>
      </c>
      <c r="E343" s="208" t="s">
        <v>567</v>
      </c>
      <c r="F343" s="209" t="s">
        <v>568</v>
      </c>
      <c r="G343" s="210" t="s">
        <v>201</v>
      </c>
      <c r="H343" s="211">
        <v>22.34</v>
      </c>
      <c r="I343" s="212"/>
      <c r="J343" s="213">
        <f>ROUND(I343*H343,2)</f>
        <v>0</v>
      </c>
      <c r="K343" s="209" t="s">
        <v>131</v>
      </c>
      <c r="L343" s="47"/>
      <c r="M343" s="214" t="s">
        <v>19</v>
      </c>
      <c r="N343" s="215" t="s">
        <v>43</v>
      </c>
      <c r="O343" s="87"/>
      <c r="P343" s="216">
        <f>O343*H343</f>
        <v>0</v>
      </c>
      <c r="Q343" s="216">
        <v>0.00018000000000000001</v>
      </c>
      <c r="R343" s="216">
        <f>Q343*H343</f>
        <v>0.0040211999999999999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233</v>
      </c>
      <c r="AT343" s="218" t="s">
        <v>127</v>
      </c>
      <c r="AU343" s="218" t="s">
        <v>82</v>
      </c>
      <c r="AY343" s="20" t="s">
        <v>124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80</v>
      </c>
      <c r="BK343" s="219">
        <f>ROUND(I343*H343,2)</f>
        <v>0</v>
      </c>
      <c r="BL343" s="20" t="s">
        <v>233</v>
      </c>
      <c r="BM343" s="218" t="s">
        <v>569</v>
      </c>
    </row>
    <row r="344" s="2" customFormat="1">
      <c r="A344" s="41"/>
      <c r="B344" s="42"/>
      <c r="C344" s="43"/>
      <c r="D344" s="220" t="s">
        <v>134</v>
      </c>
      <c r="E344" s="43"/>
      <c r="F344" s="221" t="s">
        <v>570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134</v>
      </c>
      <c r="AU344" s="20" t="s">
        <v>82</v>
      </c>
    </row>
    <row r="345" s="13" customFormat="1">
      <c r="A345" s="13"/>
      <c r="B345" s="225"/>
      <c r="C345" s="226"/>
      <c r="D345" s="227" t="s">
        <v>136</v>
      </c>
      <c r="E345" s="228" t="s">
        <v>19</v>
      </c>
      <c r="F345" s="229" t="s">
        <v>571</v>
      </c>
      <c r="G345" s="226"/>
      <c r="H345" s="230">
        <v>22.34</v>
      </c>
      <c r="I345" s="231"/>
      <c r="J345" s="226"/>
      <c r="K345" s="226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136</v>
      </c>
      <c r="AU345" s="236" t="s">
        <v>82</v>
      </c>
      <c r="AV345" s="13" t="s">
        <v>82</v>
      </c>
      <c r="AW345" s="13" t="s">
        <v>33</v>
      </c>
      <c r="AX345" s="13" t="s">
        <v>80</v>
      </c>
      <c r="AY345" s="236" t="s">
        <v>124</v>
      </c>
    </row>
    <row r="346" s="2" customFormat="1" ht="16.5" customHeight="1">
      <c r="A346" s="41"/>
      <c r="B346" s="42"/>
      <c r="C346" s="270" t="s">
        <v>572</v>
      </c>
      <c r="D346" s="270" t="s">
        <v>421</v>
      </c>
      <c r="E346" s="271" t="s">
        <v>498</v>
      </c>
      <c r="F346" s="272" t="s">
        <v>499</v>
      </c>
      <c r="G346" s="273" t="s">
        <v>201</v>
      </c>
      <c r="H346" s="274">
        <v>51.865000000000002</v>
      </c>
      <c r="I346" s="275"/>
      <c r="J346" s="276">
        <f>ROUND(I346*H346,2)</f>
        <v>0</v>
      </c>
      <c r="K346" s="272" t="s">
        <v>19</v>
      </c>
      <c r="L346" s="277"/>
      <c r="M346" s="278" t="s">
        <v>19</v>
      </c>
      <c r="N346" s="279" t="s">
        <v>43</v>
      </c>
      <c r="O346" s="87"/>
      <c r="P346" s="216">
        <f>O346*H346</f>
        <v>0</v>
      </c>
      <c r="Q346" s="216">
        <v>0.00012</v>
      </c>
      <c r="R346" s="216">
        <f>Q346*H346</f>
        <v>0.0062238000000000007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326</v>
      </c>
      <c r="AT346" s="218" t="s">
        <v>421</v>
      </c>
      <c r="AU346" s="218" t="s">
        <v>82</v>
      </c>
      <c r="AY346" s="20" t="s">
        <v>124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80</v>
      </c>
      <c r="BK346" s="219">
        <f>ROUND(I346*H346,2)</f>
        <v>0</v>
      </c>
      <c r="BL346" s="20" t="s">
        <v>233</v>
      </c>
      <c r="BM346" s="218" t="s">
        <v>573</v>
      </c>
    </row>
    <row r="347" s="13" customFormat="1">
      <c r="A347" s="13"/>
      <c r="B347" s="225"/>
      <c r="C347" s="226"/>
      <c r="D347" s="227" t="s">
        <v>136</v>
      </c>
      <c r="E347" s="228" t="s">
        <v>19</v>
      </c>
      <c r="F347" s="229" t="s">
        <v>574</v>
      </c>
      <c r="G347" s="226"/>
      <c r="H347" s="230">
        <v>47.149999999999999</v>
      </c>
      <c r="I347" s="231"/>
      <c r="J347" s="226"/>
      <c r="K347" s="226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136</v>
      </c>
      <c r="AU347" s="236" t="s">
        <v>82</v>
      </c>
      <c r="AV347" s="13" t="s">
        <v>82</v>
      </c>
      <c r="AW347" s="13" t="s">
        <v>33</v>
      </c>
      <c r="AX347" s="13" t="s">
        <v>80</v>
      </c>
      <c r="AY347" s="236" t="s">
        <v>124</v>
      </c>
    </row>
    <row r="348" s="13" customFormat="1">
      <c r="A348" s="13"/>
      <c r="B348" s="225"/>
      <c r="C348" s="226"/>
      <c r="D348" s="227" t="s">
        <v>136</v>
      </c>
      <c r="E348" s="226"/>
      <c r="F348" s="229" t="s">
        <v>575</v>
      </c>
      <c r="G348" s="226"/>
      <c r="H348" s="230">
        <v>51.865000000000002</v>
      </c>
      <c r="I348" s="231"/>
      <c r="J348" s="226"/>
      <c r="K348" s="226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136</v>
      </c>
      <c r="AU348" s="236" t="s">
        <v>82</v>
      </c>
      <c r="AV348" s="13" t="s">
        <v>82</v>
      </c>
      <c r="AW348" s="13" t="s">
        <v>4</v>
      </c>
      <c r="AX348" s="13" t="s">
        <v>80</v>
      </c>
      <c r="AY348" s="236" t="s">
        <v>124</v>
      </c>
    </row>
    <row r="349" s="2" customFormat="1" ht="16.5" customHeight="1">
      <c r="A349" s="41"/>
      <c r="B349" s="42"/>
      <c r="C349" s="207" t="s">
        <v>576</v>
      </c>
      <c r="D349" s="207" t="s">
        <v>127</v>
      </c>
      <c r="E349" s="208" t="s">
        <v>577</v>
      </c>
      <c r="F349" s="209" t="s">
        <v>578</v>
      </c>
      <c r="G349" s="210" t="s">
        <v>201</v>
      </c>
      <c r="H349" s="211">
        <v>20</v>
      </c>
      <c r="I349" s="212"/>
      <c r="J349" s="213">
        <f>ROUND(I349*H349,2)</f>
        <v>0</v>
      </c>
      <c r="K349" s="209" t="s">
        <v>131</v>
      </c>
      <c r="L349" s="47"/>
      <c r="M349" s="214" t="s">
        <v>19</v>
      </c>
      <c r="N349" s="215" t="s">
        <v>43</v>
      </c>
      <c r="O349" s="87"/>
      <c r="P349" s="216">
        <f>O349*H349</f>
        <v>0</v>
      </c>
      <c r="Q349" s="216">
        <v>9.0000000000000006E-05</v>
      </c>
      <c r="R349" s="216">
        <f>Q349*H349</f>
        <v>0.0018000000000000002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233</v>
      </c>
      <c r="AT349" s="218" t="s">
        <v>127</v>
      </c>
      <c r="AU349" s="218" t="s">
        <v>82</v>
      </c>
      <c r="AY349" s="20" t="s">
        <v>124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80</v>
      </c>
      <c r="BK349" s="219">
        <f>ROUND(I349*H349,2)</f>
        <v>0</v>
      </c>
      <c r="BL349" s="20" t="s">
        <v>233</v>
      </c>
      <c r="BM349" s="218" t="s">
        <v>579</v>
      </c>
    </row>
    <row r="350" s="2" customFormat="1">
      <c r="A350" s="41"/>
      <c r="B350" s="42"/>
      <c r="C350" s="43"/>
      <c r="D350" s="220" t="s">
        <v>134</v>
      </c>
      <c r="E350" s="43"/>
      <c r="F350" s="221" t="s">
        <v>580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134</v>
      </c>
      <c r="AU350" s="20" t="s">
        <v>82</v>
      </c>
    </row>
    <row r="351" s="13" customFormat="1">
      <c r="A351" s="13"/>
      <c r="B351" s="225"/>
      <c r="C351" s="226"/>
      <c r="D351" s="227" t="s">
        <v>136</v>
      </c>
      <c r="E351" s="228" t="s">
        <v>19</v>
      </c>
      <c r="F351" s="229" t="s">
        <v>581</v>
      </c>
      <c r="G351" s="226"/>
      <c r="H351" s="230">
        <v>20</v>
      </c>
      <c r="I351" s="231"/>
      <c r="J351" s="226"/>
      <c r="K351" s="226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136</v>
      </c>
      <c r="AU351" s="236" t="s">
        <v>82</v>
      </c>
      <c r="AV351" s="13" t="s">
        <v>82</v>
      </c>
      <c r="AW351" s="13" t="s">
        <v>33</v>
      </c>
      <c r="AX351" s="13" t="s">
        <v>80</v>
      </c>
      <c r="AY351" s="236" t="s">
        <v>124</v>
      </c>
    </row>
    <row r="352" s="2" customFormat="1" ht="24.15" customHeight="1">
      <c r="A352" s="41"/>
      <c r="B352" s="42"/>
      <c r="C352" s="207" t="s">
        <v>582</v>
      </c>
      <c r="D352" s="207" t="s">
        <v>127</v>
      </c>
      <c r="E352" s="208" t="s">
        <v>583</v>
      </c>
      <c r="F352" s="209" t="s">
        <v>584</v>
      </c>
      <c r="G352" s="210" t="s">
        <v>329</v>
      </c>
      <c r="H352" s="269"/>
      <c r="I352" s="212"/>
      <c r="J352" s="213">
        <f>ROUND(I352*H352,2)</f>
        <v>0</v>
      </c>
      <c r="K352" s="209" t="s">
        <v>131</v>
      </c>
      <c r="L352" s="47"/>
      <c r="M352" s="214" t="s">
        <v>19</v>
      </c>
      <c r="N352" s="215" t="s">
        <v>43</v>
      </c>
      <c r="O352" s="87"/>
      <c r="P352" s="216">
        <f>O352*H352</f>
        <v>0</v>
      </c>
      <c r="Q352" s="216">
        <v>0</v>
      </c>
      <c r="R352" s="216">
        <f>Q352*H352</f>
        <v>0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233</v>
      </c>
      <c r="AT352" s="218" t="s">
        <v>127</v>
      </c>
      <c r="AU352" s="218" t="s">
        <v>82</v>
      </c>
      <c r="AY352" s="20" t="s">
        <v>124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80</v>
      </c>
      <c r="BK352" s="219">
        <f>ROUND(I352*H352,2)</f>
        <v>0</v>
      </c>
      <c r="BL352" s="20" t="s">
        <v>233</v>
      </c>
      <c r="BM352" s="218" t="s">
        <v>585</v>
      </c>
    </row>
    <row r="353" s="2" customFormat="1">
      <c r="A353" s="41"/>
      <c r="B353" s="42"/>
      <c r="C353" s="43"/>
      <c r="D353" s="220" t="s">
        <v>134</v>
      </c>
      <c r="E353" s="43"/>
      <c r="F353" s="221" t="s">
        <v>586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134</v>
      </c>
      <c r="AU353" s="20" t="s">
        <v>82</v>
      </c>
    </row>
    <row r="354" s="12" customFormat="1" ht="22.8" customHeight="1">
      <c r="A354" s="12"/>
      <c r="B354" s="191"/>
      <c r="C354" s="192"/>
      <c r="D354" s="193" t="s">
        <v>71</v>
      </c>
      <c r="E354" s="205" t="s">
        <v>587</v>
      </c>
      <c r="F354" s="205" t="s">
        <v>588</v>
      </c>
      <c r="G354" s="192"/>
      <c r="H354" s="192"/>
      <c r="I354" s="195"/>
      <c r="J354" s="206">
        <f>BK354</f>
        <v>0</v>
      </c>
      <c r="K354" s="192"/>
      <c r="L354" s="197"/>
      <c r="M354" s="198"/>
      <c r="N354" s="199"/>
      <c r="O354" s="199"/>
      <c r="P354" s="200">
        <f>SUM(P355:P377)</f>
        <v>0</v>
      </c>
      <c r="Q354" s="199"/>
      <c r="R354" s="200">
        <f>SUM(R355:R377)</f>
        <v>0.0015230000000000001</v>
      </c>
      <c r="S354" s="199"/>
      <c r="T354" s="201">
        <f>SUM(T355:T377)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02" t="s">
        <v>82</v>
      </c>
      <c r="AT354" s="203" t="s">
        <v>71</v>
      </c>
      <c r="AU354" s="203" t="s">
        <v>80</v>
      </c>
      <c r="AY354" s="202" t="s">
        <v>124</v>
      </c>
      <c r="BK354" s="204">
        <f>SUM(BK355:BK377)</f>
        <v>0</v>
      </c>
    </row>
    <row r="355" s="2" customFormat="1" ht="16.5" customHeight="1">
      <c r="A355" s="41"/>
      <c r="B355" s="42"/>
      <c r="C355" s="207" t="s">
        <v>589</v>
      </c>
      <c r="D355" s="207" t="s">
        <v>127</v>
      </c>
      <c r="E355" s="208" t="s">
        <v>590</v>
      </c>
      <c r="F355" s="209" t="s">
        <v>591</v>
      </c>
      <c r="G355" s="210" t="s">
        <v>130</v>
      </c>
      <c r="H355" s="211">
        <v>3.3599999999999999</v>
      </c>
      <c r="I355" s="212"/>
      <c r="J355" s="213">
        <f>ROUND(I355*H355,2)</f>
        <v>0</v>
      </c>
      <c r="K355" s="209" t="s">
        <v>131</v>
      </c>
      <c r="L355" s="47"/>
      <c r="M355" s="214" t="s">
        <v>19</v>
      </c>
      <c r="N355" s="215" t="s">
        <v>43</v>
      </c>
      <c r="O355" s="87"/>
      <c r="P355" s="216">
        <f>O355*H355</f>
        <v>0</v>
      </c>
      <c r="Q355" s="216">
        <v>6.0000000000000002E-05</v>
      </c>
      <c r="R355" s="216">
        <f>Q355*H355</f>
        <v>0.00020159999999999999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233</v>
      </c>
      <c r="AT355" s="218" t="s">
        <v>127</v>
      </c>
      <c r="AU355" s="218" t="s">
        <v>82</v>
      </c>
      <c r="AY355" s="20" t="s">
        <v>124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80</v>
      </c>
      <c r="BK355" s="219">
        <f>ROUND(I355*H355,2)</f>
        <v>0</v>
      </c>
      <c r="BL355" s="20" t="s">
        <v>233</v>
      </c>
      <c r="BM355" s="218" t="s">
        <v>592</v>
      </c>
    </row>
    <row r="356" s="2" customFormat="1">
      <c r="A356" s="41"/>
      <c r="B356" s="42"/>
      <c r="C356" s="43"/>
      <c r="D356" s="220" t="s">
        <v>134</v>
      </c>
      <c r="E356" s="43"/>
      <c r="F356" s="221" t="s">
        <v>593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134</v>
      </c>
      <c r="AU356" s="20" t="s">
        <v>82</v>
      </c>
    </row>
    <row r="357" s="15" customFormat="1">
      <c r="A357" s="15"/>
      <c r="B357" s="248"/>
      <c r="C357" s="249"/>
      <c r="D357" s="227" t="s">
        <v>136</v>
      </c>
      <c r="E357" s="250" t="s">
        <v>19</v>
      </c>
      <c r="F357" s="251" t="s">
        <v>594</v>
      </c>
      <c r="G357" s="249"/>
      <c r="H357" s="250" t="s">
        <v>19</v>
      </c>
      <c r="I357" s="252"/>
      <c r="J357" s="249"/>
      <c r="K357" s="249"/>
      <c r="L357" s="253"/>
      <c r="M357" s="254"/>
      <c r="N357" s="255"/>
      <c r="O357" s="255"/>
      <c r="P357" s="255"/>
      <c r="Q357" s="255"/>
      <c r="R357" s="255"/>
      <c r="S357" s="255"/>
      <c r="T357" s="25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7" t="s">
        <v>136</v>
      </c>
      <c r="AU357" s="257" t="s">
        <v>82</v>
      </c>
      <c r="AV357" s="15" t="s">
        <v>80</v>
      </c>
      <c r="AW357" s="15" t="s">
        <v>33</v>
      </c>
      <c r="AX357" s="15" t="s">
        <v>72</v>
      </c>
      <c r="AY357" s="257" t="s">
        <v>124</v>
      </c>
    </row>
    <row r="358" s="13" customFormat="1">
      <c r="A358" s="13"/>
      <c r="B358" s="225"/>
      <c r="C358" s="226"/>
      <c r="D358" s="227" t="s">
        <v>136</v>
      </c>
      <c r="E358" s="228" t="s">
        <v>19</v>
      </c>
      <c r="F358" s="229" t="s">
        <v>595</v>
      </c>
      <c r="G358" s="226"/>
      <c r="H358" s="230">
        <v>3.3599999999999999</v>
      </c>
      <c r="I358" s="231"/>
      <c r="J358" s="226"/>
      <c r="K358" s="226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136</v>
      </c>
      <c r="AU358" s="236" t="s">
        <v>82</v>
      </c>
      <c r="AV358" s="13" t="s">
        <v>82</v>
      </c>
      <c r="AW358" s="13" t="s">
        <v>33</v>
      </c>
      <c r="AX358" s="13" t="s">
        <v>80</v>
      </c>
      <c r="AY358" s="236" t="s">
        <v>124</v>
      </c>
    </row>
    <row r="359" s="2" customFormat="1" ht="16.5" customHeight="1">
      <c r="A359" s="41"/>
      <c r="B359" s="42"/>
      <c r="C359" s="207" t="s">
        <v>596</v>
      </c>
      <c r="D359" s="207" t="s">
        <v>127</v>
      </c>
      <c r="E359" s="208" t="s">
        <v>597</v>
      </c>
      <c r="F359" s="209" t="s">
        <v>598</v>
      </c>
      <c r="G359" s="210" t="s">
        <v>130</v>
      </c>
      <c r="H359" s="211">
        <v>3.3599999999999999</v>
      </c>
      <c r="I359" s="212"/>
      <c r="J359" s="213">
        <f>ROUND(I359*H359,2)</f>
        <v>0</v>
      </c>
      <c r="K359" s="209" t="s">
        <v>131</v>
      </c>
      <c r="L359" s="47"/>
      <c r="M359" s="214" t="s">
        <v>19</v>
      </c>
      <c r="N359" s="215" t="s">
        <v>43</v>
      </c>
      <c r="O359" s="87"/>
      <c r="P359" s="216">
        <f>O359*H359</f>
        <v>0</v>
      </c>
      <c r="Q359" s="216">
        <v>0.00013999999999999999</v>
      </c>
      <c r="R359" s="216">
        <f>Q359*H359</f>
        <v>0.00047039999999999994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233</v>
      </c>
      <c r="AT359" s="218" t="s">
        <v>127</v>
      </c>
      <c r="AU359" s="218" t="s">
        <v>82</v>
      </c>
      <c r="AY359" s="20" t="s">
        <v>124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80</v>
      </c>
      <c r="BK359" s="219">
        <f>ROUND(I359*H359,2)</f>
        <v>0</v>
      </c>
      <c r="BL359" s="20" t="s">
        <v>233</v>
      </c>
      <c r="BM359" s="218" t="s">
        <v>599</v>
      </c>
    </row>
    <row r="360" s="2" customFormat="1">
      <c r="A360" s="41"/>
      <c r="B360" s="42"/>
      <c r="C360" s="43"/>
      <c r="D360" s="220" t="s">
        <v>134</v>
      </c>
      <c r="E360" s="43"/>
      <c r="F360" s="221" t="s">
        <v>600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134</v>
      </c>
      <c r="AU360" s="20" t="s">
        <v>82</v>
      </c>
    </row>
    <row r="361" s="15" customFormat="1">
      <c r="A361" s="15"/>
      <c r="B361" s="248"/>
      <c r="C361" s="249"/>
      <c r="D361" s="227" t="s">
        <v>136</v>
      </c>
      <c r="E361" s="250" t="s">
        <v>19</v>
      </c>
      <c r="F361" s="251" t="s">
        <v>594</v>
      </c>
      <c r="G361" s="249"/>
      <c r="H361" s="250" t="s">
        <v>19</v>
      </c>
      <c r="I361" s="252"/>
      <c r="J361" s="249"/>
      <c r="K361" s="249"/>
      <c r="L361" s="253"/>
      <c r="M361" s="254"/>
      <c r="N361" s="255"/>
      <c r="O361" s="255"/>
      <c r="P361" s="255"/>
      <c r="Q361" s="255"/>
      <c r="R361" s="255"/>
      <c r="S361" s="255"/>
      <c r="T361" s="256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57" t="s">
        <v>136</v>
      </c>
      <c r="AU361" s="257" t="s">
        <v>82</v>
      </c>
      <c r="AV361" s="15" t="s">
        <v>80</v>
      </c>
      <c r="AW361" s="15" t="s">
        <v>33</v>
      </c>
      <c r="AX361" s="15" t="s">
        <v>72</v>
      </c>
      <c r="AY361" s="257" t="s">
        <v>124</v>
      </c>
    </row>
    <row r="362" s="13" customFormat="1">
      <c r="A362" s="13"/>
      <c r="B362" s="225"/>
      <c r="C362" s="226"/>
      <c r="D362" s="227" t="s">
        <v>136</v>
      </c>
      <c r="E362" s="228" t="s">
        <v>19</v>
      </c>
      <c r="F362" s="229" t="s">
        <v>595</v>
      </c>
      <c r="G362" s="226"/>
      <c r="H362" s="230">
        <v>3.3599999999999999</v>
      </c>
      <c r="I362" s="231"/>
      <c r="J362" s="226"/>
      <c r="K362" s="226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136</v>
      </c>
      <c r="AU362" s="236" t="s">
        <v>82</v>
      </c>
      <c r="AV362" s="13" t="s">
        <v>82</v>
      </c>
      <c r="AW362" s="13" t="s">
        <v>33</v>
      </c>
      <c r="AX362" s="13" t="s">
        <v>80</v>
      </c>
      <c r="AY362" s="236" t="s">
        <v>124</v>
      </c>
    </row>
    <row r="363" s="2" customFormat="1" ht="16.5" customHeight="1">
      <c r="A363" s="41"/>
      <c r="B363" s="42"/>
      <c r="C363" s="207" t="s">
        <v>601</v>
      </c>
      <c r="D363" s="207" t="s">
        <v>127</v>
      </c>
      <c r="E363" s="208" t="s">
        <v>602</v>
      </c>
      <c r="F363" s="209" t="s">
        <v>603</v>
      </c>
      <c r="G363" s="210" t="s">
        <v>130</v>
      </c>
      <c r="H363" s="211">
        <v>3.3599999999999999</v>
      </c>
      <c r="I363" s="212"/>
      <c r="J363" s="213">
        <f>ROUND(I363*H363,2)</f>
        <v>0</v>
      </c>
      <c r="K363" s="209" t="s">
        <v>131</v>
      </c>
      <c r="L363" s="47"/>
      <c r="M363" s="214" t="s">
        <v>19</v>
      </c>
      <c r="N363" s="215" t="s">
        <v>43</v>
      </c>
      <c r="O363" s="87"/>
      <c r="P363" s="216">
        <f>O363*H363</f>
        <v>0</v>
      </c>
      <c r="Q363" s="216">
        <v>0.00012</v>
      </c>
      <c r="R363" s="216">
        <f>Q363*H363</f>
        <v>0.00040319999999999999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233</v>
      </c>
      <c r="AT363" s="218" t="s">
        <v>127</v>
      </c>
      <c r="AU363" s="218" t="s">
        <v>82</v>
      </c>
      <c r="AY363" s="20" t="s">
        <v>124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80</v>
      </c>
      <c r="BK363" s="219">
        <f>ROUND(I363*H363,2)</f>
        <v>0</v>
      </c>
      <c r="BL363" s="20" t="s">
        <v>233</v>
      </c>
      <c r="BM363" s="218" t="s">
        <v>604</v>
      </c>
    </row>
    <row r="364" s="2" customFormat="1">
      <c r="A364" s="41"/>
      <c r="B364" s="42"/>
      <c r="C364" s="43"/>
      <c r="D364" s="220" t="s">
        <v>134</v>
      </c>
      <c r="E364" s="43"/>
      <c r="F364" s="221" t="s">
        <v>605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134</v>
      </c>
      <c r="AU364" s="20" t="s">
        <v>82</v>
      </c>
    </row>
    <row r="365" s="2" customFormat="1" ht="16.5" customHeight="1">
      <c r="A365" s="41"/>
      <c r="B365" s="42"/>
      <c r="C365" s="207" t="s">
        <v>606</v>
      </c>
      <c r="D365" s="207" t="s">
        <v>127</v>
      </c>
      <c r="E365" s="208" t="s">
        <v>607</v>
      </c>
      <c r="F365" s="209" t="s">
        <v>608</v>
      </c>
      <c r="G365" s="210" t="s">
        <v>130</v>
      </c>
      <c r="H365" s="211">
        <v>0.78000000000000003</v>
      </c>
      <c r="I365" s="212"/>
      <c r="J365" s="213">
        <f>ROUND(I365*H365,2)</f>
        <v>0</v>
      </c>
      <c r="K365" s="209" t="s">
        <v>131</v>
      </c>
      <c r="L365" s="47"/>
      <c r="M365" s="214" t="s">
        <v>19</v>
      </c>
      <c r="N365" s="215" t="s">
        <v>43</v>
      </c>
      <c r="O365" s="87"/>
      <c r="P365" s="216">
        <f>O365*H365</f>
        <v>0</v>
      </c>
      <c r="Q365" s="216">
        <v>0.00010000000000000001</v>
      </c>
      <c r="R365" s="216">
        <f>Q365*H365</f>
        <v>7.8000000000000012E-05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233</v>
      </c>
      <c r="AT365" s="218" t="s">
        <v>127</v>
      </c>
      <c r="AU365" s="218" t="s">
        <v>82</v>
      </c>
      <c r="AY365" s="20" t="s">
        <v>124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80</v>
      </c>
      <c r="BK365" s="219">
        <f>ROUND(I365*H365,2)</f>
        <v>0</v>
      </c>
      <c r="BL365" s="20" t="s">
        <v>233</v>
      </c>
      <c r="BM365" s="218" t="s">
        <v>609</v>
      </c>
    </row>
    <row r="366" s="2" customFormat="1">
      <c r="A366" s="41"/>
      <c r="B366" s="42"/>
      <c r="C366" s="43"/>
      <c r="D366" s="220" t="s">
        <v>134</v>
      </c>
      <c r="E366" s="43"/>
      <c r="F366" s="221" t="s">
        <v>610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134</v>
      </c>
      <c r="AU366" s="20" t="s">
        <v>82</v>
      </c>
    </row>
    <row r="367" s="13" customFormat="1">
      <c r="A367" s="13"/>
      <c r="B367" s="225"/>
      <c r="C367" s="226"/>
      <c r="D367" s="227" t="s">
        <v>136</v>
      </c>
      <c r="E367" s="228" t="s">
        <v>19</v>
      </c>
      <c r="F367" s="229" t="s">
        <v>611</v>
      </c>
      <c r="G367" s="226"/>
      <c r="H367" s="230">
        <v>0.78000000000000003</v>
      </c>
      <c r="I367" s="231"/>
      <c r="J367" s="226"/>
      <c r="K367" s="226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136</v>
      </c>
      <c r="AU367" s="236" t="s">
        <v>82</v>
      </c>
      <c r="AV367" s="13" t="s">
        <v>82</v>
      </c>
      <c r="AW367" s="13" t="s">
        <v>33</v>
      </c>
      <c r="AX367" s="13" t="s">
        <v>80</v>
      </c>
      <c r="AY367" s="236" t="s">
        <v>124</v>
      </c>
    </row>
    <row r="368" s="2" customFormat="1" ht="16.5" customHeight="1">
      <c r="A368" s="41"/>
      <c r="B368" s="42"/>
      <c r="C368" s="207" t="s">
        <v>612</v>
      </c>
      <c r="D368" s="207" t="s">
        <v>127</v>
      </c>
      <c r="E368" s="208" t="s">
        <v>613</v>
      </c>
      <c r="F368" s="209" t="s">
        <v>614</v>
      </c>
      <c r="G368" s="210" t="s">
        <v>130</v>
      </c>
      <c r="H368" s="211">
        <v>0.78000000000000003</v>
      </c>
      <c r="I368" s="212"/>
      <c r="J368" s="213">
        <f>ROUND(I368*H368,2)</f>
        <v>0</v>
      </c>
      <c r="K368" s="209" t="s">
        <v>131</v>
      </c>
      <c r="L368" s="47"/>
      <c r="M368" s="214" t="s">
        <v>19</v>
      </c>
      <c r="N368" s="215" t="s">
        <v>43</v>
      </c>
      <c r="O368" s="87"/>
      <c r="P368" s="216">
        <f>O368*H368</f>
        <v>0</v>
      </c>
      <c r="Q368" s="216">
        <v>0.00040999999999999999</v>
      </c>
      <c r="R368" s="216">
        <f>Q368*H368</f>
        <v>0.00031980000000000002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233</v>
      </c>
      <c r="AT368" s="218" t="s">
        <v>127</v>
      </c>
      <c r="AU368" s="218" t="s">
        <v>82</v>
      </c>
      <c r="AY368" s="20" t="s">
        <v>124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80</v>
      </c>
      <c r="BK368" s="219">
        <f>ROUND(I368*H368,2)</f>
        <v>0</v>
      </c>
      <c r="BL368" s="20" t="s">
        <v>233</v>
      </c>
      <c r="BM368" s="218" t="s">
        <v>615</v>
      </c>
    </row>
    <row r="369" s="2" customFormat="1">
      <c r="A369" s="41"/>
      <c r="B369" s="42"/>
      <c r="C369" s="43"/>
      <c r="D369" s="220" t="s">
        <v>134</v>
      </c>
      <c r="E369" s="43"/>
      <c r="F369" s="221" t="s">
        <v>616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134</v>
      </c>
      <c r="AU369" s="20" t="s">
        <v>82</v>
      </c>
    </row>
    <row r="370" s="2" customFormat="1" ht="16.5" customHeight="1">
      <c r="A370" s="41"/>
      <c r="B370" s="42"/>
      <c r="C370" s="207" t="s">
        <v>617</v>
      </c>
      <c r="D370" s="207" t="s">
        <v>127</v>
      </c>
      <c r="E370" s="208" t="s">
        <v>618</v>
      </c>
      <c r="F370" s="209" t="s">
        <v>619</v>
      </c>
      <c r="G370" s="210" t="s">
        <v>201</v>
      </c>
      <c r="H370" s="211">
        <v>1</v>
      </c>
      <c r="I370" s="212"/>
      <c r="J370" s="213">
        <f>ROUND(I370*H370,2)</f>
        <v>0</v>
      </c>
      <c r="K370" s="209" t="s">
        <v>131</v>
      </c>
      <c r="L370" s="47"/>
      <c r="M370" s="214" t="s">
        <v>19</v>
      </c>
      <c r="N370" s="215" t="s">
        <v>43</v>
      </c>
      <c r="O370" s="87"/>
      <c r="P370" s="216">
        <f>O370*H370</f>
        <v>0</v>
      </c>
      <c r="Q370" s="216">
        <v>1.0000000000000001E-05</v>
      </c>
      <c r="R370" s="216">
        <f>Q370*H370</f>
        <v>1.0000000000000001E-05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233</v>
      </c>
      <c r="AT370" s="218" t="s">
        <v>127</v>
      </c>
      <c r="AU370" s="218" t="s">
        <v>82</v>
      </c>
      <c r="AY370" s="20" t="s">
        <v>124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80</v>
      </c>
      <c r="BK370" s="219">
        <f>ROUND(I370*H370,2)</f>
        <v>0</v>
      </c>
      <c r="BL370" s="20" t="s">
        <v>233</v>
      </c>
      <c r="BM370" s="218" t="s">
        <v>620</v>
      </c>
    </row>
    <row r="371" s="2" customFormat="1">
      <c r="A371" s="41"/>
      <c r="B371" s="42"/>
      <c r="C371" s="43"/>
      <c r="D371" s="220" t="s">
        <v>134</v>
      </c>
      <c r="E371" s="43"/>
      <c r="F371" s="221" t="s">
        <v>621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134</v>
      </c>
      <c r="AU371" s="20" t="s">
        <v>82</v>
      </c>
    </row>
    <row r="372" s="15" customFormat="1">
      <c r="A372" s="15"/>
      <c r="B372" s="248"/>
      <c r="C372" s="249"/>
      <c r="D372" s="227" t="s">
        <v>136</v>
      </c>
      <c r="E372" s="250" t="s">
        <v>19</v>
      </c>
      <c r="F372" s="251" t="s">
        <v>622</v>
      </c>
      <c r="G372" s="249"/>
      <c r="H372" s="250" t="s">
        <v>19</v>
      </c>
      <c r="I372" s="252"/>
      <c r="J372" s="249"/>
      <c r="K372" s="249"/>
      <c r="L372" s="253"/>
      <c r="M372" s="254"/>
      <c r="N372" s="255"/>
      <c r="O372" s="255"/>
      <c r="P372" s="255"/>
      <c r="Q372" s="255"/>
      <c r="R372" s="255"/>
      <c r="S372" s="255"/>
      <c r="T372" s="256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57" t="s">
        <v>136</v>
      </c>
      <c r="AU372" s="257" t="s">
        <v>82</v>
      </c>
      <c r="AV372" s="15" t="s">
        <v>80</v>
      </c>
      <c r="AW372" s="15" t="s">
        <v>33</v>
      </c>
      <c r="AX372" s="15" t="s">
        <v>72</v>
      </c>
      <c r="AY372" s="257" t="s">
        <v>124</v>
      </c>
    </row>
    <row r="373" s="13" customFormat="1">
      <c r="A373" s="13"/>
      <c r="B373" s="225"/>
      <c r="C373" s="226"/>
      <c r="D373" s="227" t="s">
        <v>136</v>
      </c>
      <c r="E373" s="228" t="s">
        <v>19</v>
      </c>
      <c r="F373" s="229" t="s">
        <v>80</v>
      </c>
      <c r="G373" s="226"/>
      <c r="H373" s="230">
        <v>1</v>
      </c>
      <c r="I373" s="231"/>
      <c r="J373" s="226"/>
      <c r="K373" s="226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136</v>
      </c>
      <c r="AU373" s="236" t="s">
        <v>82</v>
      </c>
      <c r="AV373" s="13" t="s">
        <v>82</v>
      </c>
      <c r="AW373" s="13" t="s">
        <v>33</v>
      </c>
      <c r="AX373" s="13" t="s">
        <v>80</v>
      </c>
      <c r="AY373" s="236" t="s">
        <v>124</v>
      </c>
    </row>
    <row r="374" s="2" customFormat="1" ht="16.5" customHeight="1">
      <c r="A374" s="41"/>
      <c r="B374" s="42"/>
      <c r="C374" s="207" t="s">
        <v>623</v>
      </c>
      <c r="D374" s="207" t="s">
        <v>127</v>
      </c>
      <c r="E374" s="208" t="s">
        <v>624</v>
      </c>
      <c r="F374" s="209" t="s">
        <v>625</v>
      </c>
      <c r="G374" s="210" t="s">
        <v>201</v>
      </c>
      <c r="H374" s="211">
        <v>1</v>
      </c>
      <c r="I374" s="212"/>
      <c r="J374" s="213">
        <f>ROUND(I374*H374,2)</f>
        <v>0</v>
      </c>
      <c r="K374" s="209" t="s">
        <v>131</v>
      </c>
      <c r="L374" s="47"/>
      <c r="M374" s="214" t="s">
        <v>19</v>
      </c>
      <c r="N374" s="215" t="s">
        <v>43</v>
      </c>
      <c r="O374" s="87"/>
      <c r="P374" s="216">
        <f>O374*H374</f>
        <v>0</v>
      </c>
      <c r="Q374" s="216">
        <v>2.0000000000000002E-05</v>
      </c>
      <c r="R374" s="216">
        <f>Q374*H374</f>
        <v>2.0000000000000002E-05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233</v>
      </c>
      <c r="AT374" s="218" t="s">
        <v>127</v>
      </c>
      <c r="AU374" s="218" t="s">
        <v>82</v>
      </c>
      <c r="AY374" s="20" t="s">
        <v>124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0" t="s">
        <v>80</v>
      </c>
      <c r="BK374" s="219">
        <f>ROUND(I374*H374,2)</f>
        <v>0</v>
      </c>
      <c r="BL374" s="20" t="s">
        <v>233</v>
      </c>
      <c r="BM374" s="218" t="s">
        <v>626</v>
      </c>
    </row>
    <row r="375" s="2" customFormat="1">
      <c r="A375" s="41"/>
      <c r="B375" s="42"/>
      <c r="C375" s="43"/>
      <c r="D375" s="220" t="s">
        <v>134</v>
      </c>
      <c r="E375" s="43"/>
      <c r="F375" s="221" t="s">
        <v>627</v>
      </c>
      <c r="G375" s="43"/>
      <c r="H375" s="43"/>
      <c r="I375" s="222"/>
      <c r="J375" s="43"/>
      <c r="K375" s="43"/>
      <c r="L375" s="47"/>
      <c r="M375" s="223"/>
      <c r="N375" s="224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134</v>
      </c>
      <c r="AU375" s="20" t="s">
        <v>82</v>
      </c>
    </row>
    <row r="376" s="2" customFormat="1" ht="21.75" customHeight="1">
      <c r="A376" s="41"/>
      <c r="B376" s="42"/>
      <c r="C376" s="207" t="s">
        <v>628</v>
      </c>
      <c r="D376" s="207" t="s">
        <v>127</v>
      </c>
      <c r="E376" s="208" t="s">
        <v>629</v>
      </c>
      <c r="F376" s="209" t="s">
        <v>630</v>
      </c>
      <c r="G376" s="210" t="s">
        <v>201</v>
      </c>
      <c r="H376" s="211">
        <v>1</v>
      </c>
      <c r="I376" s="212"/>
      <c r="J376" s="213">
        <f>ROUND(I376*H376,2)</f>
        <v>0</v>
      </c>
      <c r="K376" s="209" t="s">
        <v>131</v>
      </c>
      <c r="L376" s="47"/>
      <c r="M376" s="214" t="s">
        <v>19</v>
      </c>
      <c r="N376" s="215" t="s">
        <v>43</v>
      </c>
      <c r="O376" s="87"/>
      <c r="P376" s="216">
        <f>O376*H376</f>
        <v>0</v>
      </c>
      <c r="Q376" s="216">
        <v>2.0000000000000002E-05</v>
      </c>
      <c r="R376" s="216">
        <f>Q376*H376</f>
        <v>2.0000000000000002E-05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233</v>
      </c>
      <c r="AT376" s="218" t="s">
        <v>127</v>
      </c>
      <c r="AU376" s="218" t="s">
        <v>82</v>
      </c>
      <c r="AY376" s="20" t="s">
        <v>124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80</v>
      </c>
      <c r="BK376" s="219">
        <f>ROUND(I376*H376,2)</f>
        <v>0</v>
      </c>
      <c r="BL376" s="20" t="s">
        <v>233</v>
      </c>
      <c r="BM376" s="218" t="s">
        <v>631</v>
      </c>
    </row>
    <row r="377" s="2" customFormat="1">
      <c r="A377" s="41"/>
      <c r="B377" s="42"/>
      <c r="C377" s="43"/>
      <c r="D377" s="220" t="s">
        <v>134</v>
      </c>
      <c r="E377" s="43"/>
      <c r="F377" s="221" t="s">
        <v>632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134</v>
      </c>
      <c r="AU377" s="20" t="s">
        <v>82</v>
      </c>
    </row>
    <row r="378" s="12" customFormat="1" ht="22.8" customHeight="1">
      <c r="A378" s="12"/>
      <c r="B378" s="191"/>
      <c r="C378" s="192"/>
      <c r="D378" s="193" t="s">
        <v>71</v>
      </c>
      <c r="E378" s="205" t="s">
        <v>633</v>
      </c>
      <c r="F378" s="205" t="s">
        <v>634</v>
      </c>
      <c r="G378" s="192"/>
      <c r="H378" s="192"/>
      <c r="I378" s="195"/>
      <c r="J378" s="206">
        <f>BK378</f>
        <v>0</v>
      </c>
      <c r="K378" s="192"/>
      <c r="L378" s="197"/>
      <c r="M378" s="198"/>
      <c r="N378" s="199"/>
      <c r="O378" s="199"/>
      <c r="P378" s="200">
        <f>SUM(P379:P407)</f>
        <v>0</v>
      </c>
      <c r="Q378" s="199"/>
      <c r="R378" s="200">
        <f>SUM(R379:R407)</f>
        <v>0.077065010000000003</v>
      </c>
      <c r="S378" s="199"/>
      <c r="T378" s="201">
        <f>SUM(T379:T407)</f>
        <v>0.016146190000000001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02" t="s">
        <v>82</v>
      </c>
      <c r="AT378" s="203" t="s">
        <v>71</v>
      </c>
      <c r="AU378" s="203" t="s">
        <v>80</v>
      </c>
      <c r="AY378" s="202" t="s">
        <v>124</v>
      </c>
      <c r="BK378" s="204">
        <f>SUM(BK379:BK407)</f>
        <v>0</v>
      </c>
    </row>
    <row r="379" s="2" customFormat="1" ht="16.5" customHeight="1">
      <c r="A379" s="41"/>
      <c r="B379" s="42"/>
      <c r="C379" s="207" t="s">
        <v>635</v>
      </c>
      <c r="D379" s="207" t="s">
        <v>127</v>
      </c>
      <c r="E379" s="208" t="s">
        <v>636</v>
      </c>
      <c r="F379" s="209" t="s">
        <v>637</v>
      </c>
      <c r="G379" s="210" t="s">
        <v>130</v>
      </c>
      <c r="H379" s="211">
        <v>51.649000000000001</v>
      </c>
      <c r="I379" s="212"/>
      <c r="J379" s="213">
        <f>ROUND(I379*H379,2)</f>
        <v>0</v>
      </c>
      <c r="K379" s="209" t="s">
        <v>131</v>
      </c>
      <c r="L379" s="47"/>
      <c r="M379" s="214" t="s">
        <v>19</v>
      </c>
      <c r="N379" s="215" t="s">
        <v>43</v>
      </c>
      <c r="O379" s="87"/>
      <c r="P379" s="216">
        <f>O379*H379</f>
        <v>0</v>
      </c>
      <c r="Q379" s="216">
        <v>0.001</v>
      </c>
      <c r="R379" s="216">
        <f>Q379*H379</f>
        <v>0.051649</v>
      </c>
      <c r="S379" s="216">
        <v>0.00031</v>
      </c>
      <c r="T379" s="217">
        <f>S379*H379</f>
        <v>0.016011190000000002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233</v>
      </c>
      <c r="AT379" s="218" t="s">
        <v>127</v>
      </c>
      <c r="AU379" s="218" t="s">
        <v>82</v>
      </c>
      <c r="AY379" s="20" t="s">
        <v>124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80</v>
      </c>
      <c r="BK379" s="219">
        <f>ROUND(I379*H379,2)</f>
        <v>0</v>
      </c>
      <c r="BL379" s="20" t="s">
        <v>233</v>
      </c>
      <c r="BM379" s="218" t="s">
        <v>638</v>
      </c>
    </row>
    <row r="380" s="2" customFormat="1">
      <c r="A380" s="41"/>
      <c r="B380" s="42"/>
      <c r="C380" s="43"/>
      <c r="D380" s="220" t="s">
        <v>134</v>
      </c>
      <c r="E380" s="43"/>
      <c r="F380" s="221" t="s">
        <v>639</v>
      </c>
      <c r="G380" s="43"/>
      <c r="H380" s="43"/>
      <c r="I380" s="222"/>
      <c r="J380" s="43"/>
      <c r="K380" s="43"/>
      <c r="L380" s="47"/>
      <c r="M380" s="223"/>
      <c r="N380" s="22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134</v>
      </c>
      <c r="AU380" s="20" t="s">
        <v>82</v>
      </c>
    </row>
    <row r="381" s="15" customFormat="1">
      <c r="A381" s="15"/>
      <c r="B381" s="248"/>
      <c r="C381" s="249"/>
      <c r="D381" s="227" t="s">
        <v>136</v>
      </c>
      <c r="E381" s="250" t="s">
        <v>19</v>
      </c>
      <c r="F381" s="251" t="s">
        <v>640</v>
      </c>
      <c r="G381" s="249"/>
      <c r="H381" s="250" t="s">
        <v>19</v>
      </c>
      <c r="I381" s="252"/>
      <c r="J381" s="249"/>
      <c r="K381" s="249"/>
      <c r="L381" s="253"/>
      <c r="M381" s="254"/>
      <c r="N381" s="255"/>
      <c r="O381" s="255"/>
      <c r="P381" s="255"/>
      <c r="Q381" s="255"/>
      <c r="R381" s="255"/>
      <c r="S381" s="255"/>
      <c r="T381" s="25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7" t="s">
        <v>136</v>
      </c>
      <c r="AU381" s="257" t="s">
        <v>82</v>
      </c>
      <c r="AV381" s="15" t="s">
        <v>80</v>
      </c>
      <c r="AW381" s="15" t="s">
        <v>33</v>
      </c>
      <c r="AX381" s="15" t="s">
        <v>72</v>
      </c>
      <c r="AY381" s="257" t="s">
        <v>124</v>
      </c>
    </row>
    <row r="382" s="13" customFormat="1">
      <c r="A382" s="13"/>
      <c r="B382" s="225"/>
      <c r="C382" s="226"/>
      <c r="D382" s="227" t="s">
        <v>136</v>
      </c>
      <c r="E382" s="228" t="s">
        <v>19</v>
      </c>
      <c r="F382" s="229" t="s">
        <v>137</v>
      </c>
      <c r="G382" s="226"/>
      <c r="H382" s="230">
        <v>6.6459999999999999</v>
      </c>
      <c r="I382" s="231"/>
      <c r="J382" s="226"/>
      <c r="K382" s="226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136</v>
      </c>
      <c r="AU382" s="236" t="s">
        <v>82</v>
      </c>
      <c r="AV382" s="13" t="s">
        <v>82</v>
      </c>
      <c r="AW382" s="13" t="s">
        <v>33</v>
      </c>
      <c r="AX382" s="13" t="s">
        <v>72</v>
      </c>
      <c r="AY382" s="236" t="s">
        <v>124</v>
      </c>
    </row>
    <row r="383" s="13" customFormat="1">
      <c r="A383" s="13"/>
      <c r="B383" s="225"/>
      <c r="C383" s="226"/>
      <c r="D383" s="227" t="s">
        <v>136</v>
      </c>
      <c r="E383" s="228" t="s">
        <v>19</v>
      </c>
      <c r="F383" s="229" t="s">
        <v>138</v>
      </c>
      <c r="G383" s="226"/>
      <c r="H383" s="230">
        <v>0.189</v>
      </c>
      <c r="I383" s="231"/>
      <c r="J383" s="226"/>
      <c r="K383" s="226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136</v>
      </c>
      <c r="AU383" s="236" t="s">
        <v>82</v>
      </c>
      <c r="AV383" s="13" t="s">
        <v>82</v>
      </c>
      <c r="AW383" s="13" t="s">
        <v>33</v>
      </c>
      <c r="AX383" s="13" t="s">
        <v>72</v>
      </c>
      <c r="AY383" s="236" t="s">
        <v>124</v>
      </c>
    </row>
    <row r="384" s="13" customFormat="1">
      <c r="A384" s="13"/>
      <c r="B384" s="225"/>
      <c r="C384" s="226"/>
      <c r="D384" s="227" t="s">
        <v>136</v>
      </c>
      <c r="E384" s="228" t="s">
        <v>19</v>
      </c>
      <c r="F384" s="229" t="s">
        <v>139</v>
      </c>
      <c r="G384" s="226"/>
      <c r="H384" s="230">
        <v>14.183</v>
      </c>
      <c r="I384" s="231"/>
      <c r="J384" s="226"/>
      <c r="K384" s="226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136</v>
      </c>
      <c r="AU384" s="236" t="s">
        <v>82</v>
      </c>
      <c r="AV384" s="13" t="s">
        <v>82</v>
      </c>
      <c r="AW384" s="13" t="s">
        <v>33</v>
      </c>
      <c r="AX384" s="13" t="s">
        <v>72</v>
      </c>
      <c r="AY384" s="236" t="s">
        <v>124</v>
      </c>
    </row>
    <row r="385" s="16" customFormat="1">
      <c r="A385" s="16"/>
      <c r="B385" s="258"/>
      <c r="C385" s="259"/>
      <c r="D385" s="227" t="s">
        <v>136</v>
      </c>
      <c r="E385" s="260" t="s">
        <v>19</v>
      </c>
      <c r="F385" s="261" t="s">
        <v>179</v>
      </c>
      <c r="G385" s="259"/>
      <c r="H385" s="262">
        <v>21.018000000000001</v>
      </c>
      <c r="I385" s="263"/>
      <c r="J385" s="259"/>
      <c r="K385" s="259"/>
      <c r="L385" s="264"/>
      <c r="M385" s="265"/>
      <c r="N385" s="266"/>
      <c r="O385" s="266"/>
      <c r="P385" s="266"/>
      <c r="Q385" s="266"/>
      <c r="R385" s="266"/>
      <c r="S385" s="266"/>
      <c r="T385" s="267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T385" s="268" t="s">
        <v>136</v>
      </c>
      <c r="AU385" s="268" t="s">
        <v>82</v>
      </c>
      <c r="AV385" s="16" t="s">
        <v>146</v>
      </c>
      <c r="AW385" s="16" t="s">
        <v>33</v>
      </c>
      <c r="AX385" s="16" t="s">
        <v>72</v>
      </c>
      <c r="AY385" s="268" t="s">
        <v>124</v>
      </c>
    </row>
    <row r="386" s="15" customFormat="1">
      <c r="A386" s="15"/>
      <c r="B386" s="248"/>
      <c r="C386" s="249"/>
      <c r="D386" s="227" t="s">
        <v>136</v>
      </c>
      <c r="E386" s="250" t="s">
        <v>19</v>
      </c>
      <c r="F386" s="251" t="s">
        <v>641</v>
      </c>
      <c r="G386" s="249"/>
      <c r="H386" s="250" t="s">
        <v>19</v>
      </c>
      <c r="I386" s="252"/>
      <c r="J386" s="249"/>
      <c r="K386" s="249"/>
      <c r="L386" s="253"/>
      <c r="M386" s="254"/>
      <c r="N386" s="255"/>
      <c r="O386" s="255"/>
      <c r="P386" s="255"/>
      <c r="Q386" s="255"/>
      <c r="R386" s="255"/>
      <c r="S386" s="255"/>
      <c r="T386" s="256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57" t="s">
        <v>136</v>
      </c>
      <c r="AU386" s="257" t="s">
        <v>82</v>
      </c>
      <c r="AV386" s="15" t="s">
        <v>80</v>
      </c>
      <c r="AW386" s="15" t="s">
        <v>33</v>
      </c>
      <c r="AX386" s="15" t="s">
        <v>72</v>
      </c>
      <c r="AY386" s="257" t="s">
        <v>124</v>
      </c>
    </row>
    <row r="387" s="13" customFormat="1">
      <c r="A387" s="13"/>
      <c r="B387" s="225"/>
      <c r="C387" s="226"/>
      <c r="D387" s="227" t="s">
        <v>136</v>
      </c>
      <c r="E387" s="228" t="s">
        <v>19</v>
      </c>
      <c r="F387" s="229" t="s">
        <v>181</v>
      </c>
      <c r="G387" s="226"/>
      <c r="H387" s="230">
        <v>31.890999999999998</v>
      </c>
      <c r="I387" s="231"/>
      <c r="J387" s="226"/>
      <c r="K387" s="226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136</v>
      </c>
      <c r="AU387" s="236" t="s">
        <v>82</v>
      </c>
      <c r="AV387" s="13" t="s">
        <v>82</v>
      </c>
      <c r="AW387" s="13" t="s">
        <v>33</v>
      </c>
      <c r="AX387" s="13" t="s">
        <v>72</v>
      </c>
      <c r="AY387" s="236" t="s">
        <v>124</v>
      </c>
    </row>
    <row r="388" s="13" customFormat="1">
      <c r="A388" s="13"/>
      <c r="B388" s="225"/>
      <c r="C388" s="226"/>
      <c r="D388" s="227" t="s">
        <v>136</v>
      </c>
      <c r="E388" s="228" t="s">
        <v>19</v>
      </c>
      <c r="F388" s="229" t="s">
        <v>182</v>
      </c>
      <c r="G388" s="226"/>
      <c r="H388" s="230">
        <v>-2</v>
      </c>
      <c r="I388" s="231"/>
      <c r="J388" s="226"/>
      <c r="K388" s="226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136</v>
      </c>
      <c r="AU388" s="236" t="s">
        <v>82</v>
      </c>
      <c r="AV388" s="13" t="s">
        <v>82</v>
      </c>
      <c r="AW388" s="13" t="s">
        <v>33</v>
      </c>
      <c r="AX388" s="13" t="s">
        <v>72</v>
      </c>
      <c r="AY388" s="236" t="s">
        <v>124</v>
      </c>
    </row>
    <row r="389" s="13" customFormat="1">
      <c r="A389" s="13"/>
      <c r="B389" s="225"/>
      <c r="C389" s="226"/>
      <c r="D389" s="227" t="s">
        <v>136</v>
      </c>
      <c r="E389" s="228" t="s">
        <v>19</v>
      </c>
      <c r="F389" s="229" t="s">
        <v>183</v>
      </c>
      <c r="G389" s="226"/>
      <c r="H389" s="230">
        <v>0.73999999999999999</v>
      </c>
      <c r="I389" s="231"/>
      <c r="J389" s="226"/>
      <c r="K389" s="226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136</v>
      </c>
      <c r="AU389" s="236" t="s">
        <v>82</v>
      </c>
      <c r="AV389" s="13" t="s">
        <v>82</v>
      </c>
      <c r="AW389" s="13" t="s">
        <v>33</v>
      </c>
      <c r="AX389" s="13" t="s">
        <v>72</v>
      </c>
      <c r="AY389" s="236" t="s">
        <v>124</v>
      </c>
    </row>
    <row r="390" s="16" customFormat="1">
      <c r="A390" s="16"/>
      <c r="B390" s="258"/>
      <c r="C390" s="259"/>
      <c r="D390" s="227" t="s">
        <v>136</v>
      </c>
      <c r="E390" s="260" t="s">
        <v>19</v>
      </c>
      <c r="F390" s="261" t="s">
        <v>179</v>
      </c>
      <c r="G390" s="259"/>
      <c r="H390" s="262">
        <v>30.630999999999997</v>
      </c>
      <c r="I390" s="263"/>
      <c r="J390" s="259"/>
      <c r="K390" s="259"/>
      <c r="L390" s="264"/>
      <c r="M390" s="265"/>
      <c r="N390" s="266"/>
      <c r="O390" s="266"/>
      <c r="P390" s="266"/>
      <c r="Q390" s="266"/>
      <c r="R390" s="266"/>
      <c r="S390" s="266"/>
      <c r="T390" s="267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68" t="s">
        <v>136</v>
      </c>
      <c r="AU390" s="268" t="s">
        <v>82</v>
      </c>
      <c r="AV390" s="16" t="s">
        <v>146</v>
      </c>
      <c r="AW390" s="16" t="s">
        <v>33</v>
      </c>
      <c r="AX390" s="16" t="s">
        <v>72</v>
      </c>
      <c r="AY390" s="268" t="s">
        <v>124</v>
      </c>
    </row>
    <row r="391" s="14" customFormat="1">
      <c r="A391" s="14"/>
      <c r="B391" s="237"/>
      <c r="C391" s="238"/>
      <c r="D391" s="227" t="s">
        <v>136</v>
      </c>
      <c r="E391" s="239" t="s">
        <v>19</v>
      </c>
      <c r="F391" s="240" t="s">
        <v>140</v>
      </c>
      <c r="G391" s="238"/>
      <c r="H391" s="241">
        <v>51.649000000000001</v>
      </c>
      <c r="I391" s="242"/>
      <c r="J391" s="238"/>
      <c r="K391" s="238"/>
      <c r="L391" s="243"/>
      <c r="M391" s="244"/>
      <c r="N391" s="245"/>
      <c r="O391" s="245"/>
      <c r="P391" s="245"/>
      <c r="Q391" s="245"/>
      <c r="R391" s="245"/>
      <c r="S391" s="245"/>
      <c r="T391" s="24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7" t="s">
        <v>136</v>
      </c>
      <c r="AU391" s="247" t="s">
        <v>82</v>
      </c>
      <c r="AV391" s="14" t="s">
        <v>132</v>
      </c>
      <c r="AW391" s="14" t="s">
        <v>33</v>
      </c>
      <c r="AX391" s="14" t="s">
        <v>80</v>
      </c>
      <c r="AY391" s="247" t="s">
        <v>124</v>
      </c>
    </row>
    <row r="392" s="2" customFormat="1" ht="24.15" customHeight="1">
      <c r="A392" s="41"/>
      <c r="B392" s="42"/>
      <c r="C392" s="207" t="s">
        <v>642</v>
      </c>
      <c r="D392" s="207" t="s">
        <v>127</v>
      </c>
      <c r="E392" s="208" t="s">
        <v>643</v>
      </c>
      <c r="F392" s="209" t="s">
        <v>644</v>
      </c>
      <c r="G392" s="210" t="s">
        <v>201</v>
      </c>
      <c r="H392" s="211">
        <v>7.8600000000000003</v>
      </c>
      <c r="I392" s="212"/>
      <c r="J392" s="213">
        <f>ROUND(I392*H392,2)</f>
        <v>0</v>
      </c>
      <c r="K392" s="209" t="s">
        <v>131</v>
      </c>
      <c r="L392" s="47"/>
      <c r="M392" s="214" t="s">
        <v>19</v>
      </c>
      <c r="N392" s="215" t="s">
        <v>43</v>
      </c>
      <c r="O392" s="87"/>
      <c r="P392" s="216">
        <f>O392*H392</f>
        <v>0</v>
      </c>
      <c r="Q392" s="216">
        <v>0</v>
      </c>
      <c r="R392" s="216">
        <f>Q392*H392</f>
        <v>0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233</v>
      </c>
      <c r="AT392" s="218" t="s">
        <v>127</v>
      </c>
      <c r="AU392" s="218" t="s">
        <v>82</v>
      </c>
      <c r="AY392" s="20" t="s">
        <v>124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80</v>
      </c>
      <c r="BK392" s="219">
        <f>ROUND(I392*H392,2)</f>
        <v>0</v>
      </c>
      <c r="BL392" s="20" t="s">
        <v>233</v>
      </c>
      <c r="BM392" s="218" t="s">
        <v>645</v>
      </c>
    </row>
    <row r="393" s="2" customFormat="1">
      <c r="A393" s="41"/>
      <c r="B393" s="42"/>
      <c r="C393" s="43"/>
      <c r="D393" s="220" t="s">
        <v>134</v>
      </c>
      <c r="E393" s="43"/>
      <c r="F393" s="221" t="s">
        <v>646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134</v>
      </c>
      <c r="AU393" s="20" t="s">
        <v>82</v>
      </c>
    </row>
    <row r="394" s="15" customFormat="1">
      <c r="A394" s="15"/>
      <c r="B394" s="248"/>
      <c r="C394" s="249"/>
      <c r="D394" s="227" t="s">
        <v>136</v>
      </c>
      <c r="E394" s="250" t="s">
        <v>19</v>
      </c>
      <c r="F394" s="251" t="s">
        <v>647</v>
      </c>
      <c r="G394" s="249"/>
      <c r="H394" s="250" t="s">
        <v>19</v>
      </c>
      <c r="I394" s="252"/>
      <c r="J394" s="249"/>
      <c r="K394" s="249"/>
      <c r="L394" s="253"/>
      <c r="M394" s="254"/>
      <c r="N394" s="255"/>
      <c r="O394" s="255"/>
      <c r="P394" s="255"/>
      <c r="Q394" s="255"/>
      <c r="R394" s="255"/>
      <c r="S394" s="255"/>
      <c r="T394" s="256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7" t="s">
        <v>136</v>
      </c>
      <c r="AU394" s="257" t="s">
        <v>82</v>
      </c>
      <c r="AV394" s="15" t="s">
        <v>80</v>
      </c>
      <c r="AW394" s="15" t="s">
        <v>33</v>
      </c>
      <c r="AX394" s="15" t="s">
        <v>72</v>
      </c>
      <c r="AY394" s="257" t="s">
        <v>124</v>
      </c>
    </row>
    <row r="395" s="13" customFormat="1">
      <c r="A395" s="13"/>
      <c r="B395" s="225"/>
      <c r="C395" s="226"/>
      <c r="D395" s="227" t="s">
        <v>136</v>
      </c>
      <c r="E395" s="228" t="s">
        <v>19</v>
      </c>
      <c r="F395" s="229" t="s">
        <v>648</v>
      </c>
      <c r="G395" s="226"/>
      <c r="H395" s="230">
        <v>7.8600000000000003</v>
      </c>
      <c r="I395" s="231"/>
      <c r="J395" s="226"/>
      <c r="K395" s="226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136</v>
      </c>
      <c r="AU395" s="236" t="s">
        <v>82</v>
      </c>
      <c r="AV395" s="13" t="s">
        <v>82</v>
      </c>
      <c r="AW395" s="13" t="s">
        <v>33</v>
      </c>
      <c r="AX395" s="13" t="s">
        <v>80</v>
      </c>
      <c r="AY395" s="236" t="s">
        <v>124</v>
      </c>
    </row>
    <row r="396" s="2" customFormat="1" ht="16.5" customHeight="1">
      <c r="A396" s="41"/>
      <c r="B396" s="42"/>
      <c r="C396" s="270" t="s">
        <v>649</v>
      </c>
      <c r="D396" s="270" t="s">
        <v>421</v>
      </c>
      <c r="E396" s="271" t="s">
        <v>650</v>
      </c>
      <c r="F396" s="272" t="s">
        <v>651</v>
      </c>
      <c r="G396" s="273" t="s">
        <v>201</v>
      </c>
      <c r="H396" s="274">
        <v>9.4320000000000004</v>
      </c>
      <c r="I396" s="275"/>
      <c r="J396" s="276">
        <f>ROUND(I396*H396,2)</f>
        <v>0</v>
      </c>
      <c r="K396" s="272" t="s">
        <v>131</v>
      </c>
      <c r="L396" s="277"/>
      <c r="M396" s="278" t="s">
        <v>19</v>
      </c>
      <c r="N396" s="279" t="s">
        <v>43</v>
      </c>
      <c r="O396" s="87"/>
      <c r="P396" s="216">
        <f>O396*H396</f>
        <v>0</v>
      </c>
      <c r="Q396" s="216">
        <v>0</v>
      </c>
      <c r="R396" s="216">
        <f>Q396*H396</f>
        <v>0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326</v>
      </c>
      <c r="AT396" s="218" t="s">
        <v>421</v>
      </c>
      <c r="AU396" s="218" t="s">
        <v>82</v>
      </c>
      <c r="AY396" s="20" t="s">
        <v>124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80</v>
      </c>
      <c r="BK396" s="219">
        <f>ROUND(I396*H396,2)</f>
        <v>0</v>
      </c>
      <c r="BL396" s="20" t="s">
        <v>233</v>
      </c>
      <c r="BM396" s="218" t="s">
        <v>652</v>
      </c>
    </row>
    <row r="397" s="13" customFormat="1">
      <c r="A397" s="13"/>
      <c r="B397" s="225"/>
      <c r="C397" s="226"/>
      <c r="D397" s="227" t="s">
        <v>136</v>
      </c>
      <c r="E397" s="226"/>
      <c r="F397" s="229" t="s">
        <v>653</v>
      </c>
      <c r="G397" s="226"/>
      <c r="H397" s="230">
        <v>9.4320000000000004</v>
      </c>
      <c r="I397" s="231"/>
      <c r="J397" s="226"/>
      <c r="K397" s="226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136</v>
      </c>
      <c r="AU397" s="236" t="s">
        <v>82</v>
      </c>
      <c r="AV397" s="13" t="s">
        <v>82</v>
      </c>
      <c r="AW397" s="13" t="s">
        <v>4</v>
      </c>
      <c r="AX397" s="13" t="s">
        <v>80</v>
      </c>
      <c r="AY397" s="236" t="s">
        <v>124</v>
      </c>
    </row>
    <row r="398" s="2" customFormat="1" ht="24.15" customHeight="1">
      <c r="A398" s="41"/>
      <c r="B398" s="42"/>
      <c r="C398" s="207" t="s">
        <v>654</v>
      </c>
      <c r="D398" s="207" t="s">
        <v>127</v>
      </c>
      <c r="E398" s="208" t="s">
        <v>655</v>
      </c>
      <c r="F398" s="209" t="s">
        <v>656</v>
      </c>
      <c r="G398" s="210" t="s">
        <v>130</v>
      </c>
      <c r="H398" s="211">
        <v>4.5</v>
      </c>
      <c r="I398" s="212"/>
      <c r="J398" s="213">
        <f>ROUND(I398*H398,2)</f>
        <v>0</v>
      </c>
      <c r="K398" s="209" t="s">
        <v>131</v>
      </c>
      <c r="L398" s="47"/>
      <c r="M398" s="214" t="s">
        <v>19</v>
      </c>
      <c r="N398" s="215" t="s">
        <v>43</v>
      </c>
      <c r="O398" s="87"/>
      <c r="P398" s="216">
        <f>O398*H398</f>
        <v>0</v>
      </c>
      <c r="Q398" s="216">
        <v>0</v>
      </c>
      <c r="R398" s="216">
        <f>Q398*H398</f>
        <v>0</v>
      </c>
      <c r="S398" s="216">
        <v>3.0000000000000001E-05</v>
      </c>
      <c r="T398" s="217">
        <f>S398*H398</f>
        <v>0.000135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233</v>
      </c>
      <c r="AT398" s="218" t="s">
        <v>127</v>
      </c>
      <c r="AU398" s="218" t="s">
        <v>82</v>
      </c>
      <c r="AY398" s="20" t="s">
        <v>124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80</v>
      </c>
      <c r="BK398" s="219">
        <f>ROUND(I398*H398,2)</f>
        <v>0</v>
      </c>
      <c r="BL398" s="20" t="s">
        <v>233</v>
      </c>
      <c r="BM398" s="218" t="s">
        <v>657</v>
      </c>
    </row>
    <row r="399" s="2" customFormat="1">
      <c r="A399" s="41"/>
      <c r="B399" s="42"/>
      <c r="C399" s="43"/>
      <c r="D399" s="220" t="s">
        <v>134</v>
      </c>
      <c r="E399" s="43"/>
      <c r="F399" s="221" t="s">
        <v>658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134</v>
      </c>
      <c r="AU399" s="20" t="s">
        <v>82</v>
      </c>
    </row>
    <row r="400" s="15" customFormat="1">
      <c r="A400" s="15"/>
      <c r="B400" s="248"/>
      <c r="C400" s="249"/>
      <c r="D400" s="227" t="s">
        <v>136</v>
      </c>
      <c r="E400" s="250" t="s">
        <v>19</v>
      </c>
      <c r="F400" s="251" t="s">
        <v>647</v>
      </c>
      <c r="G400" s="249"/>
      <c r="H400" s="250" t="s">
        <v>19</v>
      </c>
      <c r="I400" s="252"/>
      <c r="J400" s="249"/>
      <c r="K400" s="249"/>
      <c r="L400" s="253"/>
      <c r="M400" s="254"/>
      <c r="N400" s="255"/>
      <c r="O400" s="255"/>
      <c r="P400" s="255"/>
      <c r="Q400" s="255"/>
      <c r="R400" s="255"/>
      <c r="S400" s="255"/>
      <c r="T400" s="25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7" t="s">
        <v>136</v>
      </c>
      <c r="AU400" s="257" t="s">
        <v>82</v>
      </c>
      <c r="AV400" s="15" t="s">
        <v>80</v>
      </c>
      <c r="AW400" s="15" t="s">
        <v>33</v>
      </c>
      <c r="AX400" s="15" t="s">
        <v>72</v>
      </c>
      <c r="AY400" s="257" t="s">
        <v>124</v>
      </c>
    </row>
    <row r="401" s="13" customFormat="1">
      <c r="A401" s="13"/>
      <c r="B401" s="225"/>
      <c r="C401" s="226"/>
      <c r="D401" s="227" t="s">
        <v>136</v>
      </c>
      <c r="E401" s="228" t="s">
        <v>19</v>
      </c>
      <c r="F401" s="229" t="s">
        <v>659</v>
      </c>
      <c r="G401" s="226"/>
      <c r="H401" s="230">
        <v>4.5</v>
      </c>
      <c r="I401" s="231"/>
      <c r="J401" s="226"/>
      <c r="K401" s="226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136</v>
      </c>
      <c r="AU401" s="236" t="s">
        <v>82</v>
      </c>
      <c r="AV401" s="13" t="s">
        <v>82</v>
      </c>
      <c r="AW401" s="13" t="s">
        <v>33</v>
      </c>
      <c r="AX401" s="13" t="s">
        <v>80</v>
      </c>
      <c r="AY401" s="236" t="s">
        <v>124</v>
      </c>
    </row>
    <row r="402" s="2" customFormat="1" ht="16.5" customHeight="1">
      <c r="A402" s="41"/>
      <c r="B402" s="42"/>
      <c r="C402" s="270" t="s">
        <v>660</v>
      </c>
      <c r="D402" s="270" t="s">
        <v>421</v>
      </c>
      <c r="E402" s="271" t="s">
        <v>661</v>
      </c>
      <c r="F402" s="272" t="s">
        <v>662</v>
      </c>
      <c r="G402" s="273" t="s">
        <v>130</v>
      </c>
      <c r="H402" s="274">
        <v>5.4000000000000004</v>
      </c>
      <c r="I402" s="275"/>
      <c r="J402" s="276">
        <f>ROUND(I402*H402,2)</f>
        <v>0</v>
      </c>
      <c r="K402" s="272" t="s">
        <v>131</v>
      </c>
      <c r="L402" s="277"/>
      <c r="M402" s="278" t="s">
        <v>19</v>
      </c>
      <c r="N402" s="279" t="s">
        <v>43</v>
      </c>
      <c r="O402" s="87"/>
      <c r="P402" s="216">
        <f>O402*H402</f>
        <v>0</v>
      </c>
      <c r="Q402" s="216">
        <v>2.0000000000000002E-05</v>
      </c>
      <c r="R402" s="216">
        <f>Q402*H402</f>
        <v>0.00010800000000000001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326</v>
      </c>
      <c r="AT402" s="218" t="s">
        <v>421</v>
      </c>
      <c r="AU402" s="218" t="s">
        <v>82</v>
      </c>
      <c r="AY402" s="20" t="s">
        <v>124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80</v>
      </c>
      <c r="BK402" s="219">
        <f>ROUND(I402*H402,2)</f>
        <v>0</v>
      </c>
      <c r="BL402" s="20" t="s">
        <v>233</v>
      </c>
      <c r="BM402" s="218" t="s">
        <v>663</v>
      </c>
    </row>
    <row r="403" s="13" customFormat="1">
      <c r="A403" s="13"/>
      <c r="B403" s="225"/>
      <c r="C403" s="226"/>
      <c r="D403" s="227" t="s">
        <v>136</v>
      </c>
      <c r="E403" s="226"/>
      <c r="F403" s="229" t="s">
        <v>664</v>
      </c>
      <c r="G403" s="226"/>
      <c r="H403" s="230">
        <v>5.4000000000000004</v>
      </c>
      <c r="I403" s="231"/>
      <c r="J403" s="226"/>
      <c r="K403" s="226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136</v>
      </c>
      <c r="AU403" s="236" t="s">
        <v>82</v>
      </c>
      <c r="AV403" s="13" t="s">
        <v>82</v>
      </c>
      <c r="AW403" s="13" t="s">
        <v>4</v>
      </c>
      <c r="AX403" s="13" t="s">
        <v>80</v>
      </c>
      <c r="AY403" s="236" t="s">
        <v>124</v>
      </c>
    </row>
    <row r="404" s="2" customFormat="1" ht="16.5" customHeight="1">
      <c r="A404" s="41"/>
      <c r="B404" s="42"/>
      <c r="C404" s="207" t="s">
        <v>665</v>
      </c>
      <c r="D404" s="207" t="s">
        <v>127</v>
      </c>
      <c r="E404" s="208" t="s">
        <v>666</v>
      </c>
      <c r="F404" s="209" t="s">
        <v>667</v>
      </c>
      <c r="G404" s="210" t="s">
        <v>130</v>
      </c>
      <c r="H404" s="211">
        <v>51.649000000000001</v>
      </c>
      <c r="I404" s="212"/>
      <c r="J404" s="213">
        <f>ROUND(I404*H404,2)</f>
        <v>0</v>
      </c>
      <c r="K404" s="209" t="s">
        <v>131</v>
      </c>
      <c r="L404" s="47"/>
      <c r="M404" s="214" t="s">
        <v>19</v>
      </c>
      <c r="N404" s="215" t="s">
        <v>43</v>
      </c>
      <c r="O404" s="87"/>
      <c r="P404" s="216">
        <f>O404*H404</f>
        <v>0</v>
      </c>
      <c r="Q404" s="216">
        <v>0.00020000000000000001</v>
      </c>
      <c r="R404" s="216">
        <f>Q404*H404</f>
        <v>0.0103298</v>
      </c>
      <c r="S404" s="216">
        <v>0</v>
      </c>
      <c r="T404" s="217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233</v>
      </c>
      <c r="AT404" s="218" t="s">
        <v>127</v>
      </c>
      <c r="AU404" s="218" t="s">
        <v>82</v>
      </c>
      <c r="AY404" s="20" t="s">
        <v>124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80</v>
      </c>
      <c r="BK404" s="219">
        <f>ROUND(I404*H404,2)</f>
        <v>0</v>
      </c>
      <c r="BL404" s="20" t="s">
        <v>233</v>
      </c>
      <c r="BM404" s="218" t="s">
        <v>668</v>
      </c>
    </row>
    <row r="405" s="2" customFormat="1">
      <c r="A405" s="41"/>
      <c r="B405" s="42"/>
      <c r="C405" s="43"/>
      <c r="D405" s="220" t="s">
        <v>134</v>
      </c>
      <c r="E405" s="43"/>
      <c r="F405" s="221" t="s">
        <v>669</v>
      </c>
      <c r="G405" s="43"/>
      <c r="H405" s="43"/>
      <c r="I405" s="222"/>
      <c r="J405" s="43"/>
      <c r="K405" s="43"/>
      <c r="L405" s="47"/>
      <c r="M405" s="223"/>
      <c r="N405" s="224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134</v>
      </c>
      <c r="AU405" s="20" t="s">
        <v>82</v>
      </c>
    </row>
    <row r="406" s="2" customFormat="1" ht="24.15" customHeight="1">
      <c r="A406" s="41"/>
      <c r="B406" s="42"/>
      <c r="C406" s="207" t="s">
        <v>670</v>
      </c>
      <c r="D406" s="207" t="s">
        <v>127</v>
      </c>
      <c r="E406" s="208" t="s">
        <v>671</v>
      </c>
      <c r="F406" s="209" t="s">
        <v>672</v>
      </c>
      <c r="G406" s="210" t="s">
        <v>130</v>
      </c>
      <c r="H406" s="211">
        <v>51.649000000000001</v>
      </c>
      <c r="I406" s="212"/>
      <c r="J406" s="213">
        <f>ROUND(I406*H406,2)</f>
        <v>0</v>
      </c>
      <c r="K406" s="209" t="s">
        <v>131</v>
      </c>
      <c r="L406" s="47"/>
      <c r="M406" s="214" t="s">
        <v>19</v>
      </c>
      <c r="N406" s="215" t="s">
        <v>43</v>
      </c>
      <c r="O406" s="87"/>
      <c r="P406" s="216">
        <f>O406*H406</f>
        <v>0</v>
      </c>
      <c r="Q406" s="216">
        <v>0.00029</v>
      </c>
      <c r="R406" s="216">
        <f>Q406*H406</f>
        <v>0.014978210000000001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233</v>
      </c>
      <c r="AT406" s="218" t="s">
        <v>127</v>
      </c>
      <c r="AU406" s="218" t="s">
        <v>82</v>
      </c>
      <c r="AY406" s="20" t="s">
        <v>124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80</v>
      </c>
      <c r="BK406" s="219">
        <f>ROUND(I406*H406,2)</f>
        <v>0</v>
      </c>
      <c r="BL406" s="20" t="s">
        <v>233</v>
      </c>
      <c r="BM406" s="218" t="s">
        <v>673</v>
      </c>
    </row>
    <row r="407" s="2" customFormat="1">
      <c r="A407" s="41"/>
      <c r="B407" s="42"/>
      <c r="C407" s="43"/>
      <c r="D407" s="220" t="s">
        <v>134</v>
      </c>
      <c r="E407" s="43"/>
      <c r="F407" s="221" t="s">
        <v>674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134</v>
      </c>
      <c r="AU407" s="20" t="s">
        <v>82</v>
      </c>
    </row>
    <row r="408" s="12" customFormat="1" ht="25.92" customHeight="1">
      <c r="A408" s="12"/>
      <c r="B408" s="191"/>
      <c r="C408" s="192"/>
      <c r="D408" s="193" t="s">
        <v>71</v>
      </c>
      <c r="E408" s="194" t="s">
        <v>675</v>
      </c>
      <c r="F408" s="194" t="s">
        <v>676</v>
      </c>
      <c r="G408" s="192"/>
      <c r="H408" s="192"/>
      <c r="I408" s="195"/>
      <c r="J408" s="196">
        <f>BK408</f>
        <v>0</v>
      </c>
      <c r="K408" s="192"/>
      <c r="L408" s="197"/>
      <c r="M408" s="198"/>
      <c r="N408" s="199"/>
      <c r="O408" s="199"/>
      <c r="P408" s="200">
        <f>P409</f>
        <v>0</v>
      </c>
      <c r="Q408" s="199"/>
      <c r="R408" s="200">
        <f>R409</f>
        <v>0</v>
      </c>
      <c r="S408" s="199"/>
      <c r="T408" s="201">
        <f>T409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02" t="s">
        <v>155</v>
      </c>
      <c r="AT408" s="203" t="s">
        <v>71</v>
      </c>
      <c r="AU408" s="203" t="s">
        <v>72</v>
      </c>
      <c r="AY408" s="202" t="s">
        <v>124</v>
      </c>
      <c r="BK408" s="204">
        <f>BK409</f>
        <v>0</v>
      </c>
    </row>
    <row r="409" s="2" customFormat="1" ht="24.15" customHeight="1">
      <c r="A409" s="41"/>
      <c r="B409" s="42"/>
      <c r="C409" s="207" t="s">
        <v>677</v>
      </c>
      <c r="D409" s="207" t="s">
        <v>127</v>
      </c>
      <c r="E409" s="208" t="s">
        <v>678</v>
      </c>
      <c r="F409" s="209" t="s">
        <v>679</v>
      </c>
      <c r="G409" s="210" t="s">
        <v>319</v>
      </c>
      <c r="H409" s="211">
        <v>1</v>
      </c>
      <c r="I409" s="212"/>
      <c r="J409" s="213">
        <f>ROUND(I409*H409,2)</f>
        <v>0</v>
      </c>
      <c r="K409" s="209" t="s">
        <v>19</v>
      </c>
      <c r="L409" s="47"/>
      <c r="M409" s="281" t="s">
        <v>19</v>
      </c>
      <c r="N409" s="282" t="s">
        <v>43</v>
      </c>
      <c r="O409" s="283"/>
      <c r="P409" s="284">
        <f>O409*H409</f>
        <v>0</v>
      </c>
      <c r="Q409" s="284">
        <v>0</v>
      </c>
      <c r="R409" s="284">
        <f>Q409*H409</f>
        <v>0</v>
      </c>
      <c r="S409" s="284">
        <v>0</v>
      </c>
      <c r="T409" s="285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132</v>
      </c>
      <c r="AT409" s="218" t="s">
        <v>127</v>
      </c>
      <c r="AU409" s="218" t="s">
        <v>80</v>
      </c>
      <c r="AY409" s="20" t="s">
        <v>124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80</v>
      </c>
      <c r="BK409" s="219">
        <f>ROUND(I409*H409,2)</f>
        <v>0</v>
      </c>
      <c r="BL409" s="20" t="s">
        <v>132</v>
      </c>
      <c r="BM409" s="218" t="s">
        <v>680</v>
      </c>
    </row>
    <row r="410" s="2" customFormat="1" ht="6.96" customHeight="1">
      <c r="A410" s="41"/>
      <c r="B410" s="62"/>
      <c r="C410" s="63"/>
      <c r="D410" s="63"/>
      <c r="E410" s="63"/>
      <c r="F410" s="63"/>
      <c r="G410" s="63"/>
      <c r="H410" s="63"/>
      <c r="I410" s="63"/>
      <c r="J410" s="63"/>
      <c r="K410" s="63"/>
      <c r="L410" s="47"/>
      <c r="M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</sheetData>
  <sheetProtection sheet="1" autoFilter="0" formatColumns="0" formatRows="0" objects="1" scenarios="1" spinCount="100000" saltValue="LW6oqeVbbbsdvDl+alibiZpgUKaQK63Vi4WCIR4f4JHJx4VP7BEUsULif0Dv0+1IEyyF9HV7wRyVZ3/tm8ZE6g==" hashValue="4UdsgybL/vX6kxBed1x15MIS93dXpt7WFU8KsG1fH39q9z8LOykFTAJ6740CVT1dZNNEhEu4E8OfnE+PMnQfoQ==" algorithmName="SHA-512" password="80EB"/>
  <autoFilter ref="C94:K409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6_01/611325411"/>
    <hyperlink ref="F105" r:id="rId2" display="https://podminky.urs.cz/item/CS_URS_2026_01/611131121"/>
    <hyperlink ref="F108" r:id="rId3" display="https://podminky.urs.cz/item/CS_URS_2026_01/611142001"/>
    <hyperlink ref="F110" r:id="rId4" display="https://podminky.urs.cz/item/CS_URS_2026_01/611311131"/>
    <hyperlink ref="F112" r:id="rId5" display="https://podminky.urs.cz/item/CS_URS_2026_01/612325411"/>
    <hyperlink ref="F114" r:id="rId6" display="https://podminky.urs.cz/item/CS_URS_2026_01/612135001"/>
    <hyperlink ref="F125" r:id="rId7" display="https://podminky.urs.cz/item/CS_URS_2026_01/612131121"/>
    <hyperlink ref="F136" r:id="rId8" display="https://podminky.urs.cz/item/CS_URS_2026_01/612142001"/>
    <hyperlink ref="F138" r:id="rId9" display="https://podminky.urs.cz/item/CS_URS_2026_01/612311131"/>
    <hyperlink ref="F141" r:id="rId10" display="https://podminky.urs.cz/item/CS_URS_2026_01/634112115"/>
    <hyperlink ref="F144" r:id="rId11" display="https://podminky.urs.cz/item/CS_URS_2026_01/631311125"/>
    <hyperlink ref="F150" r:id="rId12" display="https://podminky.urs.cz/item/CS_URS_2026_01/631319012"/>
    <hyperlink ref="F152" r:id="rId13" display="https://podminky.urs.cz/item/CS_URS_2026_01/631319173"/>
    <hyperlink ref="F154" r:id="rId14" display="https://podminky.urs.cz/item/CS_URS_2026_01/631362021"/>
    <hyperlink ref="F161" r:id="rId15" display="https://podminky.urs.cz/item/CS_URS_2026_01/965042241"/>
    <hyperlink ref="F166" r:id="rId16" display="https://podminky.urs.cz/item/CS_URS_2026_01/965049112"/>
    <hyperlink ref="F168" r:id="rId17" display="https://podminky.urs.cz/item/CS_URS_2026_01/965082923"/>
    <hyperlink ref="F174" r:id="rId18" display="https://podminky.urs.cz/item/CS_URS_2026_01/978011121"/>
    <hyperlink ref="F180" r:id="rId19" display="https://podminky.urs.cz/item/CS_URS_2026_01/978013121"/>
    <hyperlink ref="F193" r:id="rId20" display="https://podminky.urs.cz/item/CS_URS_2026_01/949101111"/>
    <hyperlink ref="F199" r:id="rId21" display="https://podminky.urs.cz/item/CS_URS_2026_01/952901111"/>
    <hyperlink ref="F202" r:id="rId22" display="https://podminky.urs.cz/item/CS_URS_2026_01/997002611"/>
    <hyperlink ref="F204" r:id="rId23" display="https://podminky.urs.cz/item/CS_URS_2026_01/997013211"/>
    <hyperlink ref="F206" r:id="rId24" display="https://podminky.urs.cz/item/CS_URS_2026_01/997013501"/>
    <hyperlink ref="F208" r:id="rId25" display="https://podminky.urs.cz/item/CS_URS_2026_01/997013509"/>
    <hyperlink ref="F211" r:id="rId26" display="https://podminky.urs.cz/item/CS_URS_2026_01/997013631"/>
    <hyperlink ref="F214" r:id="rId27" display="https://podminky.urs.cz/item/CS_URS_2026_01/998018001"/>
    <hyperlink ref="F220" r:id="rId28" display="https://podminky.urs.cz/item/CS_URS_2026_01/721211422"/>
    <hyperlink ref="F222" r:id="rId29" display="https://podminky.urs.cz/item/CS_URS_2026_01/998721311"/>
    <hyperlink ref="F226" r:id="rId30" display="https://podminky.urs.cz/item/CS_URS_2026_01/998722311"/>
    <hyperlink ref="F229" r:id="rId31" display="https://podminky.urs.cz/item/CS_URS_2026_01/725210821"/>
    <hyperlink ref="F231" r:id="rId32" display="https://podminky.urs.cz/item/CS_URS_2026_01/725820802"/>
    <hyperlink ref="F234" r:id="rId33" display="https://podminky.urs.cz/item/CS_URS_2026_01/725860811"/>
    <hyperlink ref="F236" r:id="rId34" display="https://podminky.urs.cz/item/CS_URS_2026_01/725211616"/>
    <hyperlink ref="F238" r:id="rId35" display="https://podminky.urs.cz/item/CS_URS_2026_01/725822611"/>
    <hyperlink ref="F240" r:id="rId36" display="https://podminky.urs.cz/item/CS_URS_2026_01/725861102"/>
    <hyperlink ref="F243" r:id="rId37" display="https://podminky.urs.cz/item/CS_URS_2026_01/725813111"/>
    <hyperlink ref="F245" r:id="rId38" display="https://podminky.urs.cz/item/CS_URS_2026_01/998725311"/>
    <hyperlink ref="F250" r:id="rId39" display="https://podminky.urs.cz/item/CS_URS_2026_01/998741311"/>
    <hyperlink ref="F253" r:id="rId40" display="https://podminky.urs.cz/item/CS_URS_2026_01/766691914"/>
    <hyperlink ref="F255" r:id="rId41" display="https://podminky.urs.cz/item/CS_URS_2026_01/766660001"/>
    <hyperlink ref="F259" r:id="rId42" display="https://podminky.urs.cz/item/CS_URS_2026_01/766660729"/>
    <hyperlink ref="F263" r:id="rId43" display="https://podminky.urs.cz/item/CS_URS_2026_01/998766311"/>
    <hyperlink ref="F266" r:id="rId44" display="https://podminky.urs.cz/item/CS_URS_2026_01/771573810"/>
    <hyperlink ref="F275" r:id="rId45" display="https://podminky.urs.cz/item/CS_URS_2026_01/771111011"/>
    <hyperlink ref="F277" r:id="rId46" display="https://podminky.urs.cz/item/CS_URS_2026_01/771121011"/>
    <hyperlink ref="F279" r:id="rId47" display="https://podminky.urs.cz/item/CS_URS_2026_01/771591241"/>
    <hyperlink ref="F281" r:id="rId48" display="https://podminky.urs.cz/item/CS_URS_2026_01/771591242"/>
    <hyperlink ref="F283" r:id="rId49" display="https://podminky.urs.cz/item/CS_URS_2026_01/771591264"/>
    <hyperlink ref="F286" r:id="rId50" display="https://podminky.urs.cz/item/CS_URS_2026_01/771591112"/>
    <hyperlink ref="F288" r:id="rId51" display="https://podminky.urs.cz/item/CS_URS_2026_01/771574416"/>
    <hyperlink ref="F296" r:id="rId52" display="https://podminky.urs.cz/item/CS_URS_2026_01/771591115"/>
    <hyperlink ref="F299" r:id="rId53" display="https://podminky.urs.cz/item/CS_URS_2026_01/998771311"/>
    <hyperlink ref="F302" r:id="rId54" display="https://podminky.urs.cz/item/CS_URS_2026_01/781473810"/>
    <hyperlink ref="F312" r:id="rId55" display="https://podminky.urs.cz/item/CS_URS_2026_01/781111011"/>
    <hyperlink ref="F314" r:id="rId56" display="https://podminky.urs.cz/item/CS_URS_2026_01/781121011"/>
    <hyperlink ref="F316" r:id="rId57" display="https://podminky.urs.cz/item/CS_URS_2026_01/781131112"/>
    <hyperlink ref="F327" r:id="rId58" display="https://podminky.urs.cz/item/CS_URS_2026_01/781472219"/>
    <hyperlink ref="F336" r:id="rId59" display="https://podminky.urs.cz/item/CS_URS_2026_01/781674112"/>
    <hyperlink ref="F341" r:id="rId60" display="https://podminky.urs.cz/item/CS_URS_2026_01/781492211"/>
    <hyperlink ref="F344" r:id="rId61" display="https://podminky.urs.cz/item/CS_URS_2026_01/781492251"/>
    <hyperlink ref="F350" r:id="rId62" display="https://podminky.urs.cz/item/CS_URS_2026_01/781495115"/>
    <hyperlink ref="F353" r:id="rId63" display="https://podminky.urs.cz/item/CS_URS_2026_01/998781311"/>
    <hyperlink ref="F356" r:id="rId64" display="https://podminky.urs.cz/item/CS_URS_2026_01/783306801"/>
    <hyperlink ref="F360" r:id="rId65" display="https://podminky.urs.cz/item/CS_URS_2026_01/783315103"/>
    <hyperlink ref="F364" r:id="rId66" display="https://podminky.urs.cz/item/CS_URS_2026_01/783317101"/>
    <hyperlink ref="F366" r:id="rId67" display="https://podminky.urs.cz/item/CS_URS_2026_01/783606811"/>
    <hyperlink ref="F369" r:id="rId68" display="https://podminky.urs.cz/item/CS_URS_2026_01/783617117"/>
    <hyperlink ref="F371" r:id="rId69" display="https://podminky.urs.cz/item/CS_URS_2026_01/783606861"/>
    <hyperlink ref="F375" r:id="rId70" display="https://podminky.urs.cz/item/CS_URS_2026_01/783615553"/>
    <hyperlink ref="F377" r:id="rId71" display="https://podminky.urs.cz/item/CS_URS_2026_01/783617601"/>
    <hyperlink ref="F380" r:id="rId72" display="https://podminky.urs.cz/item/CS_URS_2026_01/784121001"/>
    <hyperlink ref="F393" r:id="rId73" display="https://podminky.urs.cz/item/CS_URS_2026_01/784171001"/>
    <hyperlink ref="F399" r:id="rId74" display="https://podminky.urs.cz/item/CS_URS_2026_01/784171111"/>
    <hyperlink ref="F405" r:id="rId75" display="https://podminky.urs.cz/item/CS_URS_2026_01/784181121"/>
    <hyperlink ref="F407" r:id="rId76" display="https://podminky.urs.cz/item/CS_URS_2026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Běžecká - oprava obkladů ve sprchách tělocvičny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681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17. 3. 2026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ROUND((SUM(BE95:BE409)),  2)</f>
        <v>0</v>
      </c>
      <c r="G33" s="41"/>
      <c r="H33" s="41"/>
      <c r="I33" s="151">
        <v>0.20999999999999999</v>
      </c>
      <c r="J33" s="150">
        <f>ROUND(((SUM(BE95:BE409))*I33),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ROUND((SUM(BF95:BF409)),  2)</f>
        <v>0</v>
      </c>
      <c r="G34" s="41"/>
      <c r="H34" s="41"/>
      <c r="I34" s="151">
        <v>0.12</v>
      </c>
      <c r="J34" s="150">
        <f>ROUND(((SUM(BF95:BF409))*I34),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ROUND((SUM(BG95:BG409)),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ROUND((SUM(BH95:BH409)),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ROUND((SUM(BI95:BI409)),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Běžecká - oprava obkladů ve sprchách tělocvičny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Sprchy dívky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Sokolov, Běžecká 2055</v>
      </c>
      <c r="G52" s="43"/>
      <c r="H52" s="43"/>
      <c r="I52" s="35" t="s">
        <v>23</v>
      </c>
      <c r="J52" s="75" t="str">
        <f>IF(J12="","",J12)</f>
        <v>17. 3. 2026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Sokolov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Michal Kubelka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90</v>
      </c>
      <c r="D57" s="165"/>
      <c r="E57" s="165"/>
      <c r="F57" s="165"/>
      <c r="G57" s="165"/>
      <c r="H57" s="165"/>
      <c r="I57" s="165"/>
      <c r="J57" s="166" t="s">
        <v>91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92</v>
      </c>
    </row>
    <row r="60" s="9" customFormat="1" ht="24.96" customHeight="1">
      <c r="A60" s="9"/>
      <c r="B60" s="168"/>
      <c r="C60" s="169"/>
      <c r="D60" s="170" t="s">
        <v>93</v>
      </c>
      <c r="E60" s="171"/>
      <c r="F60" s="171"/>
      <c r="G60" s="171"/>
      <c r="H60" s="171"/>
      <c r="I60" s="171"/>
      <c r="J60" s="172">
        <f>J96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94</v>
      </c>
      <c r="E61" s="177"/>
      <c r="F61" s="177"/>
      <c r="G61" s="177"/>
      <c r="H61" s="177"/>
      <c r="I61" s="177"/>
      <c r="J61" s="178">
        <f>J97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95</v>
      </c>
      <c r="E62" s="177"/>
      <c r="F62" s="177"/>
      <c r="G62" s="177"/>
      <c r="H62" s="177"/>
      <c r="I62" s="177"/>
      <c r="J62" s="178">
        <f>J159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96</v>
      </c>
      <c r="E63" s="177"/>
      <c r="F63" s="177"/>
      <c r="G63" s="177"/>
      <c r="H63" s="177"/>
      <c r="I63" s="177"/>
      <c r="J63" s="178">
        <f>J200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97</v>
      </c>
      <c r="E64" s="177"/>
      <c r="F64" s="177"/>
      <c r="G64" s="177"/>
      <c r="H64" s="177"/>
      <c r="I64" s="177"/>
      <c r="J64" s="178">
        <f>J212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98</v>
      </c>
      <c r="E65" s="171"/>
      <c r="F65" s="171"/>
      <c r="G65" s="171"/>
      <c r="H65" s="171"/>
      <c r="I65" s="171"/>
      <c r="J65" s="172">
        <f>J215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99</v>
      </c>
      <c r="E66" s="177"/>
      <c r="F66" s="177"/>
      <c r="G66" s="177"/>
      <c r="H66" s="177"/>
      <c r="I66" s="177"/>
      <c r="J66" s="178">
        <f>J216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100</v>
      </c>
      <c r="E67" s="177"/>
      <c r="F67" s="177"/>
      <c r="G67" s="177"/>
      <c r="H67" s="177"/>
      <c r="I67" s="177"/>
      <c r="J67" s="178">
        <f>J223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101</v>
      </c>
      <c r="E68" s="177"/>
      <c r="F68" s="177"/>
      <c r="G68" s="177"/>
      <c r="H68" s="177"/>
      <c r="I68" s="177"/>
      <c r="J68" s="178">
        <f>J227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102</v>
      </c>
      <c r="E69" s="177"/>
      <c r="F69" s="177"/>
      <c r="G69" s="177"/>
      <c r="H69" s="177"/>
      <c r="I69" s="177"/>
      <c r="J69" s="178">
        <f>J246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103</v>
      </c>
      <c r="E70" s="177"/>
      <c r="F70" s="177"/>
      <c r="G70" s="177"/>
      <c r="H70" s="177"/>
      <c r="I70" s="177"/>
      <c r="J70" s="178">
        <f>J251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104</v>
      </c>
      <c r="E71" s="177"/>
      <c r="F71" s="177"/>
      <c r="G71" s="177"/>
      <c r="H71" s="177"/>
      <c r="I71" s="177"/>
      <c r="J71" s="178">
        <f>J264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105</v>
      </c>
      <c r="E72" s="177"/>
      <c r="F72" s="177"/>
      <c r="G72" s="177"/>
      <c r="H72" s="177"/>
      <c r="I72" s="177"/>
      <c r="J72" s="178">
        <f>J300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106</v>
      </c>
      <c r="E73" s="177"/>
      <c r="F73" s="177"/>
      <c r="G73" s="177"/>
      <c r="H73" s="177"/>
      <c r="I73" s="177"/>
      <c r="J73" s="178">
        <f>J354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107</v>
      </c>
      <c r="E74" s="177"/>
      <c r="F74" s="177"/>
      <c r="G74" s="177"/>
      <c r="H74" s="177"/>
      <c r="I74" s="177"/>
      <c r="J74" s="178">
        <f>J378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68"/>
      <c r="C75" s="169"/>
      <c r="D75" s="170" t="s">
        <v>108</v>
      </c>
      <c r="E75" s="171"/>
      <c r="F75" s="171"/>
      <c r="G75" s="171"/>
      <c r="H75" s="171"/>
      <c r="I75" s="171"/>
      <c r="J75" s="172">
        <f>J408</f>
        <v>0</v>
      </c>
      <c r="K75" s="169"/>
      <c r="L75" s="17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109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63" t="str">
        <f>E7</f>
        <v>ZŠ Běžecká - oprava obkladů ve sprchách tělocvičny</v>
      </c>
      <c r="F85" s="35"/>
      <c r="G85" s="35"/>
      <c r="H85" s="35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87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E9</f>
        <v>02 - Sprchy dívky</v>
      </c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F12</f>
        <v>Sokolov, Běžecká 2055</v>
      </c>
      <c r="G89" s="43"/>
      <c r="H89" s="43"/>
      <c r="I89" s="35" t="s">
        <v>23</v>
      </c>
      <c r="J89" s="75" t="str">
        <f>IF(J12="","",J12)</f>
        <v>17. 3. 2026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E15</f>
        <v>Město Sokolov</v>
      </c>
      <c r="G91" s="43"/>
      <c r="H91" s="43"/>
      <c r="I91" s="35" t="s">
        <v>31</v>
      </c>
      <c r="J91" s="39" t="str">
        <f>E21</f>
        <v xml:space="preserve"> 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29</v>
      </c>
      <c r="D92" s="43"/>
      <c r="E92" s="43"/>
      <c r="F92" s="30" t="str">
        <f>IF(E18="","",E18)</f>
        <v>Vyplň údaj</v>
      </c>
      <c r="G92" s="43"/>
      <c r="H92" s="43"/>
      <c r="I92" s="35" t="s">
        <v>34</v>
      </c>
      <c r="J92" s="39" t="str">
        <f>E24</f>
        <v>Michal Kubelka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0"/>
      <c r="B94" s="181"/>
      <c r="C94" s="182" t="s">
        <v>110</v>
      </c>
      <c r="D94" s="183" t="s">
        <v>57</v>
      </c>
      <c r="E94" s="183" t="s">
        <v>53</v>
      </c>
      <c r="F94" s="183" t="s">
        <v>54</v>
      </c>
      <c r="G94" s="183" t="s">
        <v>111</v>
      </c>
      <c r="H94" s="183" t="s">
        <v>112</v>
      </c>
      <c r="I94" s="183" t="s">
        <v>113</v>
      </c>
      <c r="J94" s="183" t="s">
        <v>91</v>
      </c>
      <c r="K94" s="184" t="s">
        <v>114</v>
      </c>
      <c r="L94" s="185"/>
      <c r="M94" s="95" t="s">
        <v>19</v>
      </c>
      <c r="N94" s="96" t="s">
        <v>42</v>
      </c>
      <c r="O94" s="96" t="s">
        <v>115</v>
      </c>
      <c r="P94" s="96" t="s">
        <v>116</v>
      </c>
      <c r="Q94" s="96" t="s">
        <v>117</v>
      </c>
      <c r="R94" s="96" t="s">
        <v>118</v>
      </c>
      <c r="S94" s="96" t="s">
        <v>119</v>
      </c>
      <c r="T94" s="97" t="s">
        <v>120</v>
      </c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</row>
    <row r="95" s="2" customFormat="1" ht="22.8" customHeight="1">
      <c r="A95" s="41"/>
      <c r="B95" s="42"/>
      <c r="C95" s="102" t="s">
        <v>121</v>
      </c>
      <c r="D95" s="43"/>
      <c r="E95" s="43"/>
      <c r="F95" s="43"/>
      <c r="G95" s="43"/>
      <c r="H95" s="43"/>
      <c r="I95" s="43"/>
      <c r="J95" s="186">
        <f>BK95</f>
        <v>0</v>
      </c>
      <c r="K95" s="43"/>
      <c r="L95" s="47"/>
      <c r="M95" s="98"/>
      <c r="N95" s="187"/>
      <c r="O95" s="99"/>
      <c r="P95" s="188">
        <f>P96+P215+P408</f>
        <v>0</v>
      </c>
      <c r="Q95" s="99"/>
      <c r="R95" s="188">
        <f>R96+R215+R408</f>
        <v>12.323823039999999</v>
      </c>
      <c r="S95" s="99"/>
      <c r="T95" s="189">
        <f>T96+T215+T408</f>
        <v>13.029786620000001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71</v>
      </c>
      <c r="AU95" s="20" t="s">
        <v>92</v>
      </c>
      <c r="BK95" s="190">
        <f>BK96+BK215+BK408</f>
        <v>0</v>
      </c>
    </row>
    <row r="96" s="12" customFormat="1" ht="25.92" customHeight="1">
      <c r="A96" s="12"/>
      <c r="B96" s="191"/>
      <c r="C96" s="192"/>
      <c r="D96" s="193" t="s">
        <v>71</v>
      </c>
      <c r="E96" s="194" t="s">
        <v>122</v>
      </c>
      <c r="F96" s="194" t="s">
        <v>123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P97+P159+P200+P212</f>
        <v>0</v>
      </c>
      <c r="Q96" s="199"/>
      <c r="R96" s="200">
        <f>R97+R159+R200+R212</f>
        <v>10.076850419999998</v>
      </c>
      <c r="S96" s="199"/>
      <c r="T96" s="201">
        <f>T97+T159+T200+T212</f>
        <v>10.688645000000001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80</v>
      </c>
      <c r="AT96" s="203" t="s">
        <v>71</v>
      </c>
      <c r="AU96" s="203" t="s">
        <v>72</v>
      </c>
      <c r="AY96" s="202" t="s">
        <v>124</v>
      </c>
      <c r="BK96" s="204">
        <f>BK97+BK159+BK200+BK212</f>
        <v>0</v>
      </c>
    </row>
    <row r="97" s="12" customFormat="1" ht="22.8" customHeight="1">
      <c r="A97" s="12"/>
      <c r="B97" s="191"/>
      <c r="C97" s="192"/>
      <c r="D97" s="193" t="s">
        <v>71</v>
      </c>
      <c r="E97" s="205" t="s">
        <v>125</v>
      </c>
      <c r="F97" s="205" t="s">
        <v>126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SUM(P98:P158)</f>
        <v>0</v>
      </c>
      <c r="Q97" s="199"/>
      <c r="R97" s="200">
        <f>SUM(R98:R158)</f>
        <v>10.075983499999998</v>
      </c>
      <c r="S97" s="199"/>
      <c r="T97" s="201">
        <f>SUM(T98:T158)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80</v>
      </c>
      <c r="AT97" s="203" t="s">
        <v>71</v>
      </c>
      <c r="AU97" s="203" t="s">
        <v>80</v>
      </c>
      <c r="AY97" s="202" t="s">
        <v>124</v>
      </c>
      <c r="BK97" s="204">
        <f>SUM(BK98:BK158)</f>
        <v>0</v>
      </c>
    </row>
    <row r="98" s="2" customFormat="1" ht="24.15" customHeight="1">
      <c r="A98" s="41"/>
      <c r="B98" s="42"/>
      <c r="C98" s="207" t="s">
        <v>80</v>
      </c>
      <c r="D98" s="207" t="s">
        <v>127</v>
      </c>
      <c r="E98" s="208" t="s">
        <v>128</v>
      </c>
      <c r="F98" s="209" t="s">
        <v>129</v>
      </c>
      <c r="G98" s="210" t="s">
        <v>130</v>
      </c>
      <c r="H98" s="211">
        <v>21.672999999999998</v>
      </c>
      <c r="I98" s="212"/>
      <c r="J98" s="213">
        <f>ROUND(I98*H98,2)</f>
        <v>0</v>
      </c>
      <c r="K98" s="209" t="s">
        <v>131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0.0053099999999999996</v>
      </c>
      <c r="R98" s="216">
        <f>Q98*H98</f>
        <v>0.11508362999999998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132</v>
      </c>
      <c r="AT98" s="218" t="s">
        <v>127</v>
      </c>
      <c r="AU98" s="218" t="s">
        <v>82</v>
      </c>
      <c r="AY98" s="20" t="s">
        <v>124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132</v>
      </c>
      <c r="BM98" s="218" t="s">
        <v>133</v>
      </c>
    </row>
    <row r="99" s="2" customFormat="1">
      <c r="A99" s="41"/>
      <c r="B99" s="42"/>
      <c r="C99" s="43"/>
      <c r="D99" s="220" t="s">
        <v>134</v>
      </c>
      <c r="E99" s="43"/>
      <c r="F99" s="221" t="s">
        <v>135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134</v>
      </c>
      <c r="AU99" s="20" t="s">
        <v>82</v>
      </c>
    </row>
    <row r="100" s="13" customFormat="1">
      <c r="A100" s="13"/>
      <c r="B100" s="225"/>
      <c r="C100" s="226"/>
      <c r="D100" s="227" t="s">
        <v>136</v>
      </c>
      <c r="E100" s="228" t="s">
        <v>19</v>
      </c>
      <c r="F100" s="229" t="s">
        <v>682</v>
      </c>
      <c r="G100" s="226"/>
      <c r="H100" s="230">
        <v>6.8550000000000004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136</v>
      </c>
      <c r="AU100" s="236" t="s">
        <v>82</v>
      </c>
      <c r="AV100" s="13" t="s">
        <v>82</v>
      </c>
      <c r="AW100" s="13" t="s">
        <v>33</v>
      </c>
      <c r="AX100" s="13" t="s">
        <v>72</v>
      </c>
      <c r="AY100" s="236" t="s">
        <v>124</v>
      </c>
    </row>
    <row r="101" s="13" customFormat="1">
      <c r="A101" s="13"/>
      <c r="B101" s="225"/>
      <c r="C101" s="226"/>
      <c r="D101" s="227" t="s">
        <v>136</v>
      </c>
      <c r="E101" s="228" t="s">
        <v>19</v>
      </c>
      <c r="F101" s="229" t="s">
        <v>138</v>
      </c>
      <c r="G101" s="226"/>
      <c r="H101" s="230">
        <v>0.189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136</v>
      </c>
      <c r="AU101" s="236" t="s">
        <v>82</v>
      </c>
      <c r="AV101" s="13" t="s">
        <v>82</v>
      </c>
      <c r="AW101" s="13" t="s">
        <v>33</v>
      </c>
      <c r="AX101" s="13" t="s">
        <v>72</v>
      </c>
      <c r="AY101" s="236" t="s">
        <v>124</v>
      </c>
    </row>
    <row r="102" s="13" customFormat="1">
      <c r="A102" s="13"/>
      <c r="B102" s="225"/>
      <c r="C102" s="226"/>
      <c r="D102" s="227" t="s">
        <v>136</v>
      </c>
      <c r="E102" s="228" t="s">
        <v>19</v>
      </c>
      <c r="F102" s="229" t="s">
        <v>683</v>
      </c>
      <c r="G102" s="226"/>
      <c r="H102" s="230">
        <v>14.629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136</v>
      </c>
      <c r="AU102" s="236" t="s">
        <v>82</v>
      </c>
      <c r="AV102" s="13" t="s">
        <v>82</v>
      </c>
      <c r="AW102" s="13" t="s">
        <v>33</v>
      </c>
      <c r="AX102" s="13" t="s">
        <v>72</v>
      </c>
      <c r="AY102" s="236" t="s">
        <v>124</v>
      </c>
    </row>
    <row r="103" s="14" customFormat="1">
      <c r="A103" s="14"/>
      <c r="B103" s="237"/>
      <c r="C103" s="238"/>
      <c r="D103" s="227" t="s">
        <v>136</v>
      </c>
      <c r="E103" s="239" t="s">
        <v>19</v>
      </c>
      <c r="F103" s="240" t="s">
        <v>140</v>
      </c>
      <c r="G103" s="238"/>
      <c r="H103" s="241">
        <v>21.673000000000002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136</v>
      </c>
      <c r="AU103" s="247" t="s">
        <v>82</v>
      </c>
      <c r="AV103" s="14" t="s">
        <v>132</v>
      </c>
      <c r="AW103" s="14" t="s">
        <v>33</v>
      </c>
      <c r="AX103" s="14" t="s">
        <v>80</v>
      </c>
      <c r="AY103" s="247" t="s">
        <v>124</v>
      </c>
    </row>
    <row r="104" s="2" customFormat="1" ht="16.5" customHeight="1">
      <c r="A104" s="41"/>
      <c r="B104" s="42"/>
      <c r="C104" s="207" t="s">
        <v>82</v>
      </c>
      <c r="D104" s="207" t="s">
        <v>127</v>
      </c>
      <c r="E104" s="208" t="s">
        <v>141</v>
      </c>
      <c r="F104" s="209" t="s">
        <v>142</v>
      </c>
      <c r="G104" s="210" t="s">
        <v>130</v>
      </c>
      <c r="H104" s="211">
        <v>43.345999999999997</v>
      </c>
      <c r="I104" s="212"/>
      <c r="J104" s="213">
        <f>ROUND(I104*H104,2)</f>
        <v>0</v>
      </c>
      <c r="K104" s="209" t="s">
        <v>131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0.00025999999999999998</v>
      </c>
      <c r="R104" s="216">
        <f>Q104*H104</f>
        <v>0.011269959999999997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132</v>
      </c>
      <c r="AT104" s="218" t="s">
        <v>127</v>
      </c>
      <c r="AU104" s="218" t="s">
        <v>82</v>
      </c>
      <c r="AY104" s="20" t="s">
        <v>124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132</v>
      </c>
      <c r="BM104" s="218" t="s">
        <v>143</v>
      </c>
    </row>
    <row r="105" s="2" customFormat="1">
      <c r="A105" s="41"/>
      <c r="B105" s="42"/>
      <c r="C105" s="43"/>
      <c r="D105" s="220" t="s">
        <v>134</v>
      </c>
      <c r="E105" s="43"/>
      <c r="F105" s="221" t="s">
        <v>144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134</v>
      </c>
      <c r="AU105" s="20" t="s">
        <v>82</v>
      </c>
    </row>
    <row r="106" s="13" customFormat="1">
      <c r="A106" s="13"/>
      <c r="B106" s="225"/>
      <c r="C106" s="226"/>
      <c r="D106" s="227" t="s">
        <v>136</v>
      </c>
      <c r="E106" s="228" t="s">
        <v>19</v>
      </c>
      <c r="F106" s="229" t="s">
        <v>684</v>
      </c>
      <c r="G106" s="226"/>
      <c r="H106" s="230">
        <v>43.345999999999997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136</v>
      </c>
      <c r="AU106" s="236" t="s">
        <v>82</v>
      </c>
      <c r="AV106" s="13" t="s">
        <v>82</v>
      </c>
      <c r="AW106" s="13" t="s">
        <v>33</v>
      </c>
      <c r="AX106" s="13" t="s">
        <v>80</v>
      </c>
      <c r="AY106" s="236" t="s">
        <v>124</v>
      </c>
    </row>
    <row r="107" s="2" customFormat="1" ht="24.15" customHeight="1">
      <c r="A107" s="41"/>
      <c r="B107" s="42"/>
      <c r="C107" s="207" t="s">
        <v>146</v>
      </c>
      <c r="D107" s="207" t="s">
        <v>127</v>
      </c>
      <c r="E107" s="208" t="s">
        <v>147</v>
      </c>
      <c r="F107" s="209" t="s">
        <v>148</v>
      </c>
      <c r="G107" s="210" t="s">
        <v>130</v>
      </c>
      <c r="H107" s="211">
        <v>21.672999999999998</v>
      </c>
      <c r="I107" s="212"/>
      <c r="J107" s="213">
        <f>ROUND(I107*H107,2)</f>
        <v>0</v>
      </c>
      <c r="K107" s="209" t="s">
        <v>131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0.0043800000000000002</v>
      </c>
      <c r="R107" s="216">
        <f>Q107*H107</f>
        <v>0.094927739999999997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132</v>
      </c>
      <c r="AT107" s="218" t="s">
        <v>127</v>
      </c>
      <c r="AU107" s="218" t="s">
        <v>82</v>
      </c>
      <c r="AY107" s="20" t="s">
        <v>124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132</v>
      </c>
      <c r="BM107" s="218" t="s">
        <v>149</v>
      </c>
    </row>
    <row r="108" s="2" customFormat="1">
      <c r="A108" s="41"/>
      <c r="B108" s="42"/>
      <c r="C108" s="43"/>
      <c r="D108" s="220" t="s">
        <v>134</v>
      </c>
      <c r="E108" s="43"/>
      <c r="F108" s="221" t="s">
        <v>150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134</v>
      </c>
      <c r="AU108" s="20" t="s">
        <v>82</v>
      </c>
    </row>
    <row r="109" s="2" customFormat="1" ht="16.5" customHeight="1">
      <c r="A109" s="41"/>
      <c r="B109" s="42"/>
      <c r="C109" s="207" t="s">
        <v>132</v>
      </c>
      <c r="D109" s="207" t="s">
        <v>127</v>
      </c>
      <c r="E109" s="208" t="s">
        <v>151</v>
      </c>
      <c r="F109" s="209" t="s">
        <v>152</v>
      </c>
      <c r="G109" s="210" t="s">
        <v>130</v>
      </c>
      <c r="H109" s="211">
        <v>21.672999999999998</v>
      </c>
      <c r="I109" s="212"/>
      <c r="J109" s="213">
        <f>ROUND(I109*H109,2)</f>
        <v>0</v>
      </c>
      <c r="K109" s="209" t="s">
        <v>131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0.0040000000000000001</v>
      </c>
      <c r="R109" s="216">
        <f>Q109*H109</f>
        <v>0.086691999999999991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132</v>
      </c>
      <c r="AT109" s="218" t="s">
        <v>127</v>
      </c>
      <c r="AU109" s="218" t="s">
        <v>82</v>
      </c>
      <c r="AY109" s="20" t="s">
        <v>124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132</v>
      </c>
      <c r="BM109" s="218" t="s">
        <v>153</v>
      </c>
    </row>
    <row r="110" s="2" customFormat="1">
      <c r="A110" s="41"/>
      <c r="B110" s="42"/>
      <c r="C110" s="43"/>
      <c r="D110" s="220" t="s">
        <v>134</v>
      </c>
      <c r="E110" s="43"/>
      <c r="F110" s="221" t="s">
        <v>154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134</v>
      </c>
      <c r="AU110" s="20" t="s">
        <v>82</v>
      </c>
    </row>
    <row r="111" s="2" customFormat="1" ht="24.15" customHeight="1">
      <c r="A111" s="41"/>
      <c r="B111" s="42"/>
      <c r="C111" s="207" t="s">
        <v>155</v>
      </c>
      <c r="D111" s="207" t="s">
        <v>127</v>
      </c>
      <c r="E111" s="208" t="s">
        <v>156</v>
      </c>
      <c r="F111" s="209" t="s">
        <v>157</v>
      </c>
      <c r="G111" s="210" t="s">
        <v>130</v>
      </c>
      <c r="H111" s="211">
        <v>82.302999999999997</v>
      </c>
      <c r="I111" s="212"/>
      <c r="J111" s="213">
        <f>ROUND(I111*H111,2)</f>
        <v>0</v>
      </c>
      <c r="K111" s="209" t="s">
        <v>131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0.0053099999999999996</v>
      </c>
      <c r="R111" s="216">
        <f>Q111*H111</f>
        <v>0.43702892999999993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132</v>
      </c>
      <c r="AT111" s="218" t="s">
        <v>127</v>
      </c>
      <c r="AU111" s="218" t="s">
        <v>82</v>
      </c>
      <c r="AY111" s="20" t="s">
        <v>124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132</v>
      </c>
      <c r="BM111" s="218" t="s">
        <v>158</v>
      </c>
    </row>
    <row r="112" s="2" customFormat="1">
      <c r="A112" s="41"/>
      <c r="B112" s="42"/>
      <c r="C112" s="43"/>
      <c r="D112" s="220" t="s">
        <v>134</v>
      </c>
      <c r="E112" s="43"/>
      <c r="F112" s="221" t="s">
        <v>159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134</v>
      </c>
      <c r="AU112" s="20" t="s">
        <v>82</v>
      </c>
    </row>
    <row r="113" s="2" customFormat="1" ht="21.75" customHeight="1">
      <c r="A113" s="41"/>
      <c r="B113" s="42"/>
      <c r="C113" s="207" t="s">
        <v>125</v>
      </c>
      <c r="D113" s="207" t="s">
        <v>127</v>
      </c>
      <c r="E113" s="208" t="s">
        <v>160</v>
      </c>
      <c r="F113" s="209" t="s">
        <v>161</v>
      </c>
      <c r="G113" s="210" t="s">
        <v>130</v>
      </c>
      <c r="H113" s="211">
        <v>51.183999999999998</v>
      </c>
      <c r="I113" s="212"/>
      <c r="J113" s="213">
        <f>ROUND(I113*H113,2)</f>
        <v>0</v>
      </c>
      <c r="K113" s="209" t="s">
        <v>131</v>
      </c>
      <c r="L113" s="47"/>
      <c r="M113" s="214" t="s">
        <v>19</v>
      </c>
      <c r="N113" s="215" t="s">
        <v>43</v>
      </c>
      <c r="O113" s="87"/>
      <c r="P113" s="216">
        <f>O113*H113</f>
        <v>0</v>
      </c>
      <c r="Q113" s="216">
        <v>0.020480000000000002</v>
      </c>
      <c r="R113" s="216">
        <f>Q113*H113</f>
        <v>1.0482483200000001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132</v>
      </c>
      <c r="AT113" s="218" t="s">
        <v>127</v>
      </c>
      <c r="AU113" s="218" t="s">
        <v>82</v>
      </c>
      <c r="AY113" s="20" t="s">
        <v>124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132</v>
      </c>
      <c r="BM113" s="218" t="s">
        <v>162</v>
      </c>
    </row>
    <row r="114" s="2" customFormat="1">
      <c r="A114" s="41"/>
      <c r="B114" s="42"/>
      <c r="C114" s="43"/>
      <c r="D114" s="220" t="s">
        <v>134</v>
      </c>
      <c r="E114" s="43"/>
      <c r="F114" s="221" t="s">
        <v>163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134</v>
      </c>
      <c r="AU114" s="20" t="s">
        <v>82</v>
      </c>
    </row>
    <row r="115" s="15" customFormat="1">
      <c r="A115" s="15"/>
      <c r="B115" s="248"/>
      <c r="C115" s="249"/>
      <c r="D115" s="227" t="s">
        <v>136</v>
      </c>
      <c r="E115" s="250" t="s">
        <v>19</v>
      </c>
      <c r="F115" s="251" t="s">
        <v>164</v>
      </c>
      <c r="G115" s="249"/>
      <c r="H115" s="250" t="s">
        <v>19</v>
      </c>
      <c r="I115" s="252"/>
      <c r="J115" s="249"/>
      <c r="K115" s="249"/>
      <c r="L115" s="253"/>
      <c r="M115" s="254"/>
      <c r="N115" s="255"/>
      <c r="O115" s="255"/>
      <c r="P115" s="255"/>
      <c r="Q115" s="255"/>
      <c r="R115" s="255"/>
      <c r="S115" s="255"/>
      <c r="T115" s="25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7" t="s">
        <v>136</v>
      </c>
      <c r="AU115" s="257" t="s">
        <v>82</v>
      </c>
      <c r="AV115" s="15" t="s">
        <v>80</v>
      </c>
      <c r="AW115" s="15" t="s">
        <v>33</v>
      </c>
      <c r="AX115" s="15" t="s">
        <v>72</v>
      </c>
      <c r="AY115" s="257" t="s">
        <v>124</v>
      </c>
    </row>
    <row r="116" s="13" customFormat="1">
      <c r="A116" s="13"/>
      <c r="B116" s="225"/>
      <c r="C116" s="226"/>
      <c r="D116" s="227" t="s">
        <v>136</v>
      </c>
      <c r="E116" s="228" t="s">
        <v>19</v>
      </c>
      <c r="F116" s="229" t="s">
        <v>685</v>
      </c>
      <c r="G116" s="226"/>
      <c r="H116" s="230">
        <v>48.439999999999998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136</v>
      </c>
      <c r="AU116" s="236" t="s">
        <v>82</v>
      </c>
      <c r="AV116" s="13" t="s">
        <v>82</v>
      </c>
      <c r="AW116" s="13" t="s">
        <v>33</v>
      </c>
      <c r="AX116" s="13" t="s">
        <v>72</v>
      </c>
      <c r="AY116" s="236" t="s">
        <v>124</v>
      </c>
    </row>
    <row r="117" s="13" customFormat="1">
      <c r="A117" s="13"/>
      <c r="B117" s="225"/>
      <c r="C117" s="226"/>
      <c r="D117" s="227" t="s">
        <v>136</v>
      </c>
      <c r="E117" s="228" t="s">
        <v>19</v>
      </c>
      <c r="F117" s="229" t="s">
        <v>166</v>
      </c>
      <c r="G117" s="226"/>
      <c r="H117" s="230">
        <v>0.59199999999999997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136</v>
      </c>
      <c r="AU117" s="236" t="s">
        <v>82</v>
      </c>
      <c r="AV117" s="13" t="s">
        <v>82</v>
      </c>
      <c r="AW117" s="13" t="s">
        <v>33</v>
      </c>
      <c r="AX117" s="13" t="s">
        <v>72</v>
      </c>
      <c r="AY117" s="236" t="s">
        <v>124</v>
      </c>
    </row>
    <row r="118" s="13" customFormat="1">
      <c r="A118" s="13"/>
      <c r="B118" s="225"/>
      <c r="C118" s="226"/>
      <c r="D118" s="227" t="s">
        <v>136</v>
      </c>
      <c r="E118" s="228" t="s">
        <v>19</v>
      </c>
      <c r="F118" s="229" t="s">
        <v>167</v>
      </c>
      <c r="G118" s="226"/>
      <c r="H118" s="230">
        <v>-3.6000000000000001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136</v>
      </c>
      <c r="AU118" s="236" t="s">
        <v>82</v>
      </c>
      <c r="AV118" s="13" t="s">
        <v>82</v>
      </c>
      <c r="AW118" s="13" t="s">
        <v>33</v>
      </c>
      <c r="AX118" s="13" t="s">
        <v>72</v>
      </c>
      <c r="AY118" s="236" t="s">
        <v>124</v>
      </c>
    </row>
    <row r="119" s="13" customFormat="1">
      <c r="A119" s="13"/>
      <c r="B119" s="225"/>
      <c r="C119" s="226"/>
      <c r="D119" s="227" t="s">
        <v>136</v>
      </c>
      <c r="E119" s="228" t="s">
        <v>19</v>
      </c>
      <c r="F119" s="229" t="s">
        <v>168</v>
      </c>
      <c r="G119" s="226"/>
      <c r="H119" s="230">
        <v>6.0999999999999996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136</v>
      </c>
      <c r="AU119" s="236" t="s">
        <v>82</v>
      </c>
      <c r="AV119" s="13" t="s">
        <v>82</v>
      </c>
      <c r="AW119" s="13" t="s">
        <v>33</v>
      </c>
      <c r="AX119" s="13" t="s">
        <v>72</v>
      </c>
      <c r="AY119" s="236" t="s">
        <v>124</v>
      </c>
    </row>
    <row r="120" s="13" customFormat="1">
      <c r="A120" s="13"/>
      <c r="B120" s="225"/>
      <c r="C120" s="226"/>
      <c r="D120" s="227" t="s">
        <v>136</v>
      </c>
      <c r="E120" s="228" t="s">
        <v>19</v>
      </c>
      <c r="F120" s="229" t="s">
        <v>169</v>
      </c>
      <c r="G120" s="226"/>
      <c r="H120" s="230">
        <v>0.622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136</v>
      </c>
      <c r="AU120" s="236" t="s">
        <v>82</v>
      </c>
      <c r="AV120" s="13" t="s">
        <v>82</v>
      </c>
      <c r="AW120" s="13" t="s">
        <v>33</v>
      </c>
      <c r="AX120" s="13" t="s">
        <v>72</v>
      </c>
      <c r="AY120" s="236" t="s">
        <v>124</v>
      </c>
    </row>
    <row r="121" s="13" customFormat="1">
      <c r="A121" s="13"/>
      <c r="B121" s="225"/>
      <c r="C121" s="226"/>
      <c r="D121" s="227" t="s">
        <v>136</v>
      </c>
      <c r="E121" s="228" t="s">
        <v>19</v>
      </c>
      <c r="F121" s="229" t="s">
        <v>170</v>
      </c>
      <c r="G121" s="226"/>
      <c r="H121" s="230">
        <v>-1.5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136</v>
      </c>
      <c r="AU121" s="236" t="s">
        <v>82</v>
      </c>
      <c r="AV121" s="13" t="s">
        <v>82</v>
      </c>
      <c r="AW121" s="13" t="s">
        <v>33</v>
      </c>
      <c r="AX121" s="13" t="s">
        <v>72</v>
      </c>
      <c r="AY121" s="236" t="s">
        <v>124</v>
      </c>
    </row>
    <row r="122" s="13" customFormat="1">
      <c r="A122" s="13"/>
      <c r="B122" s="225"/>
      <c r="C122" s="226"/>
      <c r="D122" s="227" t="s">
        <v>136</v>
      </c>
      <c r="E122" s="228" t="s">
        <v>19</v>
      </c>
      <c r="F122" s="229" t="s">
        <v>171</v>
      </c>
      <c r="G122" s="226"/>
      <c r="H122" s="230">
        <v>0.53000000000000003</v>
      </c>
      <c r="I122" s="231"/>
      <c r="J122" s="226"/>
      <c r="K122" s="226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136</v>
      </c>
      <c r="AU122" s="236" t="s">
        <v>82</v>
      </c>
      <c r="AV122" s="13" t="s">
        <v>82</v>
      </c>
      <c r="AW122" s="13" t="s">
        <v>33</v>
      </c>
      <c r="AX122" s="13" t="s">
        <v>72</v>
      </c>
      <c r="AY122" s="236" t="s">
        <v>124</v>
      </c>
    </row>
    <row r="123" s="14" customFormat="1">
      <c r="A123" s="14"/>
      <c r="B123" s="237"/>
      <c r="C123" s="238"/>
      <c r="D123" s="227" t="s">
        <v>136</v>
      </c>
      <c r="E123" s="239" t="s">
        <v>19</v>
      </c>
      <c r="F123" s="240" t="s">
        <v>140</v>
      </c>
      <c r="G123" s="238"/>
      <c r="H123" s="241">
        <v>51.183999999999998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136</v>
      </c>
      <c r="AU123" s="247" t="s">
        <v>82</v>
      </c>
      <c r="AV123" s="14" t="s">
        <v>132</v>
      </c>
      <c r="AW123" s="14" t="s">
        <v>33</v>
      </c>
      <c r="AX123" s="14" t="s">
        <v>80</v>
      </c>
      <c r="AY123" s="247" t="s">
        <v>124</v>
      </c>
    </row>
    <row r="124" s="2" customFormat="1" ht="16.5" customHeight="1">
      <c r="A124" s="41"/>
      <c r="B124" s="42"/>
      <c r="C124" s="207" t="s">
        <v>172</v>
      </c>
      <c r="D124" s="207" t="s">
        <v>127</v>
      </c>
      <c r="E124" s="208" t="s">
        <v>173</v>
      </c>
      <c r="F124" s="209" t="s">
        <v>174</v>
      </c>
      <c r="G124" s="210" t="s">
        <v>130</v>
      </c>
      <c r="H124" s="211">
        <v>113.422</v>
      </c>
      <c r="I124" s="212"/>
      <c r="J124" s="213">
        <f>ROUND(I124*H124,2)</f>
        <v>0</v>
      </c>
      <c r="K124" s="209" t="s">
        <v>131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0.00025999999999999998</v>
      </c>
      <c r="R124" s="216">
        <f>Q124*H124</f>
        <v>0.029489719999999997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132</v>
      </c>
      <c r="AT124" s="218" t="s">
        <v>127</v>
      </c>
      <c r="AU124" s="218" t="s">
        <v>82</v>
      </c>
      <c r="AY124" s="20" t="s">
        <v>124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132</v>
      </c>
      <c r="BM124" s="218" t="s">
        <v>175</v>
      </c>
    </row>
    <row r="125" s="2" customFormat="1">
      <c r="A125" s="41"/>
      <c r="B125" s="42"/>
      <c r="C125" s="43"/>
      <c r="D125" s="220" t="s">
        <v>134</v>
      </c>
      <c r="E125" s="43"/>
      <c r="F125" s="221" t="s">
        <v>176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134</v>
      </c>
      <c r="AU125" s="20" t="s">
        <v>82</v>
      </c>
    </row>
    <row r="126" s="15" customFormat="1">
      <c r="A126" s="15"/>
      <c r="B126" s="248"/>
      <c r="C126" s="249"/>
      <c r="D126" s="227" t="s">
        <v>136</v>
      </c>
      <c r="E126" s="250" t="s">
        <v>19</v>
      </c>
      <c r="F126" s="251" t="s">
        <v>177</v>
      </c>
      <c r="G126" s="249"/>
      <c r="H126" s="250" t="s">
        <v>19</v>
      </c>
      <c r="I126" s="252"/>
      <c r="J126" s="249"/>
      <c r="K126" s="249"/>
      <c r="L126" s="253"/>
      <c r="M126" s="254"/>
      <c r="N126" s="255"/>
      <c r="O126" s="255"/>
      <c r="P126" s="255"/>
      <c r="Q126" s="255"/>
      <c r="R126" s="255"/>
      <c r="S126" s="255"/>
      <c r="T126" s="25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7" t="s">
        <v>136</v>
      </c>
      <c r="AU126" s="257" t="s">
        <v>82</v>
      </c>
      <c r="AV126" s="15" t="s">
        <v>80</v>
      </c>
      <c r="AW126" s="15" t="s">
        <v>33</v>
      </c>
      <c r="AX126" s="15" t="s">
        <v>72</v>
      </c>
      <c r="AY126" s="257" t="s">
        <v>124</v>
      </c>
    </row>
    <row r="127" s="13" customFormat="1">
      <c r="A127" s="13"/>
      <c r="B127" s="225"/>
      <c r="C127" s="226"/>
      <c r="D127" s="227" t="s">
        <v>136</v>
      </c>
      <c r="E127" s="228" t="s">
        <v>19</v>
      </c>
      <c r="F127" s="229" t="s">
        <v>686</v>
      </c>
      <c r="G127" s="226"/>
      <c r="H127" s="230">
        <v>82.302999999999997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136</v>
      </c>
      <c r="AU127" s="236" t="s">
        <v>82</v>
      </c>
      <c r="AV127" s="13" t="s">
        <v>82</v>
      </c>
      <c r="AW127" s="13" t="s">
        <v>33</v>
      </c>
      <c r="AX127" s="13" t="s">
        <v>72</v>
      </c>
      <c r="AY127" s="236" t="s">
        <v>124</v>
      </c>
    </row>
    <row r="128" s="16" customFormat="1">
      <c r="A128" s="16"/>
      <c r="B128" s="258"/>
      <c r="C128" s="259"/>
      <c r="D128" s="227" t="s">
        <v>136</v>
      </c>
      <c r="E128" s="260" t="s">
        <v>19</v>
      </c>
      <c r="F128" s="261" t="s">
        <v>179</v>
      </c>
      <c r="G128" s="259"/>
      <c r="H128" s="262">
        <v>82.302999999999997</v>
      </c>
      <c r="I128" s="263"/>
      <c r="J128" s="259"/>
      <c r="K128" s="259"/>
      <c r="L128" s="264"/>
      <c r="M128" s="265"/>
      <c r="N128" s="266"/>
      <c r="O128" s="266"/>
      <c r="P128" s="266"/>
      <c r="Q128" s="266"/>
      <c r="R128" s="266"/>
      <c r="S128" s="266"/>
      <c r="T128" s="267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68" t="s">
        <v>136</v>
      </c>
      <c r="AU128" s="268" t="s">
        <v>82</v>
      </c>
      <c r="AV128" s="16" t="s">
        <v>146</v>
      </c>
      <c r="AW128" s="16" t="s">
        <v>33</v>
      </c>
      <c r="AX128" s="16" t="s">
        <v>72</v>
      </c>
      <c r="AY128" s="268" t="s">
        <v>124</v>
      </c>
    </row>
    <row r="129" s="15" customFormat="1">
      <c r="A129" s="15"/>
      <c r="B129" s="248"/>
      <c r="C129" s="249"/>
      <c r="D129" s="227" t="s">
        <v>136</v>
      </c>
      <c r="E129" s="250" t="s">
        <v>19</v>
      </c>
      <c r="F129" s="251" t="s">
        <v>180</v>
      </c>
      <c r="G129" s="249"/>
      <c r="H129" s="250" t="s">
        <v>19</v>
      </c>
      <c r="I129" s="252"/>
      <c r="J129" s="249"/>
      <c r="K129" s="249"/>
      <c r="L129" s="253"/>
      <c r="M129" s="254"/>
      <c r="N129" s="255"/>
      <c r="O129" s="255"/>
      <c r="P129" s="255"/>
      <c r="Q129" s="255"/>
      <c r="R129" s="255"/>
      <c r="S129" s="255"/>
      <c r="T129" s="25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7" t="s">
        <v>136</v>
      </c>
      <c r="AU129" s="257" t="s">
        <v>82</v>
      </c>
      <c r="AV129" s="15" t="s">
        <v>80</v>
      </c>
      <c r="AW129" s="15" t="s">
        <v>33</v>
      </c>
      <c r="AX129" s="15" t="s">
        <v>72</v>
      </c>
      <c r="AY129" s="257" t="s">
        <v>124</v>
      </c>
    </row>
    <row r="130" s="13" customFormat="1">
      <c r="A130" s="13"/>
      <c r="B130" s="225"/>
      <c r="C130" s="226"/>
      <c r="D130" s="227" t="s">
        <v>136</v>
      </c>
      <c r="E130" s="228" t="s">
        <v>19</v>
      </c>
      <c r="F130" s="229" t="s">
        <v>687</v>
      </c>
      <c r="G130" s="226"/>
      <c r="H130" s="230">
        <v>32.378999999999998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136</v>
      </c>
      <c r="AU130" s="236" t="s">
        <v>82</v>
      </c>
      <c r="AV130" s="13" t="s">
        <v>82</v>
      </c>
      <c r="AW130" s="13" t="s">
        <v>33</v>
      </c>
      <c r="AX130" s="13" t="s">
        <v>72</v>
      </c>
      <c r="AY130" s="236" t="s">
        <v>124</v>
      </c>
    </row>
    <row r="131" s="13" customFormat="1">
      <c r="A131" s="13"/>
      <c r="B131" s="225"/>
      <c r="C131" s="226"/>
      <c r="D131" s="227" t="s">
        <v>136</v>
      </c>
      <c r="E131" s="228" t="s">
        <v>19</v>
      </c>
      <c r="F131" s="229" t="s">
        <v>182</v>
      </c>
      <c r="G131" s="226"/>
      <c r="H131" s="230">
        <v>-2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136</v>
      </c>
      <c r="AU131" s="236" t="s">
        <v>82</v>
      </c>
      <c r="AV131" s="13" t="s">
        <v>82</v>
      </c>
      <c r="AW131" s="13" t="s">
        <v>33</v>
      </c>
      <c r="AX131" s="13" t="s">
        <v>72</v>
      </c>
      <c r="AY131" s="236" t="s">
        <v>124</v>
      </c>
    </row>
    <row r="132" s="13" customFormat="1">
      <c r="A132" s="13"/>
      <c r="B132" s="225"/>
      <c r="C132" s="226"/>
      <c r="D132" s="227" t="s">
        <v>136</v>
      </c>
      <c r="E132" s="228" t="s">
        <v>19</v>
      </c>
      <c r="F132" s="229" t="s">
        <v>183</v>
      </c>
      <c r="G132" s="226"/>
      <c r="H132" s="230">
        <v>0.73999999999999999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136</v>
      </c>
      <c r="AU132" s="236" t="s">
        <v>82</v>
      </c>
      <c r="AV132" s="13" t="s">
        <v>82</v>
      </c>
      <c r="AW132" s="13" t="s">
        <v>33</v>
      </c>
      <c r="AX132" s="13" t="s">
        <v>72</v>
      </c>
      <c r="AY132" s="236" t="s">
        <v>124</v>
      </c>
    </row>
    <row r="133" s="16" customFormat="1">
      <c r="A133" s="16"/>
      <c r="B133" s="258"/>
      <c r="C133" s="259"/>
      <c r="D133" s="227" t="s">
        <v>136</v>
      </c>
      <c r="E133" s="260" t="s">
        <v>19</v>
      </c>
      <c r="F133" s="261" t="s">
        <v>179</v>
      </c>
      <c r="G133" s="259"/>
      <c r="H133" s="262">
        <v>31.118999999999996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7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68" t="s">
        <v>136</v>
      </c>
      <c r="AU133" s="268" t="s">
        <v>82</v>
      </c>
      <c r="AV133" s="16" t="s">
        <v>146</v>
      </c>
      <c r="AW133" s="16" t="s">
        <v>33</v>
      </c>
      <c r="AX133" s="16" t="s">
        <v>72</v>
      </c>
      <c r="AY133" s="268" t="s">
        <v>124</v>
      </c>
    </row>
    <row r="134" s="14" customFormat="1">
      <c r="A134" s="14"/>
      <c r="B134" s="237"/>
      <c r="C134" s="238"/>
      <c r="D134" s="227" t="s">
        <v>136</v>
      </c>
      <c r="E134" s="239" t="s">
        <v>19</v>
      </c>
      <c r="F134" s="240" t="s">
        <v>140</v>
      </c>
      <c r="G134" s="238"/>
      <c r="H134" s="241">
        <v>113.42199999999998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136</v>
      </c>
      <c r="AU134" s="247" t="s">
        <v>82</v>
      </c>
      <c r="AV134" s="14" t="s">
        <v>132</v>
      </c>
      <c r="AW134" s="14" t="s">
        <v>33</v>
      </c>
      <c r="AX134" s="14" t="s">
        <v>80</v>
      </c>
      <c r="AY134" s="247" t="s">
        <v>124</v>
      </c>
    </row>
    <row r="135" s="2" customFormat="1" ht="24.15" customHeight="1">
      <c r="A135" s="41"/>
      <c r="B135" s="42"/>
      <c r="C135" s="207" t="s">
        <v>184</v>
      </c>
      <c r="D135" s="207" t="s">
        <v>127</v>
      </c>
      <c r="E135" s="208" t="s">
        <v>185</v>
      </c>
      <c r="F135" s="209" t="s">
        <v>186</v>
      </c>
      <c r="G135" s="210" t="s">
        <v>130</v>
      </c>
      <c r="H135" s="211">
        <v>82.302999999999997</v>
      </c>
      <c r="I135" s="212"/>
      <c r="J135" s="213">
        <f>ROUND(I135*H135,2)</f>
        <v>0</v>
      </c>
      <c r="K135" s="209" t="s">
        <v>131</v>
      </c>
      <c r="L135" s="47"/>
      <c r="M135" s="214" t="s">
        <v>19</v>
      </c>
      <c r="N135" s="215" t="s">
        <v>43</v>
      </c>
      <c r="O135" s="87"/>
      <c r="P135" s="216">
        <f>O135*H135</f>
        <v>0</v>
      </c>
      <c r="Q135" s="216">
        <v>0.0043800000000000002</v>
      </c>
      <c r="R135" s="216">
        <f>Q135*H135</f>
        <v>0.36048713999999998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132</v>
      </c>
      <c r="AT135" s="218" t="s">
        <v>127</v>
      </c>
      <c r="AU135" s="218" t="s">
        <v>82</v>
      </c>
      <c r="AY135" s="20" t="s">
        <v>124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132</v>
      </c>
      <c r="BM135" s="218" t="s">
        <v>187</v>
      </c>
    </row>
    <row r="136" s="2" customFormat="1">
      <c r="A136" s="41"/>
      <c r="B136" s="42"/>
      <c r="C136" s="43"/>
      <c r="D136" s="220" t="s">
        <v>134</v>
      </c>
      <c r="E136" s="43"/>
      <c r="F136" s="221" t="s">
        <v>188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134</v>
      </c>
      <c r="AU136" s="20" t="s">
        <v>82</v>
      </c>
    </row>
    <row r="137" s="2" customFormat="1" ht="16.5" customHeight="1">
      <c r="A137" s="41"/>
      <c r="B137" s="42"/>
      <c r="C137" s="207" t="s">
        <v>189</v>
      </c>
      <c r="D137" s="207" t="s">
        <v>127</v>
      </c>
      <c r="E137" s="208" t="s">
        <v>190</v>
      </c>
      <c r="F137" s="209" t="s">
        <v>191</v>
      </c>
      <c r="G137" s="210" t="s">
        <v>130</v>
      </c>
      <c r="H137" s="211">
        <v>31.119</v>
      </c>
      <c r="I137" s="212"/>
      <c r="J137" s="213">
        <f>ROUND(I137*H137,2)</f>
        <v>0</v>
      </c>
      <c r="K137" s="209" t="s">
        <v>131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0.0040000000000000001</v>
      </c>
      <c r="R137" s="216">
        <f>Q137*H137</f>
        <v>0.124476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132</v>
      </c>
      <c r="AT137" s="218" t="s">
        <v>127</v>
      </c>
      <c r="AU137" s="218" t="s">
        <v>82</v>
      </c>
      <c r="AY137" s="20" t="s">
        <v>124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132</v>
      </c>
      <c r="BM137" s="218" t="s">
        <v>192</v>
      </c>
    </row>
    <row r="138" s="2" customFormat="1">
      <c r="A138" s="41"/>
      <c r="B138" s="42"/>
      <c r="C138" s="43"/>
      <c r="D138" s="220" t="s">
        <v>134</v>
      </c>
      <c r="E138" s="43"/>
      <c r="F138" s="221" t="s">
        <v>193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134</v>
      </c>
      <c r="AU138" s="20" t="s">
        <v>82</v>
      </c>
    </row>
    <row r="139" s="2" customFormat="1" ht="33" customHeight="1">
      <c r="A139" s="41"/>
      <c r="B139" s="42"/>
      <c r="C139" s="207" t="s">
        <v>194</v>
      </c>
      <c r="D139" s="207" t="s">
        <v>127</v>
      </c>
      <c r="E139" s="208" t="s">
        <v>195</v>
      </c>
      <c r="F139" s="209" t="s">
        <v>196</v>
      </c>
      <c r="G139" s="210" t="s">
        <v>130</v>
      </c>
      <c r="H139" s="211">
        <v>5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43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132</v>
      </c>
      <c r="AT139" s="218" t="s">
        <v>127</v>
      </c>
      <c r="AU139" s="218" t="s">
        <v>82</v>
      </c>
      <c r="AY139" s="20" t="s">
        <v>124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132</v>
      </c>
      <c r="BM139" s="218" t="s">
        <v>197</v>
      </c>
    </row>
    <row r="140" s="2" customFormat="1" ht="24.15" customHeight="1">
      <c r="A140" s="41"/>
      <c r="B140" s="42"/>
      <c r="C140" s="207" t="s">
        <v>198</v>
      </c>
      <c r="D140" s="207" t="s">
        <v>127</v>
      </c>
      <c r="E140" s="208" t="s">
        <v>199</v>
      </c>
      <c r="F140" s="209" t="s">
        <v>200</v>
      </c>
      <c r="G140" s="210" t="s">
        <v>201</v>
      </c>
      <c r="H140" s="211">
        <v>31.219999999999999</v>
      </c>
      <c r="I140" s="212"/>
      <c r="J140" s="213">
        <f>ROUND(I140*H140,2)</f>
        <v>0</v>
      </c>
      <c r="K140" s="209" t="s">
        <v>131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2.0000000000000002E-05</v>
      </c>
      <c r="R140" s="216">
        <f>Q140*H140</f>
        <v>0.0006244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132</v>
      </c>
      <c r="AT140" s="218" t="s">
        <v>127</v>
      </c>
      <c r="AU140" s="218" t="s">
        <v>82</v>
      </c>
      <c r="AY140" s="20" t="s">
        <v>124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132</v>
      </c>
      <c r="BM140" s="218" t="s">
        <v>202</v>
      </c>
    </row>
    <row r="141" s="2" customFormat="1">
      <c r="A141" s="41"/>
      <c r="B141" s="42"/>
      <c r="C141" s="43"/>
      <c r="D141" s="220" t="s">
        <v>134</v>
      </c>
      <c r="E141" s="43"/>
      <c r="F141" s="221" t="s">
        <v>203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134</v>
      </c>
      <c r="AU141" s="20" t="s">
        <v>82</v>
      </c>
    </row>
    <row r="142" s="13" customFormat="1">
      <c r="A142" s="13"/>
      <c r="B142" s="225"/>
      <c r="C142" s="226"/>
      <c r="D142" s="227" t="s">
        <v>136</v>
      </c>
      <c r="E142" s="228" t="s">
        <v>19</v>
      </c>
      <c r="F142" s="229" t="s">
        <v>688</v>
      </c>
      <c r="G142" s="226"/>
      <c r="H142" s="230">
        <v>31.219999999999999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136</v>
      </c>
      <c r="AU142" s="236" t="s">
        <v>82</v>
      </c>
      <c r="AV142" s="13" t="s">
        <v>82</v>
      </c>
      <c r="AW142" s="13" t="s">
        <v>33</v>
      </c>
      <c r="AX142" s="13" t="s">
        <v>80</v>
      </c>
      <c r="AY142" s="236" t="s">
        <v>124</v>
      </c>
    </row>
    <row r="143" s="2" customFormat="1" ht="21.75" customHeight="1">
      <c r="A143" s="41"/>
      <c r="B143" s="42"/>
      <c r="C143" s="207" t="s">
        <v>8</v>
      </c>
      <c r="D143" s="207" t="s">
        <v>127</v>
      </c>
      <c r="E143" s="208" t="s">
        <v>205</v>
      </c>
      <c r="F143" s="209" t="s">
        <v>206</v>
      </c>
      <c r="G143" s="210" t="s">
        <v>207</v>
      </c>
      <c r="H143" s="211">
        <v>2.5779999999999998</v>
      </c>
      <c r="I143" s="212"/>
      <c r="J143" s="213">
        <f>ROUND(I143*H143,2)</f>
        <v>0</v>
      </c>
      <c r="K143" s="209" t="s">
        <v>131</v>
      </c>
      <c r="L143" s="47"/>
      <c r="M143" s="214" t="s">
        <v>19</v>
      </c>
      <c r="N143" s="215" t="s">
        <v>43</v>
      </c>
      <c r="O143" s="87"/>
      <c r="P143" s="216">
        <f>O143*H143</f>
        <v>0</v>
      </c>
      <c r="Q143" s="216">
        <v>2.5018699999999998</v>
      </c>
      <c r="R143" s="216">
        <f>Q143*H143</f>
        <v>6.4498208599999991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132</v>
      </c>
      <c r="AT143" s="218" t="s">
        <v>127</v>
      </c>
      <c r="AU143" s="218" t="s">
        <v>82</v>
      </c>
      <c r="AY143" s="20" t="s">
        <v>124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132</v>
      </c>
      <c r="BM143" s="218" t="s">
        <v>208</v>
      </c>
    </row>
    <row r="144" s="2" customFormat="1">
      <c r="A144" s="41"/>
      <c r="B144" s="42"/>
      <c r="C144" s="43"/>
      <c r="D144" s="220" t="s">
        <v>134</v>
      </c>
      <c r="E144" s="43"/>
      <c r="F144" s="221" t="s">
        <v>209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134</v>
      </c>
      <c r="AU144" s="20" t="s">
        <v>82</v>
      </c>
    </row>
    <row r="145" s="15" customFormat="1">
      <c r="A145" s="15"/>
      <c r="B145" s="248"/>
      <c r="C145" s="249"/>
      <c r="D145" s="227" t="s">
        <v>136</v>
      </c>
      <c r="E145" s="250" t="s">
        <v>19</v>
      </c>
      <c r="F145" s="251" t="s">
        <v>210</v>
      </c>
      <c r="G145" s="249"/>
      <c r="H145" s="250" t="s">
        <v>19</v>
      </c>
      <c r="I145" s="252"/>
      <c r="J145" s="249"/>
      <c r="K145" s="249"/>
      <c r="L145" s="253"/>
      <c r="M145" s="254"/>
      <c r="N145" s="255"/>
      <c r="O145" s="255"/>
      <c r="P145" s="255"/>
      <c r="Q145" s="255"/>
      <c r="R145" s="255"/>
      <c r="S145" s="255"/>
      <c r="T145" s="25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7" t="s">
        <v>136</v>
      </c>
      <c r="AU145" s="257" t="s">
        <v>82</v>
      </c>
      <c r="AV145" s="15" t="s">
        <v>80</v>
      </c>
      <c r="AW145" s="15" t="s">
        <v>33</v>
      </c>
      <c r="AX145" s="15" t="s">
        <v>72</v>
      </c>
      <c r="AY145" s="257" t="s">
        <v>124</v>
      </c>
    </row>
    <row r="146" s="13" customFormat="1">
      <c r="A146" s="13"/>
      <c r="B146" s="225"/>
      <c r="C146" s="226"/>
      <c r="D146" s="227" t="s">
        <v>136</v>
      </c>
      <c r="E146" s="228" t="s">
        <v>19</v>
      </c>
      <c r="F146" s="229" t="s">
        <v>689</v>
      </c>
      <c r="G146" s="226"/>
      <c r="H146" s="230">
        <v>1.7549999999999999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136</v>
      </c>
      <c r="AU146" s="236" t="s">
        <v>82</v>
      </c>
      <c r="AV146" s="13" t="s">
        <v>82</v>
      </c>
      <c r="AW146" s="13" t="s">
        <v>33</v>
      </c>
      <c r="AX146" s="13" t="s">
        <v>72</v>
      </c>
      <c r="AY146" s="236" t="s">
        <v>124</v>
      </c>
    </row>
    <row r="147" s="13" customFormat="1">
      <c r="A147" s="13"/>
      <c r="B147" s="225"/>
      <c r="C147" s="226"/>
      <c r="D147" s="227" t="s">
        <v>136</v>
      </c>
      <c r="E147" s="228" t="s">
        <v>19</v>
      </c>
      <c r="F147" s="229" t="s">
        <v>690</v>
      </c>
      <c r="G147" s="226"/>
      <c r="H147" s="230">
        <v>0.82299999999999995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136</v>
      </c>
      <c r="AU147" s="236" t="s">
        <v>82</v>
      </c>
      <c r="AV147" s="13" t="s">
        <v>82</v>
      </c>
      <c r="AW147" s="13" t="s">
        <v>33</v>
      </c>
      <c r="AX147" s="13" t="s">
        <v>72</v>
      </c>
      <c r="AY147" s="236" t="s">
        <v>124</v>
      </c>
    </row>
    <row r="148" s="14" customFormat="1">
      <c r="A148" s="14"/>
      <c r="B148" s="237"/>
      <c r="C148" s="238"/>
      <c r="D148" s="227" t="s">
        <v>136</v>
      </c>
      <c r="E148" s="239" t="s">
        <v>19</v>
      </c>
      <c r="F148" s="240" t="s">
        <v>140</v>
      </c>
      <c r="G148" s="238"/>
      <c r="H148" s="241">
        <v>2.5779999999999998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136</v>
      </c>
      <c r="AU148" s="247" t="s">
        <v>82</v>
      </c>
      <c r="AV148" s="14" t="s">
        <v>132</v>
      </c>
      <c r="AW148" s="14" t="s">
        <v>33</v>
      </c>
      <c r="AX148" s="14" t="s">
        <v>80</v>
      </c>
      <c r="AY148" s="247" t="s">
        <v>124</v>
      </c>
    </row>
    <row r="149" s="2" customFormat="1" ht="21.75" customHeight="1">
      <c r="A149" s="41"/>
      <c r="B149" s="42"/>
      <c r="C149" s="207" t="s">
        <v>213</v>
      </c>
      <c r="D149" s="207" t="s">
        <v>127</v>
      </c>
      <c r="E149" s="208" t="s">
        <v>214</v>
      </c>
      <c r="F149" s="209" t="s">
        <v>215</v>
      </c>
      <c r="G149" s="210" t="s">
        <v>207</v>
      </c>
      <c r="H149" s="211">
        <v>2.5779999999999998</v>
      </c>
      <c r="I149" s="212"/>
      <c r="J149" s="213">
        <f>ROUND(I149*H149,2)</f>
        <v>0</v>
      </c>
      <c r="K149" s="209" t="s">
        <v>131</v>
      </c>
      <c r="L149" s="47"/>
      <c r="M149" s="214" t="s">
        <v>19</v>
      </c>
      <c r="N149" s="215" t="s">
        <v>43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132</v>
      </c>
      <c r="AT149" s="218" t="s">
        <v>127</v>
      </c>
      <c r="AU149" s="218" t="s">
        <v>82</v>
      </c>
      <c r="AY149" s="20" t="s">
        <v>124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132</v>
      </c>
      <c r="BM149" s="218" t="s">
        <v>216</v>
      </c>
    </row>
    <row r="150" s="2" customFormat="1">
      <c r="A150" s="41"/>
      <c r="B150" s="42"/>
      <c r="C150" s="43"/>
      <c r="D150" s="220" t="s">
        <v>134</v>
      </c>
      <c r="E150" s="43"/>
      <c r="F150" s="221" t="s">
        <v>217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134</v>
      </c>
      <c r="AU150" s="20" t="s">
        <v>82</v>
      </c>
    </row>
    <row r="151" s="2" customFormat="1" ht="24.15" customHeight="1">
      <c r="A151" s="41"/>
      <c r="B151" s="42"/>
      <c r="C151" s="207" t="s">
        <v>218</v>
      </c>
      <c r="D151" s="207" t="s">
        <v>127</v>
      </c>
      <c r="E151" s="208" t="s">
        <v>219</v>
      </c>
      <c r="F151" s="209" t="s">
        <v>220</v>
      </c>
      <c r="G151" s="210" t="s">
        <v>207</v>
      </c>
      <c r="H151" s="211">
        <v>2.5779999999999998</v>
      </c>
      <c r="I151" s="212"/>
      <c r="J151" s="213">
        <f>ROUND(I151*H151,2)</f>
        <v>0</v>
      </c>
      <c r="K151" s="209" t="s">
        <v>131</v>
      </c>
      <c r="L151" s="47"/>
      <c r="M151" s="214" t="s">
        <v>19</v>
      </c>
      <c r="N151" s="215" t="s">
        <v>43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132</v>
      </c>
      <c r="AT151" s="218" t="s">
        <v>127</v>
      </c>
      <c r="AU151" s="218" t="s">
        <v>82</v>
      </c>
      <c r="AY151" s="20" t="s">
        <v>124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132</v>
      </c>
      <c r="BM151" s="218" t="s">
        <v>221</v>
      </c>
    </row>
    <row r="152" s="2" customFormat="1">
      <c r="A152" s="41"/>
      <c r="B152" s="42"/>
      <c r="C152" s="43"/>
      <c r="D152" s="220" t="s">
        <v>134</v>
      </c>
      <c r="E152" s="43"/>
      <c r="F152" s="221" t="s">
        <v>222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134</v>
      </c>
      <c r="AU152" s="20" t="s">
        <v>82</v>
      </c>
    </row>
    <row r="153" s="2" customFormat="1" ht="16.5" customHeight="1">
      <c r="A153" s="41"/>
      <c r="B153" s="42"/>
      <c r="C153" s="207" t="s">
        <v>223</v>
      </c>
      <c r="D153" s="207" t="s">
        <v>127</v>
      </c>
      <c r="E153" s="208" t="s">
        <v>224</v>
      </c>
      <c r="F153" s="209" t="s">
        <v>225</v>
      </c>
      <c r="G153" s="210" t="s">
        <v>226</v>
      </c>
      <c r="H153" s="211">
        <v>1.24</v>
      </c>
      <c r="I153" s="212"/>
      <c r="J153" s="213">
        <f>ROUND(I153*H153,2)</f>
        <v>0</v>
      </c>
      <c r="K153" s="209" t="s">
        <v>131</v>
      </c>
      <c r="L153" s="47"/>
      <c r="M153" s="214" t="s">
        <v>19</v>
      </c>
      <c r="N153" s="215" t="s">
        <v>43</v>
      </c>
      <c r="O153" s="87"/>
      <c r="P153" s="216">
        <f>O153*H153</f>
        <v>0</v>
      </c>
      <c r="Q153" s="216">
        <v>1.06277</v>
      </c>
      <c r="R153" s="216">
        <f>Q153*H153</f>
        <v>1.3178348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132</v>
      </c>
      <c r="AT153" s="218" t="s">
        <v>127</v>
      </c>
      <c r="AU153" s="218" t="s">
        <v>82</v>
      </c>
      <c r="AY153" s="20" t="s">
        <v>124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132</v>
      </c>
      <c r="BM153" s="218" t="s">
        <v>227</v>
      </c>
    </row>
    <row r="154" s="2" customFormat="1">
      <c r="A154" s="41"/>
      <c r="B154" s="42"/>
      <c r="C154" s="43"/>
      <c r="D154" s="220" t="s">
        <v>134</v>
      </c>
      <c r="E154" s="43"/>
      <c r="F154" s="221" t="s">
        <v>228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134</v>
      </c>
      <c r="AU154" s="20" t="s">
        <v>82</v>
      </c>
    </row>
    <row r="155" s="15" customFormat="1">
      <c r="A155" s="15"/>
      <c r="B155" s="248"/>
      <c r="C155" s="249"/>
      <c r="D155" s="227" t="s">
        <v>136</v>
      </c>
      <c r="E155" s="250" t="s">
        <v>19</v>
      </c>
      <c r="F155" s="251" t="s">
        <v>229</v>
      </c>
      <c r="G155" s="249"/>
      <c r="H155" s="250" t="s">
        <v>19</v>
      </c>
      <c r="I155" s="252"/>
      <c r="J155" s="249"/>
      <c r="K155" s="249"/>
      <c r="L155" s="253"/>
      <c r="M155" s="254"/>
      <c r="N155" s="255"/>
      <c r="O155" s="255"/>
      <c r="P155" s="255"/>
      <c r="Q155" s="255"/>
      <c r="R155" s="255"/>
      <c r="S155" s="255"/>
      <c r="T155" s="25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7" t="s">
        <v>136</v>
      </c>
      <c r="AU155" s="257" t="s">
        <v>82</v>
      </c>
      <c r="AV155" s="15" t="s">
        <v>80</v>
      </c>
      <c r="AW155" s="15" t="s">
        <v>33</v>
      </c>
      <c r="AX155" s="15" t="s">
        <v>72</v>
      </c>
      <c r="AY155" s="257" t="s">
        <v>124</v>
      </c>
    </row>
    <row r="156" s="13" customFormat="1">
      <c r="A156" s="13"/>
      <c r="B156" s="225"/>
      <c r="C156" s="226"/>
      <c r="D156" s="227" t="s">
        <v>136</v>
      </c>
      <c r="E156" s="228" t="s">
        <v>19</v>
      </c>
      <c r="F156" s="229" t="s">
        <v>691</v>
      </c>
      <c r="G156" s="226"/>
      <c r="H156" s="230">
        <v>0.84399999999999997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136</v>
      </c>
      <c r="AU156" s="236" t="s">
        <v>82</v>
      </c>
      <c r="AV156" s="13" t="s">
        <v>82</v>
      </c>
      <c r="AW156" s="13" t="s">
        <v>33</v>
      </c>
      <c r="AX156" s="13" t="s">
        <v>72</v>
      </c>
      <c r="AY156" s="236" t="s">
        <v>124</v>
      </c>
    </row>
    <row r="157" s="13" customFormat="1">
      <c r="A157" s="13"/>
      <c r="B157" s="225"/>
      <c r="C157" s="226"/>
      <c r="D157" s="227" t="s">
        <v>136</v>
      </c>
      <c r="E157" s="228" t="s">
        <v>19</v>
      </c>
      <c r="F157" s="229" t="s">
        <v>692</v>
      </c>
      <c r="G157" s="226"/>
      <c r="H157" s="230">
        <v>0.39600000000000002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136</v>
      </c>
      <c r="AU157" s="236" t="s">
        <v>82</v>
      </c>
      <c r="AV157" s="13" t="s">
        <v>82</v>
      </c>
      <c r="AW157" s="13" t="s">
        <v>33</v>
      </c>
      <c r="AX157" s="13" t="s">
        <v>72</v>
      </c>
      <c r="AY157" s="236" t="s">
        <v>124</v>
      </c>
    </row>
    <row r="158" s="14" customFormat="1">
      <c r="A158" s="14"/>
      <c r="B158" s="237"/>
      <c r="C158" s="238"/>
      <c r="D158" s="227" t="s">
        <v>136</v>
      </c>
      <c r="E158" s="239" t="s">
        <v>19</v>
      </c>
      <c r="F158" s="240" t="s">
        <v>140</v>
      </c>
      <c r="G158" s="238"/>
      <c r="H158" s="241">
        <v>1.24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136</v>
      </c>
      <c r="AU158" s="247" t="s">
        <v>82</v>
      </c>
      <c r="AV158" s="14" t="s">
        <v>132</v>
      </c>
      <c r="AW158" s="14" t="s">
        <v>33</v>
      </c>
      <c r="AX158" s="14" t="s">
        <v>80</v>
      </c>
      <c r="AY158" s="247" t="s">
        <v>124</v>
      </c>
    </row>
    <row r="159" s="12" customFormat="1" ht="22.8" customHeight="1">
      <c r="A159" s="12"/>
      <c r="B159" s="191"/>
      <c r="C159" s="192"/>
      <c r="D159" s="193" t="s">
        <v>71</v>
      </c>
      <c r="E159" s="205" t="s">
        <v>189</v>
      </c>
      <c r="F159" s="205" t="s">
        <v>232</v>
      </c>
      <c r="G159" s="192"/>
      <c r="H159" s="192"/>
      <c r="I159" s="195"/>
      <c r="J159" s="206">
        <f>BK159</f>
        <v>0</v>
      </c>
      <c r="K159" s="192"/>
      <c r="L159" s="197"/>
      <c r="M159" s="198"/>
      <c r="N159" s="199"/>
      <c r="O159" s="199"/>
      <c r="P159" s="200">
        <f>SUM(P160:P199)</f>
        <v>0</v>
      </c>
      <c r="Q159" s="199"/>
      <c r="R159" s="200">
        <f>SUM(R160:R199)</f>
        <v>0.00086691999999999997</v>
      </c>
      <c r="S159" s="199"/>
      <c r="T159" s="201">
        <f>SUM(T160:T199)</f>
        <v>10.688645000000001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2" t="s">
        <v>80</v>
      </c>
      <c r="AT159" s="203" t="s">
        <v>71</v>
      </c>
      <c r="AU159" s="203" t="s">
        <v>80</v>
      </c>
      <c r="AY159" s="202" t="s">
        <v>124</v>
      </c>
      <c r="BK159" s="204">
        <f>SUM(BK160:BK199)</f>
        <v>0</v>
      </c>
    </row>
    <row r="160" s="2" customFormat="1" ht="16.5" customHeight="1">
      <c r="A160" s="41"/>
      <c r="B160" s="42"/>
      <c r="C160" s="207" t="s">
        <v>233</v>
      </c>
      <c r="D160" s="207" t="s">
        <v>127</v>
      </c>
      <c r="E160" s="208" t="s">
        <v>234</v>
      </c>
      <c r="F160" s="209" t="s">
        <v>235</v>
      </c>
      <c r="G160" s="210" t="s">
        <v>207</v>
      </c>
      <c r="H160" s="211">
        <v>3.222</v>
      </c>
      <c r="I160" s="212"/>
      <c r="J160" s="213">
        <f>ROUND(I160*H160,2)</f>
        <v>0</v>
      </c>
      <c r="K160" s="209" t="s">
        <v>131</v>
      </c>
      <c r="L160" s="47"/>
      <c r="M160" s="214" t="s">
        <v>19</v>
      </c>
      <c r="N160" s="215" t="s">
        <v>43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2.2000000000000002</v>
      </c>
      <c r="T160" s="217">
        <f>S160*H160</f>
        <v>7.0884000000000009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132</v>
      </c>
      <c r="AT160" s="218" t="s">
        <v>127</v>
      </c>
      <c r="AU160" s="218" t="s">
        <v>82</v>
      </c>
      <c r="AY160" s="20" t="s">
        <v>124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132</v>
      </c>
      <c r="BM160" s="218" t="s">
        <v>236</v>
      </c>
    </row>
    <row r="161" s="2" customFormat="1">
      <c r="A161" s="41"/>
      <c r="B161" s="42"/>
      <c r="C161" s="43"/>
      <c r="D161" s="220" t="s">
        <v>134</v>
      </c>
      <c r="E161" s="43"/>
      <c r="F161" s="221" t="s">
        <v>237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134</v>
      </c>
      <c r="AU161" s="20" t="s">
        <v>82</v>
      </c>
    </row>
    <row r="162" s="13" customFormat="1">
      <c r="A162" s="13"/>
      <c r="B162" s="225"/>
      <c r="C162" s="226"/>
      <c r="D162" s="227" t="s">
        <v>136</v>
      </c>
      <c r="E162" s="228" t="s">
        <v>19</v>
      </c>
      <c r="F162" s="229" t="s">
        <v>693</v>
      </c>
      <c r="G162" s="226"/>
      <c r="H162" s="230">
        <v>2.194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136</v>
      </c>
      <c r="AU162" s="236" t="s">
        <v>82</v>
      </c>
      <c r="AV162" s="13" t="s">
        <v>82</v>
      </c>
      <c r="AW162" s="13" t="s">
        <v>33</v>
      </c>
      <c r="AX162" s="13" t="s">
        <v>72</v>
      </c>
      <c r="AY162" s="236" t="s">
        <v>124</v>
      </c>
    </row>
    <row r="163" s="13" customFormat="1">
      <c r="A163" s="13"/>
      <c r="B163" s="225"/>
      <c r="C163" s="226"/>
      <c r="D163" s="227" t="s">
        <v>136</v>
      </c>
      <c r="E163" s="228" t="s">
        <v>19</v>
      </c>
      <c r="F163" s="229" t="s">
        <v>694</v>
      </c>
      <c r="G163" s="226"/>
      <c r="H163" s="230">
        <v>1.028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136</v>
      </c>
      <c r="AU163" s="236" t="s">
        <v>82</v>
      </c>
      <c r="AV163" s="13" t="s">
        <v>82</v>
      </c>
      <c r="AW163" s="13" t="s">
        <v>33</v>
      </c>
      <c r="AX163" s="13" t="s">
        <v>72</v>
      </c>
      <c r="AY163" s="236" t="s">
        <v>124</v>
      </c>
    </row>
    <row r="164" s="14" customFormat="1">
      <c r="A164" s="14"/>
      <c r="B164" s="237"/>
      <c r="C164" s="238"/>
      <c r="D164" s="227" t="s">
        <v>136</v>
      </c>
      <c r="E164" s="239" t="s">
        <v>19</v>
      </c>
      <c r="F164" s="240" t="s">
        <v>140</v>
      </c>
      <c r="G164" s="238"/>
      <c r="H164" s="241">
        <v>3.222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136</v>
      </c>
      <c r="AU164" s="247" t="s">
        <v>82</v>
      </c>
      <c r="AV164" s="14" t="s">
        <v>132</v>
      </c>
      <c r="AW164" s="14" t="s">
        <v>33</v>
      </c>
      <c r="AX164" s="14" t="s">
        <v>80</v>
      </c>
      <c r="AY164" s="247" t="s">
        <v>124</v>
      </c>
    </row>
    <row r="165" s="2" customFormat="1" ht="21.75" customHeight="1">
      <c r="A165" s="41"/>
      <c r="B165" s="42"/>
      <c r="C165" s="207" t="s">
        <v>240</v>
      </c>
      <c r="D165" s="207" t="s">
        <v>127</v>
      </c>
      <c r="E165" s="208" t="s">
        <v>241</v>
      </c>
      <c r="F165" s="209" t="s">
        <v>242</v>
      </c>
      <c r="G165" s="210" t="s">
        <v>207</v>
      </c>
      <c r="H165" s="211">
        <v>3.222</v>
      </c>
      <c r="I165" s="212"/>
      <c r="J165" s="213">
        <f>ROUND(I165*H165,2)</f>
        <v>0</v>
      </c>
      <c r="K165" s="209" t="s">
        <v>131</v>
      </c>
      <c r="L165" s="47"/>
      <c r="M165" s="214" t="s">
        <v>19</v>
      </c>
      <c r="N165" s="215" t="s">
        <v>43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0.029000000000000001</v>
      </c>
      <c r="T165" s="217">
        <f>S165*H165</f>
        <v>0.093438000000000007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132</v>
      </c>
      <c r="AT165" s="218" t="s">
        <v>127</v>
      </c>
      <c r="AU165" s="218" t="s">
        <v>82</v>
      </c>
      <c r="AY165" s="20" t="s">
        <v>124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132</v>
      </c>
      <c r="BM165" s="218" t="s">
        <v>243</v>
      </c>
    </row>
    <row r="166" s="2" customFormat="1">
      <c r="A166" s="41"/>
      <c r="B166" s="42"/>
      <c r="C166" s="43"/>
      <c r="D166" s="220" t="s">
        <v>134</v>
      </c>
      <c r="E166" s="43"/>
      <c r="F166" s="221" t="s">
        <v>244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134</v>
      </c>
      <c r="AU166" s="20" t="s">
        <v>82</v>
      </c>
    </row>
    <row r="167" s="2" customFormat="1" ht="21.75" customHeight="1">
      <c r="A167" s="41"/>
      <c r="B167" s="42"/>
      <c r="C167" s="207" t="s">
        <v>245</v>
      </c>
      <c r="D167" s="207" t="s">
        <v>127</v>
      </c>
      <c r="E167" s="208" t="s">
        <v>246</v>
      </c>
      <c r="F167" s="209" t="s">
        <v>247</v>
      </c>
      <c r="G167" s="210" t="s">
        <v>207</v>
      </c>
      <c r="H167" s="211">
        <v>2.149</v>
      </c>
      <c r="I167" s="212"/>
      <c r="J167" s="213">
        <f>ROUND(I167*H167,2)</f>
        <v>0</v>
      </c>
      <c r="K167" s="209" t="s">
        <v>131</v>
      </c>
      <c r="L167" s="47"/>
      <c r="M167" s="214" t="s">
        <v>19</v>
      </c>
      <c r="N167" s="215" t="s">
        <v>43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1.3999999999999999</v>
      </c>
      <c r="T167" s="217">
        <f>S167*H167</f>
        <v>3.0085999999999999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132</v>
      </c>
      <c r="AT167" s="218" t="s">
        <v>127</v>
      </c>
      <c r="AU167" s="218" t="s">
        <v>82</v>
      </c>
      <c r="AY167" s="20" t="s">
        <v>124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132</v>
      </c>
      <c r="BM167" s="218" t="s">
        <v>248</v>
      </c>
    </row>
    <row r="168" s="2" customFormat="1">
      <c r="A168" s="41"/>
      <c r="B168" s="42"/>
      <c r="C168" s="43"/>
      <c r="D168" s="220" t="s">
        <v>134</v>
      </c>
      <c r="E168" s="43"/>
      <c r="F168" s="221" t="s">
        <v>249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134</v>
      </c>
      <c r="AU168" s="20" t="s">
        <v>82</v>
      </c>
    </row>
    <row r="169" s="15" customFormat="1">
      <c r="A169" s="15"/>
      <c r="B169" s="248"/>
      <c r="C169" s="249"/>
      <c r="D169" s="227" t="s">
        <v>136</v>
      </c>
      <c r="E169" s="250" t="s">
        <v>19</v>
      </c>
      <c r="F169" s="251" t="s">
        <v>250</v>
      </c>
      <c r="G169" s="249"/>
      <c r="H169" s="250" t="s">
        <v>19</v>
      </c>
      <c r="I169" s="252"/>
      <c r="J169" s="249"/>
      <c r="K169" s="249"/>
      <c r="L169" s="253"/>
      <c r="M169" s="254"/>
      <c r="N169" s="255"/>
      <c r="O169" s="255"/>
      <c r="P169" s="255"/>
      <c r="Q169" s="255"/>
      <c r="R169" s="255"/>
      <c r="S169" s="255"/>
      <c r="T169" s="25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7" t="s">
        <v>136</v>
      </c>
      <c r="AU169" s="257" t="s">
        <v>82</v>
      </c>
      <c r="AV169" s="15" t="s">
        <v>80</v>
      </c>
      <c r="AW169" s="15" t="s">
        <v>33</v>
      </c>
      <c r="AX169" s="15" t="s">
        <v>72</v>
      </c>
      <c r="AY169" s="257" t="s">
        <v>124</v>
      </c>
    </row>
    <row r="170" s="13" customFormat="1">
      <c r="A170" s="13"/>
      <c r="B170" s="225"/>
      <c r="C170" s="226"/>
      <c r="D170" s="227" t="s">
        <v>136</v>
      </c>
      <c r="E170" s="228" t="s">
        <v>19</v>
      </c>
      <c r="F170" s="229" t="s">
        <v>695</v>
      </c>
      <c r="G170" s="226"/>
      <c r="H170" s="230">
        <v>1.4630000000000001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136</v>
      </c>
      <c r="AU170" s="236" t="s">
        <v>82</v>
      </c>
      <c r="AV170" s="13" t="s">
        <v>82</v>
      </c>
      <c r="AW170" s="13" t="s">
        <v>33</v>
      </c>
      <c r="AX170" s="13" t="s">
        <v>72</v>
      </c>
      <c r="AY170" s="236" t="s">
        <v>124</v>
      </c>
    </row>
    <row r="171" s="13" customFormat="1">
      <c r="A171" s="13"/>
      <c r="B171" s="225"/>
      <c r="C171" s="226"/>
      <c r="D171" s="227" t="s">
        <v>136</v>
      </c>
      <c r="E171" s="228" t="s">
        <v>19</v>
      </c>
      <c r="F171" s="229" t="s">
        <v>696</v>
      </c>
      <c r="G171" s="226"/>
      <c r="H171" s="230">
        <v>0.68600000000000005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136</v>
      </c>
      <c r="AU171" s="236" t="s">
        <v>82</v>
      </c>
      <c r="AV171" s="13" t="s">
        <v>82</v>
      </c>
      <c r="AW171" s="13" t="s">
        <v>33</v>
      </c>
      <c r="AX171" s="13" t="s">
        <v>72</v>
      </c>
      <c r="AY171" s="236" t="s">
        <v>124</v>
      </c>
    </row>
    <row r="172" s="14" customFormat="1">
      <c r="A172" s="14"/>
      <c r="B172" s="237"/>
      <c r="C172" s="238"/>
      <c r="D172" s="227" t="s">
        <v>136</v>
      </c>
      <c r="E172" s="239" t="s">
        <v>19</v>
      </c>
      <c r="F172" s="240" t="s">
        <v>140</v>
      </c>
      <c r="G172" s="238"/>
      <c r="H172" s="241">
        <v>2.149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136</v>
      </c>
      <c r="AU172" s="247" t="s">
        <v>82</v>
      </c>
      <c r="AV172" s="14" t="s">
        <v>132</v>
      </c>
      <c r="AW172" s="14" t="s">
        <v>33</v>
      </c>
      <c r="AX172" s="14" t="s">
        <v>80</v>
      </c>
      <c r="AY172" s="247" t="s">
        <v>124</v>
      </c>
    </row>
    <row r="173" s="2" customFormat="1" ht="24.15" customHeight="1">
      <c r="A173" s="41"/>
      <c r="B173" s="42"/>
      <c r="C173" s="207" t="s">
        <v>253</v>
      </c>
      <c r="D173" s="207" t="s">
        <v>127</v>
      </c>
      <c r="E173" s="208" t="s">
        <v>254</v>
      </c>
      <c r="F173" s="209" t="s">
        <v>255</v>
      </c>
      <c r="G173" s="210" t="s">
        <v>130</v>
      </c>
      <c r="H173" s="211">
        <v>21.672999999999998</v>
      </c>
      <c r="I173" s="212"/>
      <c r="J173" s="213">
        <f>ROUND(I173*H173,2)</f>
        <v>0</v>
      </c>
      <c r="K173" s="209" t="s">
        <v>131</v>
      </c>
      <c r="L173" s="47"/>
      <c r="M173" s="214" t="s">
        <v>19</v>
      </c>
      <c r="N173" s="215" t="s">
        <v>43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0.0040000000000000001</v>
      </c>
      <c r="T173" s="217">
        <f>S173*H173</f>
        <v>0.086691999999999991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132</v>
      </c>
      <c r="AT173" s="218" t="s">
        <v>127</v>
      </c>
      <c r="AU173" s="218" t="s">
        <v>82</v>
      </c>
      <c r="AY173" s="20" t="s">
        <v>124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132</v>
      </c>
      <c r="BM173" s="218" t="s">
        <v>256</v>
      </c>
    </row>
    <row r="174" s="2" customFormat="1">
      <c r="A174" s="41"/>
      <c r="B174" s="42"/>
      <c r="C174" s="43"/>
      <c r="D174" s="220" t="s">
        <v>134</v>
      </c>
      <c r="E174" s="43"/>
      <c r="F174" s="221" t="s">
        <v>257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134</v>
      </c>
      <c r="AU174" s="20" t="s">
        <v>82</v>
      </c>
    </row>
    <row r="175" s="13" customFormat="1">
      <c r="A175" s="13"/>
      <c r="B175" s="225"/>
      <c r="C175" s="226"/>
      <c r="D175" s="227" t="s">
        <v>136</v>
      </c>
      <c r="E175" s="228" t="s">
        <v>19</v>
      </c>
      <c r="F175" s="229" t="s">
        <v>682</v>
      </c>
      <c r="G175" s="226"/>
      <c r="H175" s="230">
        <v>6.8550000000000004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136</v>
      </c>
      <c r="AU175" s="236" t="s">
        <v>82</v>
      </c>
      <c r="AV175" s="13" t="s">
        <v>82</v>
      </c>
      <c r="AW175" s="13" t="s">
        <v>33</v>
      </c>
      <c r="AX175" s="13" t="s">
        <v>72</v>
      </c>
      <c r="AY175" s="236" t="s">
        <v>124</v>
      </c>
    </row>
    <row r="176" s="13" customFormat="1">
      <c r="A176" s="13"/>
      <c r="B176" s="225"/>
      <c r="C176" s="226"/>
      <c r="D176" s="227" t="s">
        <v>136</v>
      </c>
      <c r="E176" s="228" t="s">
        <v>19</v>
      </c>
      <c r="F176" s="229" t="s">
        <v>138</v>
      </c>
      <c r="G176" s="226"/>
      <c r="H176" s="230">
        <v>0.189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136</v>
      </c>
      <c r="AU176" s="236" t="s">
        <v>82</v>
      </c>
      <c r="AV176" s="13" t="s">
        <v>82</v>
      </c>
      <c r="AW176" s="13" t="s">
        <v>33</v>
      </c>
      <c r="AX176" s="13" t="s">
        <v>72</v>
      </c>
      <c r="AY176" s="236" t="s">
        <v>124</v>
      </c>
    </row>
    <row r="177" s="13" customFormat="1">
      <c r="A177" s="13"/>
      <c r="B177" s="225"/>
      <c r="C177" s="226"/>
      <c r="D177" s="227" t="s">
        <v>136</v>
      </c>
      <c r="E177" s="228" t="s">
        <v>19</v>
      </c>
      <c r="F177" s="229" t="s">
        <v>683</v>
      </c>
      <c r="G177" s="226"/>
      <c r="H177" s="230">
        <v>14.629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136</v>
      </c>
      <c r="AU177" s="236" t="s">
        <v>82</v>
      </c>
      <c r="AV177" s="13" t="s">
        <v>82</v>
      </c>
      <c r="AW177" s="13" t="s">
        <v>33</v>
      </c>
      <c r="AX177" s="13" t="s">
        <v>72</v>
      </c>
      <c r="AY177" s="236" t="s">
        <v>124</v>
      </c>
    </row>
    <row r="178" s="14" customFormat="1">
      <c r="A178" s="14"/>
      <c r="B178" s="237"/>
      <c r="C178" s="238"/>
      <c r="D178" s="227" t="s">
        <v>136</v>
      </c>
      <c r="E178" s="239" t="s">
        <v>19</v>
      </c>
      <c r="F178" s="240" t="s">
        <v>140</v>
      </c>
      <c r="G178" s="238"/>
      <c r="H178" s="241">
        <v>21.673000000000002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136</v>
      </c>
      <c r="AU178" s="247" t="s">
        <v>82</v>
      </c>
      <c r="AV178" s="14" t="s">
        <v>132</v>
      </c>
      <c r="AW178" s="14" t="s">
        <v>33</v>
      </c>
      <c r="AX178" s="14" t="s">
        <v>80</v>
      </c>
      <c r="AY178" s="247" t="s">
        <v>124</v>
      </c>
    </row>
    <row r="179" s="2" customFormat="1" ht="24.15" customHeight="1">
      <c r="A179" s="41"/>
      <c r="B179" s="42"/>
      <c r="C179" s="207" t="s">
        <v>258</v>
      </c>
      <c r="D179" s="207" t="s">
        <v>127</v>
      </c>
      <c r="E179" s="208" t="s">
        <v>259</v>
      </c>
      <c r="F179" s="209" t="s">
        <v>260</v>
      </c>
      <c r="G179" s="210" t="s">
        <v>130</v>
      </c>
      <c r="H179" s="211">
        <v>82.302999999999997</v>
      </c>
      <c r="I179" s="212"/>
      <c r="J179" s="213">
        <f>ROUND(I179*H179,2)</f>
        <v>0</v>
      </c>
      <c r="K179" s="209" t="s">
        <v>131</v>
      </c>
      <c r="L179" s="47"/>
      <c r="M179" s="214" t="s">
        <v>19</v>
      </c>
      <c r="N179" s="215" t="s">
        <v>43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0.0050000000000000001</v>
      </c>
      <c r="T179" s="217">
        <f>S179*H179</f>
        <v>0.41151500000000002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132</v>
      </c>
      <c r="AT179" s="218" t="s">
        <v>127</v>
      </c>
      <c r="AU179" s="218" t="s">
        <v>82</v>
      </c>
      <c r="AY179" s="20" t="s">
        <v>124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132</v>
      </c>
      <c r="BM179" s="218" t="s">
        <v>261</v>
      </c>
    </row>
    <row r="180" s="2" customFormat="1">
      <c r="A180" s="41"/>
      <c r="B180" s="42"/>
      <c r="C180" s="43"/>
      <c r="D180" s="220" t="s">
        <v>134</v>
      </c>
      <c r="E180" s="43"/>
      <c r="F180" s="221" t="s">
        <v>262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134</v>
      </c>
      <c r="AU180" s="20" t="s">
        <v>82</v>
      </c>
    </row>
    <row r="181" s="13" customFormat="1">
      <c r="A181" s="13"/>
      <c r="B181" s="225"/>
      <c r="C181" s="226"/>
      <c r="D181" s="227" t="s">
        <v>136</v>
      </c>
      <c r="E181" s="228" t="s">
        <v>19</v>
      </c>
      <c r="F181" s="229" t="s">
        <v>685</v>
      </c>
      <c r="G181" s="226"/>
      <c r="H181" s="230">
        <v>48.439999999999998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136</v>
      </c>
      <c r="AU181" s="236" t="s">
        <v>82</v>
      </c>
      <c r="AV181" s="13" t="s">
        <v>82</v>
      </c>
      <c r="AW181" s="13" t="s">
        <v>33</v>
      </c>
      <c r="AX181" s="13" t="s">
        <v>72</v>
      </c>
      <c r="AY181" s="236" t="s">
        <v>124</v>
      </c>
    </row>
    <row r="182" s="13" customFormat="1">
      <c r="A182" s="13"/>
      <c r="B182" s="225"/>
      <c r="C182" s="226"/>
      <c r="D182" s="227" t="s">
        <v>136</v>
      </c>
      <c r="E182" s="228" t="s">
        <v>19</v>
      </c>
      <c r="F182" s="229" t="s">
        <v>166</v>
      </c>
      <c r="G182" s="226"/>
      <c r="H182" s="230">
        <v>0.59199999999999997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136</v>
      </c>
      <c r="AU182" s="236" t="s">
        <v>82</v>
      </c>
      <c r="AV182" s="13" t="s">
        <v>82</v>
      </c>
      <c r="AW182" s="13" t="s">
        <v>33</v>
      </c>
      <c r="AX182" s="13" t="s">
        <v>72</v>
      </c>
      <c r="AY182" s="236" t="s">
        <v>124</v>
      </c>
    </row>
    <row r="183" s="13" customFormat="1">
      <c r="A183" s="13"/>
      <c r="B183" s="225"/>
      <c r="C183" s="226"/>
      <c r="D183" s="227" t="s">
        <v>136</v>
      </c>
      <c r="E183" s="228" t="s">
        <v>19</v>
      </c>
      <c r="F183" s="229" t="s">
        <v>167</v>
      </c>
      <c r="G183" s="226"/>
      <c r="H183" s="230">
        <v>-3.6000000000000001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136</v>
      </c>
      <c r="AU183" s="236" t="s">
        <v>82</v>
      </c>
      <c r="AV183" s="13" t="s">
        <v>82</v>
      </c>
      <c r="AW183" s="13" t="s">
        <v>33</v>
      </c>
      <c r="AX183" s="13" t="s">
        <v>72</v>
      </c>
      <c r="AY183" s="236" t="s">
        <v>124</v>
      </c>
    </row>
    <row r="184" s="13" customFormat="1">
      <c r="A184" s="13"/>
      <c r="B184" s="225"/>
      <c r="C184" s="226"/>
      <c r="D184" s="227" t="s">
        <v>136</v>
      </c>
      <c r="E184" s="228" t="s">
        <v>19</v>
      </c>
      <c r="F184" s="229" t="s">
        <v>168</v>
      </c>
      <c r="G184" s="226"/>
      <c r="H184" s="230">
        <v>6.0999999999999996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136</v>
      </c>
      <c r="AU184" s="236" t="s">
        <v>82</v>
      </c>
      <c r="AV184" s="13" t="s">
        <v>82</v>
      </c>
      <c r="AW184" s="13" t="s">
        <v>33</v>
      </c>
      <c r="AX184" s="13" t="s">
        <v>72</v>
      </c>
      <c r="AY184" s="236" t="s">
        <v>124</v>
      </c>
    </row>
    <row r="185" s="13" customFormat="1">
      <c r="A185" s="13"/>
      <c r="B185" s="225"/>
      <c r="C185" s="226"/>
      <c r="D185" s="227" t="s">
        <v>136</v>
      </c>
      <c r="E185" s="228" t="s">
        <v>19</v>
      </c>
      <c r="F185" s="229" t="s">
        <v>169</v>
      </c>
      <c r="G185" s="226"/>
      <c r="H185" s="230">
        <v>0.622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136</v>
      </c>
      <c r="AU185" s="236" t="s">
        <v>82</v>
      </c>
      <c r="AV185" s="13" t="s">
        <v>82</v>
      </c>
      <c r="AW185" s="13" t="s">
        <v>33</v>
      </c>
      <c r="AX185" s="13" t="s">
        <v>72</v>
      </c>
      <c r="AY185" s="236" t="s">
        <v>124</v>
      </c>
    </row>
    <row r="186" s="13" customFormat="1">
      <c r="A186" s="13"/>
      <c r="B186" s="225"/>
      <c r="C186" s="226"/>
      <c r="D186" s="227" t="s">
        <v>136</v>
      </c>
      <c r="E186" s="228" t="s">
        <v>19</v>
      </c>
      <c r="F186" s="229" t="s">
        <v>170</v>
      </c>
      <c r="G186" s="226"/>
      <c r="H186" s="230">
        <v>-1.5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136</v>
      </c>
      <c r="AU186" s="236" t="s">
        <v>82</v>
      </c>
      <c r="AV186" s="13" t="s">
        <v>82</v>
      </c>
      <c r="AW186" s="13" t="s">
        <v>33</v>
      </c>
      <c r="AX186" s="13" t="s">
        <v>72</v>
      </c>
      <c r="AY186" s="236" t="s">
        <v>124</v>
      </c>
    </row>
    <row r="187" s="13" customFormat="1">
      <c r="A187" s="13"/>
      <c r="B187" s="225"/>
      <c r="C187" s="226"/>
      <c r="D187" s="227" t="s">
        <v>136</v>
      </c>
      <c r="E187" s="228" t="s">
        <v>19</v>
      </c>
      <c r="F187" s="229" t="s">
        <v>171</v>
      </c>
      <c r="G187" s="226"/>
      <c r="H187" s="230">
        <v>0.53000000000000003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136</v>
      </c>
      <c r="AU187" s="236" t="s">
        <v>82</v>
      </c>
      <c r="AV187" s="13" t="s">
        <v>82</v>
      </c>
      <c r="AW187" s="13" t="s">
        <v>33</v>
      </c>
      <c r="AX187" s="13" t="s">
        <v>72</v>
      </c>
      <c r="AY187" s="236" t="s">
        <v>124</v>
      </c>
    </row>
    <row r="188" s="13" customFormat="1">
      <c r="A188" s="13"/>
      <c r="B188" s="225"/>
      <c r="C188" s="226"/>
      <c r="D188" s="227" t="s">
        <v>136</v>
      </c>
      <c r="E188" s="228" t="s">
        <v>19</v>
      </c>
      <c r="F188" s="229" t="s">
        <v>687</v>
      </c>
      <c r="G188" s="226"/>
      <c r="H188" s="230">
        <v>32.378999999999998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136</v>
      </c>
      <c r="AU188" s="236" t="s">
        <v>82</v>
      </c>
      <c r="AV188" s="13" t="s">
        <v>82</v>
      </c>
      <c r="AW188" s="13" t="s">
        <v>33</v>
      </c>
      <c r="AX188" s="13" t="s">
        <v>72</v>
      </c>
      <c r="AY188" s="236" t="s">
        <v>124</v>
      </c>
    </row>
    <row r="189" s="13" customFormat="1">
      <c r="A189" s="13"/>
      <c r="B189" s="225"/>
      <c r="C189" s="226"/>
      <c r="D189" s="227" t="s">
        <v>136</v>
      </c>
      <c r="E189" s="228" t="s">
        <v>19</v>
      </c>
      <c r="F189" s="229" t="s">
        <v>182</v>
      </c>
      <c r="G189" s="226"/>
      <c r="H189" s="230">
        <v>-2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136</v>
      </c>
      <c r="AU189" s="236" t="s">
        <v>82</v>
      </c>
      <c r="AV189" s="13" t="s">
        <v>82</v>
      </c>
      <c r="AW189" s="13" t="s">
        <v>33</v>
      </c>
      <c r="AX189" s="13" t="s">
        <v>72</v>
      </c>
      <c r="AY189" s="236" t="s">
        <v>124</v>
      </c>
    </row>
    <row r="190" s="13" customFormat="1">
      <c r="A190" s="13"/>
      <c r="B190" s="225"/>
      <c r="C190" s="226"/>
      <c r="D190" s="227" t="s">
        <v>136</v>
      </c>
      <c r="E190" s="228" t="s">
        <v>19</v>
      </c>
      <c r="F190" s="229" t="s">
        <v>183</v>
      </c>
      <c r="G190" s="226"/>
      <c r="H190" s="230">
        <v>0.73999999999999999</v>
      </c>
      <c r="I190" s="231"/>
      <c r="J190" s="226"/>
      <c r="K190" s="226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136</v>
      </c>
      <c r="AU190" s="236" t="s">
        <v>82</v>
      </c>
      <c r="AV190" s="13" t="s">
        <v>82</v>
      </c>
      <c r="AW190" s="13" t="s">
        <v>33</v>
      </c>
      <c r="AX190" s="13" t="s">
        <v>72</v>
      </c>
      <c r="AY190" s="236" t="s">
        <v>124</v>
      </c>
    </row>
    <row r="191" s="14" customFormat="1">
      <c r="A191" s="14"/>
      <c r="B191" s="237"/>
      <c r="C191" s="238"/>
      <c r="D191" s="227" t="s">
        <v>136</v>
      </c>
      <c r="E191" s="239" t="s">
        <v>19</v>
      </c>
      <c r="F191" s="240" t="s">
        <v>140</v>
      </c>
      <c r="G191" s="238"/>
      <c r="H191" s="241">
        <v>82.302999999999983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136</v>
      </c>
      <c r="AU191" s="247" t="s">
        <v>82</v>
      </c>
      <c r="AV191" s="14" t="s">
        <v>132</v>
      </c>
      <c r="AW191" s="14" t="s">
        <v>33</v>
      </c>
      <c r="AX191" s="14" t="s">
        <v>80</v>
      </c>
      <c r="AY191" s="247" t="s">
        <v>124</v>
      </c>
    </row>
    <row r="192" s="2" customFormat="1" ht="24.15" customHeight="1">
      <c r="A192" s="41"/>
      <c r="B192" s="42"/>
      <c r="C192" s="207" t="s">
        <v>7</v>
      </c>
      <c r="D192" s="207" t="s">
        <v>127</v>
      </c>
      <c r="E192" s="208" t="s">
        <v>263</v>
      </c>
      <c r="F192" s="209" t="s">
        <v>264</v>
      </c>
      <c r="G192" s="210" t="s">
        <v>130</v>
      </c>
      <c r="H192" s="211">
        <v>21.672999999999998</v>
      </c>
      <c r="I192" s="212"/>
      <c r="J192" s="213">
        <f>ROUND(I192*H192,2)</f>
        <v>0</v>
      </c>
      <c r="K192" s="209" t="s">
        <v>131</v>
      </c>
      <c r="L192" s="47"/>
      <c r="M192" s="214" t="s">
        <v>19</v>
      </c>
      <c r="N192" s="215" t="s">
        <v>43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132</v>
      </c>
      <c r="AT192" s="218" t="s">
        <v>127</v>
      </c>
      <c r="AU192" s="218" t="s">
        <v>82</v>
      </c>
      <c r="AY192" s="20" t="s">
        <v>124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132</v>
      </c>
      <c r="BM192" s="218" t="s">
        <v>265</v>
      </c>
    </row>
    <row r="193" s="2" customFormat="1">
      <c r="A193" s="41"/>
      <c r="B193" s="42"/>
      <c r="C193" s="43"/>
      <c r="D193" s="220" t="s">
        <v>134</v>
      </c>
      <c r="E193" s="43"/>
      <c r="F193" s="221" t="s">
        <v>266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134</v>
      </c>
      <c r="AU193" s="20" t="s">
        <v>82</v>
      </c>
    </row>
    <row r="194" s="13" customFormat="1">
      <c r="A194" s="13"/>
      <c r="B194" s="225"/>
      <c r="C194" s="226"/>
      <c r="D194" s="227" t="s">
        <v>136</v>
      </c>
      <c r="E194" s="228" t="s">
        <v>19</v>
      </c>
      <c r="F194" s="229" t="s">
        <v>683</v>
      </c>
      <c r="G194" s="226"/>
      <c r="H194" s="230">
        <v>14.629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136</v>
      </c>
      <c r="AU194" s="236" t="s">
        <v>82</v>
      </c>
      <c r="AV194" s="13" t="s">
        <v>82</v>
      </c>
      <c r="AW194" s="13" t="s">
        <v>33</v>
      </c>
      <c r="AX194" s="13" t="s">
        <v>72</v>
      </c>
      <c r="AY194" s="236" t="s">
        <v>124</v>
      </c>
    </row>
    <row r="195" s="13" customFormat="1">
      <c r="A195" s="13"/>
      <c r="B195" s="225"/>
      <c r="C195" s="226"/>
      <c r="D195" s="227" t="s">
        <v>136</v>
      </c>
      <c r="E195" s="228" t="s">
        <v>19</v>
      </c>
      <c r="F195" s="229" t="s">
        <v>138</v>
      </c>
      <c r="G195" s="226"/>
      <c r="H195" s="230">
        <v>0.189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136</v>
      </c>
      <c r="AU195" s="236" t="s">
        <v>82</v>
      </c>
      <c r="AV195" s="13" t="s">
        <v>82</v>
      </c>
      <c r="AW195" s="13" t="s">
        <v>33</v>
      </c>
      <c r="AX195" s="13" t="s">
        <v>72</v>
      </c>
      <c r="AY195" s="236" t="s">
        <v>124</v>
      </c>
    </row>
    <row r="196" s="13" customFormat="1">
      <c r="A196" s="13"/>
      <c r="B196" s="225"/>
      <c r="C196" s="226"/>
      <c r="D196" s="227" t="s">
        <v>136</v>
      </c>
      <c r="E196" s="228" t="s">
        <v>19</v>
      </c>
      <c r="F196" s="229" t="s">
        <v>682</v>
      </c>
      <c r="G196" s="226"/>
      <c r="H196" s="230">
        <v>6.8550000000000004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136</v>
      </c>
      <c r="AU196" s="236" t="s">
        <v>82</v>
      </c>
      <c r="AV196" s="13" t="s">
        <v>82</v>
      </c>
      <c r="AW196" s="13" t="s">
        <v>33</v>
      </c>
      <c r="AX196" s="13" t="s">
        <v>72</v>
      </c>
      <c r="AY196" s="236" t="s">
        <v>124</v>
      </c>
    </row>
    <row r="197" s="14" customFormat="1">
      <c r="A197" s="14"/>
      <c r="B197" s="237"/>
      <c r="C197" s="238"/>
      <c r="D197" s="227" t="s">
        <v>136</v>
      </c>
      <c r="E197" s="239" t="s">
        <v>19</v>
      </c>
      <c r="F197" s="240" t="s">
        <v>140</v>
      </c>
      <c r="G197" s="238"/>
      <c r="H197" s="241">
        <v>21.673000000000002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136</v>
      </c>
      <c r="AU197" s="247" t="s">
        <v>82</v>
      </c>
      <c r="AV197" s="14" t="s">
        <v>132</v>
      </c>
      <c r="AW197" s="14" t="s">
        <v>33</v>
      </c>
      <c r="AX197" s="14" t="s">
        <v>80</v>
      </c>
      <c r="AY197" s="247" t="s">
        <v>124</v>
      </c>
    </row>
    <row r="198" s="2" customFormat="1" ht="24.15" customHeight="1">
      <c r="A198" s="41"/>
      <c r="B198" s="42"/>
      <c r="C198" s="207" t="s">
        <v>267</v>
      </c>
      <c r="D198" s="207" t="s">
        <v>127</v>
      </c>
      <c r="E198" s="208" t="s">
        <v>268</v>
      </c>
      <c r="F198" s="209" t="s">
        <v>269</v>
      </c>
      <c r="G198" s="210" t="s">
        <v>130</v>
      </c>
      <c r="H198" s="211">
        <v>21.672999999999998</v>
      </c>
      <c r="I198" s="212"/>
      <c r="J198" s="213">
        <f>ROUND(I198*H198,2)</f>
        <v>0</v>
      </c>
      <c r="K198" s="209" t="s">
        <v>131</v>
      </c>
      <c r="L198" s="47"/>
      <c r="M198" s="214" t="s">
        <v>19</v>
      </c>
      <c r="N198" s="215" t="s">
        <v>43</v>
      </c>
      <c r="O198" s="87"/>
      <c r="P198" s="216">
        <f>O198*H198</f>
        <v>0</v>
      </c>
      <c r="Q198" s="216">
        <v>4.0000000000000003E-05</v>
      </c>
      <c r="R198" s="216">
        <f>Q198*H198</f>
        <v>0.00086691999999999997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132</v>
      </c>
      <c r="AT198" s="218" t="s">
        <v>127</v>
      </c>
      <c r="AU198" s="218" t="s">
        <v>82</v>
      </c>
      <c r="AY198" s="20" t="s">
        <v>124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132</v>
      </c>
      <c r="BM198" s="218" t="s">
        <v>270</v>
      </c>
    </row>
    <row r="199" s="2" customFormat="1">
      <c r="A199" s="41"/>
      <c r="B199" s="42"/>
      <c r="C199" s="43"/>
      <c r="D199" s="220" t="s">
        <v>134</v>
      </c>
      <c r="E199" s="43"/>
      <c r="F199" s="221" t="s">
        <v>271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134</v>
      </c>
      <c r="AU199" s="20" t="s">
        <v>82</v>
      </c>
    </row>
    <row r="200" s="12" customFormat="1" ht="22.8" customHeight="1">
      <c r="A200" s="12"/>
      <c r="B200" s="191"/>
      <c r="C200" s="192"/>
      <c r="D200" s="193" t="s">
        <v>71</v>
      </c>
      <c r="E200" s="205" t="s">
        <v>272</v>
      </c>
      <c r="F200" s="205" t="s">
        <v>273</v>
      </c>
      <c r="G200" s="192"/>
      <c r="H200" s="192"/>
      <c r="I200" s="195"/>
      <c r="J200" s="206">
        <f>BK200</f>
        <v>0</v>
      </c>
      <c r="K200" s="192"/>
      <c r="L200" s="197"/>
      <c r="M200" s="198"/>
      <c r="N200" s="199"/>
      <c r="O200" s="199"/>
      <c r="P200" s="200">
        <f>SUM(P201:P211)</f>
        <v>0</v>
      </c>
      <c r="Q200" s="199"/>
      <c r="R200" s="200">
        <f>SUM(R201:R211)</f>
        <v>0</v>
      </c>
      <c r="S200" s="199"/>
      <c r="T200" s="201">
        <f>SUM(T201:T211)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2" t="s">
        <v>80</v>
      </c>
      <c r="AT200" s="203" t="s">
        <v>71</v>
      </c>
      <c r="AU200" s="203" t="s">
        <v>80</v>
      </c>
      <c r="AY200" s="202" t="s">
        <v>124</v>
      </c>
      <c r="BK200" s="204">
        <f>SUM(BK201:BK211)</f>
        <v>0</v>
      </c>
    </row>
    <row r="201" s="2" customFormat="1" ht="16.5" customHeight="1">
      <c r="A201" s="41"/>
      <c r="B201" s="42"/>
      <c r="C201" s="207" t="s">
        <v>274</v>
      </c>
      <c r="D201" s="207" t="s">
        <v>127</v>
      </c>
      <c r="E201" s="208" t="s">
        <v>275</v>
      </c>
      <c r="F201" s="209" t="s">
        <v>276</v>
      </c>
      <c r="G201" s="210" t="s">
        <v>226</v>
      </c>
      <c r="H201" s="211">
        <v>13.029999999999999</v>
      </c>
      <c r="I201" s="212"/>
      <c r="J201" s="213">
        <f>ROUND(I201*H201,2)</f>
        <v>0</v>
      </c>
      <c r="K201" s="209" t="s">
        <v>131</v>
      </c>
      <c r="L201" s="47"/>
      <c r="M201" s="214" t="s">
        <v>19</v>
      </c>
      <c r="N201" s="215" t="s">
        <v>43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132</v>
      </c>
      <c r="AT201" s="218" t="s">
        <v>127</v>
      </c>
      <c r="AU201" s="218" t="s">
        <v>82</v>
      </c>
      <c r="AY201" s="20" t="s">
        <v>124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80</v>
      </c>
      <c r="BK201" s="219">
        <f>ROUND(I201*H201,2)</f>
        <v>0</v>
      </c>
      <c r="BL201" s="20" t="s">
        <v>132</v>
      </c>
      <c r="BM201" s="218" t="s">
        <v>277</v>
      </c>
    </row>
    <row r="202" s="2" customFormat="1">
      <c r="A202" s="41"/>
      <c r="B202" s="42"/>
      <c r="C202" s="43"/>
      <c r="D202" s="220" t="s">
        <v>134</v>
      </c>
      <c r="E202" s="43"/>
      <c r="F202" s="221" t="s">
        <v>278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134</v>
      </c>
      <c r="AU202" s="20" t="s">
        <v>82</v>
      </c>
    </row>
    <row r="203" s="2" customFormat="1" ht="24.15" customHeight="1">
      <c r="A203" s="41"/>
      <c r="B203" s="42"/>
      <c r="C203" s="207" t="s">
        <v>279</v>
      </c>
      <c r="D203" s="207" t="s">
        <v>127</v>
      </c>
      <c r="E203" s="208" t="s">
        <v>280</v>
      </c>
      <c r="F203" s="209" t="s">
        <v>281</v>
      </c>
      <c r="G203" s="210" t="s">
        <v>226</v>
      </c>
      <c r="H203" s="211">
        <v>13.029999999999999</v>
      </c>
      <c r="I203" s="212"/>
      <c r="J203" s="213">
        <f>ROUND(I203*H203,2)</f>
        <v>0</v>
      </c>
      <c r="K203" s="209" t="s">
        <v>131</v>
      </c>
      <c r="L203" s="47"/>
      <c r="M203" s="214" t="s">
        <v>19</v>
      </c>
      <c r="N203" s="215" t="s">
        <v>43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132</v>
      </c>
      <c r="AT203" s="218" t="s">
        <v>127</v>
      </c>
      <c r="AU203" s="218" t="s">
        <v>82</v>
      </c>
      <c r="AY203" s="20" t="s">
        <v>124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132</v>
      </c>
      <c r="BM203" s="218" t="s">
        <v>282</v>
      </c>
    </row>
    <row r="204" s="2" customFormat="1">
      <c r="A204" s="41"/>
      <c r="B204" s="42"/>
      <c r="C204" s="43"/>
      <c r="D204" s="220" t="s">
        <v>134</v>
      </c>
      <c r="E204" s="43"/>
      <c r="F204" s="221" t="s">
        <v>283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134</v>
      </c>
      <c r="AU204" s="20" t="s">
        <v>82</v>
      </c>
    </row>
    <row r="205" s="2" customFormat="1" ht="21.75" customHeight="1">
      <c r="A205" s="41"/>
      <c r="B205" s="42"/>
      <c r="C205" s="207" t="s">
        <v>284</v>
      </c>
      <c r="D205" s="207" t="s">
        <v>127</v>
      </c>
      <c r="E205" s="208" t="s">
        <v>285</v>
      </c>
      <c r="F205" s="209" t="s">
        <v>286</v>
      </c>
      <c r="G205" s="210" t="s">
        <v>226</v>
      </c>
      <c r="H205" s="211">
        <v>13.029999999999999</v>
      </c>
      <c r="I205" s="212"/>
      <c r="J205" s="213">
        <f>ROUND(I205*H205,2)</f>
        <v>0</v>
      </c>
      <c r="K205" s="209" t="s">
        <v>131</v>
      </c>
      <c r="L205" s="47"/>
      <c r="M205" s="214" t="s">
        <v>19</v>
      </c>
      <c r="N205" s="215" t="s">
        <v>43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132</v>
      </c>
      <c r="AT205" s="218" t="s">
        <v>127</v>
      </c>
      <c r="AU205" s="218" t="s">
        <v>82</v>
      </c>
      <c r="AY205" s="20" t="s">
        <v>124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132</v>
      </c>
      <c r="BM205" s="218" t="s">
        <v>287</v>
      </c>
    </row>
    <row r="206" s="2" customFormat="1">
      <c r="A206" s="41"/>
      <c r="B206" s="42"/>
      <c r="C206" s="43"/>
      <c r="D206" s="220" t="s">
        <v>134</v>
      </c>
      <c r="E206" s="43"/>
      <c r="F206" s="221" t="s">
        <v>288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134</v>
      </c>
      <c r="AU206" s="20" t="s">
        <v>82</v>
      </c>
    </row>
    <row r="207" s="2" customFormat="1" ht="24.15" customHeight="1">
      <c r="A207" s="41"/>
      <c r="B207" s="42"/>
      <c r="C207" s="207" t="s">
        <v>289</v>
      </c>
      <c r="D207" s="207" t="s">
        <v>127</v>
      </c>
      <c r="E207" s="208" t="s">
        <v>290</v>
      </c>
      <c r="F207" s="209" t="s">
        <v>291</v>
      </c>
      <c r="G207" s="210" t="s">
        <v>226</v>
      </c>
      <c r="H207" s="211">
        <v>78.180000000000007</v>
      </c>
      <c r="I207" s="212"/>
      <c r="J207" s="213">
        <f>ROUND(I207*H207,2)</f>
        <v>0</v>
      </c>
      <c r="K207" s="209" t="s">
        <v>131</v>
      </c>
      <c r="L207" s="47"/>
      <c r="M207" s="214" t="s">
        <v>19</v>
      </c>
      <c r="N207" s="215" t="s">
        <v>43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132</v>
      </c>
      <c r="AT207" s="218" t="s">
        <v>127</v>
      </c>
      <c r="AU207" s="218" t="s">
        <v>82</v>
      </c>
      <c r="AY207" s="20" t="s">
        <v>124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132</v>
      </c>
      <c r="BM207" s="218" t="s">
        <v>292</v>
      </c>
    </row>
    <row r="208" s="2" customFormat="1">
      <c r="A208" s="41"/>
      <c r="B208" s="42"/>
      <c r="C208" s="43"/>
      <c r="D208" s="220" t="s">
        <v>134</v>
      </c>
      <c r="E208" s="43"/>
      <c r="F208" s="221" t="s">
        <v>293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134</v>
      </c>
      <c r="AU208" s="20" t="s">
        <v>82</v>
      </c>
    </row>
    <row r="209" s="13" customFormat="1">
      <c r="A209" s="13"/>
      <c r="B209" s="225"/>
      <c r="C209" s="226"/>
      <c r="D209" s="227" t="s">
        <v>136</v>
      </c>
      <c r="E209" s="228" t="s">
        <v>19</v>
      </c>
      <c r="F209" s="229" t="s">
        <v>697</v>
      </c>
      <c r="G209" s="226"/>
      <c r="H209" s="230">
        <v>78.180000000000007</v>
      </c>
      <c r="I209" s="231"/>
      <c r="J209" s="226"/>
      <c r="K209" s="226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136</v>
      </c>
      <c r="AU209" s="236" t="s">
        <v>82</v>
      </c>
      <c r="AV209" s="13" t="s">
        <v>82</v>
      </c>
      <c r="AW209" s="13" t="s">
        <v>33</v>
      </c>
      <c r="AX209" s="13" t="s">
        <v>80</v>
      </c>
      <c r="AY209" s="236" t="s">
        <v>124</v>
      </c>
    </row>
    <row r="210" s="2" customFormat="1" ht="24.15" customHeight="1">
      <c r="A210" s="41"/>
      <c r="B210" s="42"/>
      <c r="C210" s="207" t="s">
        <v>295</v>
      </c>
      <c r="D210" s="207" t="s">
        <v>127</v>
      </c>
      <c r="E210" s="208" t="s">
        <v>296</v>
      </c>
      <c r="F210" s="209" t="s">
        <v>297</v>
      </c>
      <c r="G210" s="210" t="s">
        <v>226</v>
      </c>
      <c r="H210" s="211">
        <v>13.029999999999999</v>
      </c>
      <c r="I210" s="212"/>
      <c r="J210" s="213">
        <f>ROUND(I210*H210,2)</f>
        <v>0</v>
      </c>
      <c r="K210" s="209" t="s">
        <v>131</v>
      </c>
      <c r="L210" s="47"/>
      <c r="M210" s="214" t="s">
        <v>19</v>
      </c>
      <c r="N210" s="215" t="s">
        <v>43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132</v>
      </c>
      <c r="AT210" s="218" t="s">
        <v>127</v>
      </c>
      <c r="AU210" s="218" t="s">
        <v>82</v>
      </c>
      <c r="AY210" s="20" t="s">
        <v>124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132</v>
      </c>
      <c r="BM210" s="218" t="s">
        <v>298</v>
      </c>
    </row>
    <row r="211" s="2" customFormat="1">
      <c r="A211" s="41"/>
      <c r="B211" s="42"/>
      <c r="C211" s="43"/>
      <c r="D211" s="220" t="s">
        <v>134</v>
      </c>
      <c r="E211" s="43"/>
      <c r="F211" s="221" t="s">
        <v>299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134</v>
      </c>
      <c r="AU211" s="20" t="s">
        <v>82</v>
      </c>
    </row>
    <row r="212" s="12" customFormat="1" ht="22.8" customHeight="1">
      <c r="A212" s="12"/>
      <c r="B212" s="191"/>
      <c r="C212" s="192"/>
      <c r="D212" s="193" t="s">
        <v>71</v>
      </c>
      <c r="E212" s="205" t="s">
        <v>300</v>
      </c>
      <c r="F212" s="205" t="s">
        <v>301</v>
      </c>
      <c r="G212" s="192"/>
      <c r="H212" s="192"/>
      <c r="I212" s="195"/>
      <c r="J212" s="206">
        <f>BK212</f>
        <v>0</v>
      </c>
      <c r="K212" s="192"/>
      <c r="L212" s="197"/>
      <c r="M212" s="198"/>
      <c r="N212" s="199"/>
      <c r="O212" s="199"/>
      <c r="P212" s="200">
        <f>SUM(P213:P214)</f>
        <v>0</v>
      </c>
      <c r="Q212" s="199"/>
      <c r="R212" s="200">
        <f>SUM(R213:R214)</f>
        <v>0</v>
      </c>
      <c r="S212" s="199"/>
      <c r="T212" s="201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2" t="s">
        <v>80</v>
      </c>
      <c r="AT212" s="203" t="s">
        <v>71</v>
      </c>
      <c r="AU212" s="203" t="s">
        <v>80</v>
      </c>
      <c r="AY212" s="202" t="s">
        <v>124</v>
      </c>
      <c r="BK212" s="204">
        <f>SUM(BK213:BK214)</f>
        <v>0</v>
      </c>
    </row>
    <row r="213" s="2" customFormat="1" ht="33" customHeight="1">
      <c r="A213" s="41"/>
      <c r="B213" s="42"/>
      <c r="C213" s="207" t="s">
        <v>302</v>
      </c>
      <c r="D213" s="207" t="s">
        <v>127</v>
      </c>
      <c r="E213" s="208" t="s">
        <v>303</v>
      </c>
      <c r="F213" s="209" t="s">
        <v>304</v>
      </c>
      <c r="G213" s="210" t="s">
        <v>226</v>
      </c>
      <c r="H213" s="211">
        <v>10.077</v>
      </c>
      <c r="I213" s="212"/>
      <c r="J213" s="213">
        <f>ROUND(I213*H213,2)</f>
        <v>0</v>
      </c>
      <c r="K213" s="209" t="s">
        <v>131</v>
      </c>
      <c r="L213" s="47"/>
      <c r="M213" s="214" t="s">
        <v>19</v>
      </c>
      <c r="N213" s="215" t="s">
        <v>43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132</v>
      </c>
      <c r="AT213" s="218" t="s">
        <v>127</v>
      </c>
      <c r="AU213" s="218" t="s">
        <v>82</v>
      </c>
      <c r="AY213" s="20" t="s">
        <v>124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132</v>
      </c>
      <c r="BM213" s="218" t="s">
        <v>305</v>
      </c>
    </row>
    <row r="214" s="2" customFormat="1">
      <c r="A214" s="41"/>
      <c r="B214" s="42"/>
      <c r="C214" s="43"/>
      <c r="D214" s="220" t="s">
        <v>134</v>
      </c>
      <c r="E214" s="43"/>
      <c r="F214" s="221" t="s">
        <v>306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134</v>
      </c>
      <c r="AU214" s="20" t="s">
        <v>82</v>
      </c>
    </row>
    <row r="215" s="12" customFormat="1" ht="25.92" customHeight="1">
      <c r="A215" s="12"/>
      <c r="B215" s="191"/>
      <c r="C215" s="192"/>
      <c r="D215" s="193" t="s">
        <v>71</v>
      </c>
      <c r="E215" s="194" t="s">
        <v>307</v>
      </c>
      <c r="F215" s="194" t="s">
        <v>308</v>
      </c>
      <c r="G215" s="192"/>
      <c r="H215" s="192"/>
      <c r="I215" s="195"/>
      <c r="J215" s="196">
        <f>BK215</f>
        <v>0</v>
      </c>
      <c r="K215" s="192"/>
      <c r="L215" s="197"/>
      <c r="M215" s="198"/>
      <c r="N215" s="199"/>
      <c r="O215" s="199"/>
      <c r="P215" s="200">
        <f>P216+P223+P227+P246+P251+P264+P300+P354+P378</f>
        <v>0</v>
      </c>
      <c r="Q215" s="199"/>
      <c r="R215" s="200">
        <f>R216+R223+R227+R246+R251+R264+R300+R354+R378</f>
        <v>2.2469726200000006</v>
      </c>
      <c r="S215" s="199"/>
      <c r="T215" s="201">
        <f>T216+T223+T227+T246+T251+T264+T300+T354+T378</f>
        <v>2.3411416200000001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82</v>
      </c>
      <c r="AT215" s="203" t="s">
        <v>71</v>
      </c>
      <c r="AU215" s="203" t="s">
        <v>72</v>
      </c>
      <c r="AY215" s="202" t="s">
        <v>124</v>
      </c>
      <c r="BK215" s="204">
        <f>BK216+BK223+BK227+BK246+BK251+BK264+BK300+BK354+BK378</f>
        <v>0</v>
      </c>
    </row>
    <row r="216" s="12" customFormat="1" ht="22.8" customHeight="1">
      <c r="A216" s="12"/>
      <c r="B216" s="191"/>
      <c r="C216" s="192"/>
      <c r="D216" s="193" t="s">
        <v>71</v>
      </c>
      <c r="E216" s="205" t="s">
        <v>309</v>
      </c>
      <c r="F216" s="205" t="s">
        <v>310</v>
      </c>
      <c r="G216" s="192"/>
      <c r="H216" s="192"/>
      <c r="I216" s="195"/>
      <c r="J216" s="206">
        <f>BK216</f>
        <v>0</v>
      </c>
      <c r="K216" s="192"/>
      <c r="L216" s="197"/>
      <c r="M216" s="198"/>
      <c r="N216" s="199"/>
      <c r="O216" s="199"/>
      <c r="P216" s="200">
        <f>SUM(P217:P222)</f>
        <v>0</v>
      </c>
      <c r="Q216" s="199"/>
      <c r="R216" s="200">
        <f>SUM(R217:R222)</f>
        <v>0.00296</v>
      </c>
      <c r="S216" s="199"/>
      <c r="T216" s="201">
        <f>SUM(T217:T222)</f>
        <v>0.029610000000000001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2" t="s">
        <v>82</v>
      </c>
      <c r="AT216" s="203" t="s">
        <v>71</v>
      </c>
      <c r="AU216" s="203" t="s">
        <v>80</v>
      </c>
      <c r="AY216" s="202" t="s">
        <v>124</v>
      </c>
      <c r="BK216" s="204">
        <f>SUM(BK217:BK222)</f>
        <v>0</v>
      </c>
    </row>
    <row r="217" s="2" customFormat="1" ht="16.5" customHeight="1">
      <c r="A217" s="41"/>
      <c r="B217" s="42"/>
      <c r="C217" s="207" t="s">
        <v>311</v>
      </c>
      <c r="D217" s="207" t="s">
        <v>127</v>
      </c>
      <c r="E217" s="208" t="s">
        <v>312</v>
      </c>
      <c r="F217" s="209" t="s">
        <v>313</v>
      </c>
      <c r="G217" s="210" t="s">
        <v>314</v>
      </c>
      <c r="H217" s="211">
        <v>1</v>
      </c>
      <c r="I217" s="212"/>
      <c r="J217" s="213">
        <f>ROUND(I217*H217,2)</f>
        <v>0</v>
      </c>
      <c r="K217" s="209" t="s">
        <v>19</v>
      </c>
      <c r="L217" s="47"/>
      <c r="M217" s="214" t="s">
        <v>19</v>
      </c>
      <c r="N217" s="215" t="s">
        <v>43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0.029610000000000001</v>
      </c>
      <c r="T217" s="217">
        <f>S217*H217</f>
        <v>0.029610000000000001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233</v>
      </c>
      <c r="AT217" s="218" t="s">
        <v>127</v>
      </c>
      <c r="AU217" s="218" t="s">
        <v>82</v>
      </c>
      <c r="AY217" s="20" t="s">
        <v>124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233</v>
      </c>
      <c r="BM217" s="218" t="s">
        <v>315</v>
      </c>
    </row>
    <row r="218" s="2" customFormat="1" ht="24.15" customHeight="1">
      <c r="A218" s="41"/>
      <c r="B218" s="42"/>
      <c r="C218" s="207" t="s">
        <v>316</v>
      </c>
      <c r="D218" s="207" t="s">
        <v>127</v>
      </c>
      <c r="E218" s="208" t="s">
        <v>317</v>
      </c>
      <c r="F218" s="209" t="s">
        <v>318</v>
      </c>
      <c r="G218" s="210" t="s">
        <v>319</v>
      </c>
      <c r="H218" s="211">
        <v>1</v>
      </c>
      <c r="I218" s="212"/>
      <c r="J218" s="213">
        <f>ROUND(I218*H218,2)</f>
        <v>0</v>
      </c>
      <c r="K218" s="209" t="s">
        <v>19</v>
      </c>
      <c r="L218" s="47"/>
      <c r="M218" s="214" t="s">
        <v>19</v>
      </c>
      <c r="N218" s="215" t="s">
        <v>43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233</v>
      </c>
      <c r="AT218" s="218" t="s">
        <v>127</v>
      </c>
      <c r="AU218" s="218" t="s">
        <v>82</v>
      </c>
      <c r="AY218" s="20" t="s">
        <v>124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233</v>
      </c>
      <c r="BM218" s="218" t="s">
        <v>320</v>
      </c>
    </row>
    <row r="219" s="2" customFormat="1" ht="16.5" customHeight="1">
      <c r="A219" s="41"/>
      <c r="B219" s="42"/>
      <c r="C219" s="207" t="s">
        <v>321</v>
      </c>
      <c r="D219" s="207" t="s">
        <v>127</v>
      </c>
      <c r="E219" s="208" t="s">
        <v>322</v>
      </c>
      <c r="F219" s="209" t="s">
        <v>323</v>
      </c>
      <c r="G219" s="210" t="s">
        <v>314</v>
      </c>
      <c r="H219" s="211">
        <v>2</v>
      </c>
      <c r="I219" s="212"/>
      <c r="J219" s="213">
        <f>ROUND(I219*H219,2)</f>
        <v>0</v>
      </c>
      <c r="K219" s="209" t="s">
        <v>131</v>
      </c>
      <c r="L219" s="47"/>
      <c r="M219" s="214" t="s">
        <v>19</v>
      </c>
      <c r="N219" s="215" t="s">
        <v>43</v>
      </c>
      <c r="O219" s="87"/>
      <c r="P219" s="216">
        <f>O219*H219</f>
        <v>0</v>
      </c>
      <c r="Q219" s="216">
        <v>0.00148</v>
      </c>
      <c r="R219" s="216">
        <f>Q219*H219</f>
        <v>0.00296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233</v>
      </c>
      <c r="AT219" s="218" t="s">
        <v>127</v>
      </c>
      <c r="AU219" s="218" t="s">
        <v>82</v>
      </c>
      <c r="AY219" s="20" t="s">
        <v>124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233</v>
      </c>
      <c r="BM219" s="218" t="s">
        <v>324</v>
      </c>
    </row>
    <row r="220" s="2" customFormat="1">
      <c r="A220" s="41"/>
      <c r="B220" s="42"/>
      <c r="C220" s="43"/>
      <c r="D220" s="220" t="s">
        <v>134</v>
      </c>
      <c r="E220" s="43"/>
      <c r="F220" s="221" t="s">
        <v>325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134</v>
      </c>
      <c r="AU220" s="20" t="s">
        <v>82</v>
      </c>
    </row>
    <row r="221" s="2" customFormat="1" ht="24.15" customHeight="1">
      <c r="A221" s="41"/>
      <c r="B221" s="42"/>
      <c r="C221" s="207" t="s">
        <v>326</v>
      </c>
      <c r="D221" s="207" t="s">
        <v>127</v>
      </c>
      <c r="E221" s="208" t="s">
        <v>327</v>
      </c>
      <c r="F221" s="209" t="s">
        <v>328</v>
      </c>
      <c r="G221" s="210" t="s">
        <v>329</v>
      </c>
      <c r="H221" s="269"/>
      <c r="I221" s="212"/>
      <c r="J221" s="213">
        <f>ROUND(I221*H221,2)</f>
        <v>0</v>
      </c>
      <c r="K221" s="209" t="s">
        <v>131</v>
      </c>
      <c r="L221" s="47"/>
      <c r="M221" s="214" t="s">
        <v>19</v>
      </c>
      <c r="N221" s="215" t="s">
        <v>43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233</v>
      </c>
      <c r="AT221" s="218" t="s">
        <v>127</v>
      </c>
      <c r="AU221" s="218" t="s">
        <v>82</v>
      </c>
      <c r="AY221" s="20" t="s">
        <v>124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233</v>
      </c>
      <c r="BM221" s="218" t="s">
        <v>330</v>
      </c>
    </row>
    <row r="222" s="2" customFormat="1">
      <c r="A222" s="41"/>
      <c r="B222" s="42"/>
      <c r="C222" s="43"/>
      <c r="D222" s="220" t="s">
        <v>134</v>
      </c>
      <c r="E222" s="43"/>
      <c r="F222" s="221" t="s">
        <v>331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134</v>
      </c>
      <c r="AU222" s="20" t="s">
        <v>82</v>
      </c>
    </row>
    <row r="223" s="12" customFormat="1" ht="22.8" customHeight="1">
      <c r="A223" s="12"/>
      <c r="B223" s="191"/>
      <c r="C223" s="192"/>
      <c r="D223" s="193" t="s">
        <v>71</v>
      </c>
      <c r="E223" s="205" t="s">
        <v>332</v>
      </c>
      <c r="F223" s="205" t="s">
        <v>333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SUM(P224:P226)</f>
        <v>0</v>
      </c>
      <c r="Q223" s="199"/>
      <c r="R223" s="200">
        <f>SUM(R224:R226)</f>
        <v>0</v>
      </c>
      <c r="S223" s="199"/>
      <c r="T223" s="201">
        <f>SUM(T224:T226)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82</v>
      </c>
      <c r="AT223" s="203" t="s">
        <v>71</v>
      </c>
      <c r="AU223" s="203" t="s">
        <v>80</v>
      </c>
      <c r="AY223" s="202" t="s">
        <v>124</v>
      </c>
      <c r="BK223" s="204">
        <f>SUM(BK224:BK226)</f>
        <v>0</v>
      </c>
    </row>
    <row r="224" s="2" customFormat="1" ht="21.75" customHeight="1">
      <c r="A224" s="41"/>
      <c r="B224" s="42"/>
      <c r="C224" s="207" t="s">
        <v>334</v>
      </c>
      <c r="D224" s="207" t="s">
        <v>127</v>
      </c>
      <c r="E224" s="208" t="s">
        <v>335</v>
      </c>
      <c r="F224" s="209" t="s">
        <v>336</v>
      </c>
      <c r="G224" s="210" t="s">
        <v>319</v>
      </c>
      <c r="H224" s="211">
        <v>1</v>
      </c>
      <c r="I224" s="212"/>
      <c r="J224" s="213">
        <f>ROUND(I224*H224,2)</f>
        <v>0</v>
      </c>
      <c r="K224" s="209" t="s">
        <v>19</v>
      </c>
      <c r="L224" s="47"/>
      <c r="M224" s="214" t="s">
        <v>19</v>
      </c>
      <c r="N224" s="215" t="s">
        <v>43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233</v>
      </c>
      <c r="AT224" s="218" t="s">
        <v>127</v>
      </c>
      <c r="AU224" s="218" t="s">
        <v>82</v>
      </c>
      <c r="AY224" s="20" t="s">
        <v>124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233</v>
      </c>
      <c r="BM224" s="218" t="s">
        <v>337</v>
      </c>
    </row>
    <row r="225" s="2" customFormat="1" ht="24.15" customHeight="1">
      <c r="A225" s="41"/>
      <c r="B225" s="42"/>
      <c r="C225" s="207" t="s">
        <v>338</v>
      </c>
      <c r="D225" s="207" t="s">
        <v>127</v>
      </c>
      <c r="E225" s="208" t="s">
        <v>339</v>
      </c>
      <c r="F225" s="209" t="s">
        <v>340</v>
      </c>
      <c r="G225" s="210" t="s">
        <v>329</v>
      </c>
      <c r="H225" s="269"/>
      <c r="I225" s="212"/>
      <c r="J225" s="213">
        <f>ROUND(I225*H225,2)</f>
        <v>0</v>
      </c>
      <c r="K225" s="209" t="s">
        <v>131</v>
      </c>
      <c r="L225" s="47"/>
      <c r="M225" s="214" t="s">
        <v>19</v>
      </c>
      <c r="N225" s="215" t="s">
        <v>43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233</v>
      </c>
      <c r="AT225" s="218" t="s">
        <v>127</v>
      </c>
      <c r="AU225" s="218" t="s">
        <v>82</v>
      </c>
      <c r="AY225" s="20" t="s">
        <v>124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233</v>
      </c>
      <c r="BM225" s="218" t="s">
        <v>341</v>
      </c>
    </row>
    <row r="226" s="2" customFormat="1">
      <c r="A226" s="41"/>
      <c r="B226" s="42"/>
      <c r="C226" s="43"/>
      <c r="D226" s="220" t="s">
        <v>134</v>
      </c>
      <c r="E226" s="43"/>
      <c r="F226" s="221" t="s">
        <v>342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134</v>
      </c>
      <c r="AU226" s="20" t="s">
        <v>82</v>
      </c>
    </row>
    <row r="227" s="12" customFormat="1" ht="22.8" customHeight="1">
      <c r="A227" s="12"/>
      <c r="B227" s="191"/>
      <c r="C227" s="192"/>
      <c r="D227" s="193" t="s">
        <v>71</v>
      </c>
      <c r="E227" s="205" t="s">
        <v>343</v>
      </c>
      <c r="F227" s="205" t="s">
        <v>344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SUM(P228:P245)</f>
        <v>0</v>
      </c>
      <c r="Q227" s="199"/>
      <c r="R227" s="200">
        <f>SUM(R228:R245)</f>
        <v>0.10792</v>
      </c>
      <c r="S227" s="199"/>
      <c r="T227" s="201">
        <f>SUM(T228:T245)</f>
        <v>0.10043000000000001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82</v>
      </c>
      <c r="AT227" s="203" t="s">
        <v>71</v>
      </c>
      <c r="AU227" s="203" t="s">
        <v>80</v>
      </c>
      <c r="AY227" s="202" t="s">
        <v>124</v>
      </c>
      <c r="BK227" s="204">
        <f>SUM(BK228:BK245)</f>
        <v>0</v>
      </c>
    </row>
    <row r="228" s="2" customFormat="1" ht="16.5" customHeight="1">
      <c r="A228" s="41"/>
      <c r="B228" s="42"/>
      <c r="C228" s="207" t="s">
        <v>345</v>
      </c>
      <c r="D228" s="207" t="s">
        <v>127</v>
      </c>
      <c r="E228" s="208" t="s">
        <v>346</v>
      </c>
      <c r="F228" s="209" t="s">
        <v>347</v>
      </c>
      <c r="G228" s="210" t="s">
        <v>319</v>
      </c>
      <c r="H228" s="211">
        <v>4</v>
      </c>
      <c r="I228" s="212"/>
      <c r="J228" s="213">
        <f>ROUND(I228*H228,2)</f>
        <v>0</v>
      </c>
      <c r="K228" s="209" t="s">
        <v>131</v>
      </c>
      <c r="L228" s="47"/>
      <c r="M228" s="214" t="s">
        <v>19</v>
      </c>
      <c r="N228" s="215" t="s">
        <v>43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0.019460000000000002</v>
      </c>
      <c r="T228" s="217">
        <f>S228*H228</f>
        <v>0.077840000000000006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233</v>
      </c>
      <c r="AT228" s="218" t="s">
        <v>127</v>
      </c>
      <c r="AU228" s="218" t="s">
        <v>82</v>
      </c>
      <c r="AY228" s="20" t="s">
        <v>124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233</v>
      </c>
      <c r="BM228" s="218" t="s">
        <v>348</v>
      </c>
    </row>
    <row r="229" s="2" customFormat="1">
      <c r="A229" s="41"/>
      <c r="B229" s="42"/>
      <c r="C229" s="43"/>
      <c r="D229" s="220" t="s">
        <v>134</v>
      </c>
      <c r="E229" s="43"/>
      <c r="F229" s="221" t="s">
        <v>349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134</v>
      </c>
      <c r="AU229" s="20" t="s">
        <v>82</v>
      </c>
    </row>
    <row r="230" s="2" customFormat="1" ht="16.5" customHeight="1">
      <c r="A230" s="41"/>
      <c r="B230" s="42"/>
      <c r="C230" s="207" t="s">
        <v>350</v>
      </c>
      <c r="D230" s="207" t="s">
        <v>127</v>
      </c>
      <c r="E230" s="208" t="s">
        <v>351</v>
      </c>
      <c r="F230" s="209" t="s">
        <v>352</v>
      </c>
      <c r="G230" s="210" t="s">
        <v>319</v>
      </c>
      <c r="H230" s="211">
        <v>4</v>
      </c>
      <c r="I230" s="212"/>
      <c r="J230" s="213">
        <f>ROUND(I230*H230,2)</f>
        <v>0</v>
      </c>
      <c r="K230" s="209" t="s">
        <v>131</v>
      </c>
      <c r="L230" s="47"/>
      <c r="M230" s="214" t="s">
        <v>19</v>
      </c>
      <c r="N230" s="215" t="s">
        <v>43</v>
      </c>
      <c r="O230" s="87"/>
      <c r="P230" s="216">
        <f>O230*H230</f>
        <v>0</v>
      </c>
      <c r="Q230" s="216">
        <v>0</v>
      </c>
      <c r="R230" s="216">
        <f>Q230*H230</f>
        <v>0</v>
      </c>
      <c r="S230" s="216">
        <v>0.00085999999999999998</v>
      </c>
      <c r="T230" s="217">
        <f>S230*H230</f>
        <v>0.0034399999999999999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233</v>
      </c>
      <c r="AT230" s="218" t="s">
        <v>127</v>
      </c>
      <c r="AU230" s="218" t="s">
        <v>82</v>
      </c>
      <c r="AY230" s="20" t="s">
        <v>124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233</v>
      </c>
      <c r="BM230" s="218" t="s">
        <v>353</v>
      </c>
    </row>
    <row r="231" s="2" customFormat="1">
      <c r="A231" s="41"/>
      <c r="B231" s="42"/>
      <c r="C231" s="43"/>
      <c r="D231" s="220" t="s">
        <v>134</v>
      </c>
      <c r="E231" s="43"/>
      <c r="F231" s="221" t="s">
        <v>354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134</v>
      </c>
      <c r="AU231" s="20" t="s">
        <v>82</v>
      </c>
    </row>
    <row r="232" s="2" customFormat="1" ht="16.5" customHeight="1">
      <c r="A232" s="41"/>
      <c r="B232" s="42"/>
      <c r="C232" s="207" t="s">
        <v>355</v>
      </c>
      <c r="D232" s="207" t="s">
        <v>127</v>
      </c>
      <c r="E232" s="208" t="s">
        <v>356</v>
      </c>
      <c r="F232" s="209" t="s">
        <v>357</v>
      </c>
      <c r="G232" s="210" t="s">
        <v>314</v>
      </c>
      <c r="H232" s="211">
        <v>7</v>
      </c>
      <c r="I232" s="212"/>
      <c r="J232" s="213">
        <f>ROUND(I232*H232,2)</f>
        <v>0</v>
      </c>
      <c r="K232" s="209" t="s">
        <v>19</v>
      </c>
      <c r="L232" s="47"/>
      <c r="M232" s="214" t="s">
        <v>19</v>
      </c>
      <c r="N232" s="215" t="s">
        <v>43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0.0022499999999999998</v>
      </c>
      <c r="T232" s="217">
        <f>S232*H232</f>
        <v>0.01575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233</v>
      </c>
      <c r="AT232" s="218" t="s">
        <v>127</v>
      </c>
      <c r="AU232" s="218" t="s">
        <v>82</v>
      </c>
      <c r="AY232" s="20" t="s">
        <v>124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233</v>
      </c>
      <c r="BM232" s="218" t="s">
        <v>358</v>
      </c>
    </row>
    <row r="233" s="2" customFormat="1" ht="16.5" customHeight="1">
      <c r="A233" s="41"/>
      <c r="B233" s="42"/>
      <c r="C233" s="207" t="s">
        <v>359</v>
      </c>
      <c r="D233" s="207" t="s">
        <v>127</v>
      </c>
      <c r="E233" s="208" t="s">
        <v>360</v>
      </c>
      <c r="F233" s="209" t="s">
        <v>361</v>
      </c>
      <c r="G233" s="210" t="s">
        <v>314</v>
      </c>
      <c r="H233" s="211">
        <v>4</v>
      </c>
      <c r="I233" s="212"/>
      <c r="J233" s="213">
        <f>ROUND(I233*H233,2)</f>
        <v>0</v>
      </c>
      <c r="K233" s="209" t="s">
        <v>131</v>
      </c>
      <c r="L233" s="47"/>
      <c r="M233" s="214" t="s">
        <v>19</v>
      </c>
      <c r="N233" s="215" t="s">
        <v>43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0.00084999999999999995</v>
      </c>
      <c r="T233" s="217">
        <f>S233*H233</f>
        <v>0.0033999999999999998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233</v>
      </c>
      <c r="AT233" s="218" t="s">
        <v>127</v>
      </c>
      <c r="AU233" s="218" t="s">
        <v>82</v>
      </c>
      <c r="AY233" s="20" t="s">
        <v>124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233</v>
      </c>
      <c r="BM233" s="218" t="s">
        <v>362</v>
      </c>
    </row>
    <row r="234" s="2" customFormat="1">
      <c r="A234" s="41"/>
      <c r="B234" s="42"/>
      <c r="C234" s="43"/>
      <c r="D234" s="220" t="s">
        <v>134</v>
      </c>
      <c r="E234" s="43"/>
      <c r="F234" s="221" t="s">
        <v>363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134</v>
      </c>
      <c r="AU234" s="20" t="s">
        <v>82</v>
      </c>
    </row>
    <row r="235" s="2" customFormat="1" ht="24.15" customHeight="1">
      <c r="A235" s="41"/>
      <c r="B235" s="42"/>
      <c r="C235" s="207" t="s">
        <v>364</v>
      </c>
      <c r="D235" s="207" t="s">
        <v>127</v>
      </c>
      <c r="E235" s="208" t="s">
        <v>365</v>
      </c>
      <c r="F235" s="209" t="s">
        <v>366</v>
      </c>
      <c r="G235" s="210" t="s">
        <v>319</v>
      </c>
      <c r="H235" s="211">
        <v>4</v>
      </c>
      <c r="I235" s="212"/>
      <c r="J235" s="213">
        <f>ROUND(I235*H235,2)</f>
        <v>0</v>
      </c>
      <c r="K235" s="209" t="s">
        <v>131</v>
      </c>
      <c r="L235" s="47"/>
      <c r="M235" s="214" t="s">
        <v>19</v>
      </c>
      <c r="N235" s="215" t="s">
        <v>43</v>
      </c>
      <c r="O235" s="87"/>
      <c r="P235" s="216">
        <f>O235*H235</f>
        <v>0</v>
      </c>
      <c r="Q235" s="216">
        <v>0.021219999999999999</v>
      </c>
      <c r="R235" s="216">
        <f>Q235*H235</f>
        <v>0.084879999999999997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233</v>
      </c>
      <c r="AT235" s="218" t="s">
        <v>127</v>
      </c>
      <c r="AU235" s="218" t="s">
        <v>82</v>
      </c>
      <c r="AY235" s="20" t="s">
        <v>124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233</v>
      </c>
      <c r="BM235" s="218" t="s">
        <v>367</v>
      </c>
    </row>
    <row r="236" s="2" customFormat="1">
      <c r="A236" s="41"/>
      <c r="B236" s="42"/>
      <c r="C236" s="43"/>
      <c r="D236" s="220" t="s">
        <v>134</v>
      </c>
      <c r="E236" s="43"/>
      <c r="F236" s="221" t="s">
        <v>368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134</v>
      </c>
      <c r="AU236" s="20" t="s">
        <v>82</v>
      </c>
    </row>
    <row r="237" s="2" customFormat="1" ht="16.5" customHeight="1">
      <c r="A237" s="41"/>
      <c r="B237" s="42"/>
      <c r="C237" s="207" t="s">
        <v>369</v>
      </c>
      <c r="D237" s="207" t="s">
        <v>127</v>
      </c>
      <c r="E237" s="208" t="s">
        <v>370</v>
      </c>
      <c r="F237" s="209" t="s">
        <v>371</v>
      </c>
      <c r="G237" s="210" t="s">
        <v>319</v>
      </c>
      <c r="H237" s="211">
        <v>4</v>
      </c>
      <c r="I237" s="212"/>
      <c r="J237" s="213">
        <f>ROUND(I237*H237,2)</f>
        <v>0</v>
      </c>
      <c r="K237" s="209" t="s">
        <v>131</v>
      </c>
      <c r="L237" s="47"/>
      <c r="M237" s="214" t="s">
        <v>19</v>
      </c>
      <c r="N237" s="215" t="s">
        <v>43</v>
      </c>
      <c r="O237" s="87"/>
      <c r="P237" s="216">
        <f>O237*H237</f>
        <v>0</v>
      </c>
      <c r="Q237" s="216">
        <v>0.0018</v>
      </c>
      <c r="R237" s="216">
        <f>Q237*H237</f>
        <v>0.0071999999999999998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233</v>
      </c>
      <c r="AT237" s="218" t="s">
        <v>127</v>
      </c>
      <c r="AU237" s="218" t="s">
        <v>82</v>
      </c>
      <c r="AY237" s="20" t="s">
        <v>124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233</v>
      </c>
      <c r="BM237" s="218" t="s">
        <v>372</v>
      </c>
    </row>
    <row r="238" s="2" customFormat="1">
      <c r="A238" s="41"/>
      <c r="B238" s="42"/>
      <c r="C238" s="43"/>
      <c r="D238" s="220" t="s">
        <v>134</v>
      </c>
      <c r="E238" s="43"/>
      <c r="F238" s="221" t="s">
        <v>373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134</v>
      </c>
      <c r="AU238" s="20" t="s">
        <v>82</v>
      </c>
    </row>
    <row r="239" s="2" customFormat="1" ht="16.5" customHeight="1">
      <c r="A239" s="41"/>
      <c r="B239" s="42"/>
      <c r="C239" s="207" t="s">
        <v>374</v>
      </c>
      <c r="D239" s="207" t="s">
        <v>127</v>
      </c>
      <c r="E239" s="208" t="s">
        <v>375</v>
      </c>
      <c r="F239" s="209" t="s">
        <v>376</v>
      </c>
      <c r="G239" s="210" t="s">
        <v>314</v>
      </c>
      <c r="H239" s="211">
        <v>4</v>
      </c>
      <c r="I239" s="212"/>
      <c r="J239" s="213">
        <f>ROUND(I239*H239,2)</f>
        <v>0</v>
      </c>
      <c r="K239" s="209" t="s">
        <v>131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0.00024000000000000001</v>
      </c>
      <c r="R239" s="216">
        <f>Q239*H239</f>
        <v>0.00096000000000000002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233</v>
      </c>
      <c r="AT239" s="218" t="s">
        <v>127</v>
      </c>
      <c r="AU239" s="218" t="s">
        <v>82</v>
      </c>
      <c r="AY239" s="20" t="s">
        <v>124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233</v>
      </c>
      <c r="BM239" s="218" t="s">
        <v>377</v>
      </c>
    </row>
    <row r="240" s="2" customFormat="1">
      <c r="A240" s="41"/>
      <c r="B240" s="42"/>
      <c r="C240" s="43"/>
      <c r="D240" s="220" t="s">
        <v>134</v>
      </c>
      <c r="E240" s="43"/>
      <c r="F240" s="221" t="s">
        <v>378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134</v>
      </c>
      <c r="AU240" s="20" t="s">
        <v>82</v>
      </c>
    </row>
    <row r="241" s="2" customFormat="1" ht="16.5" customHeight="1">
      <c r="A241" s="41"/>
      <c r="B241" s="42"/>
      <c r="C241" s="207" t="s">
        <v>379</v>
      </c>
      <c r="D241" s="207" t="s">
        <v>127</v>
      </c>
      <c r="E241" s="208" t="s">
        <v>380</v>
      </c>
      <c r="F241" s="209" t="s">
        <v>381</v>
      </c>
      <c r="G241" s="210" t="s">
        <v>319</v>
      </c>
      <c r="H241" s="211">
        <v>7</v>
      </c>
      <c r="I241" s="212"/>
      <c r="J241" s="213">
        <f>ROUND(I241*H241,2)</f>
        <v>0</v>
      </c>
      <c r="K241" s="209" t="s">
        <v>19</v>
      </c>
      <c r="L241" s="47"/>
      <c r="M241" s="214" t="s">
        <v>19</v>
      </c>
      <c r="N241" s="215" t="s">
        <v>43</v>
      </c>
      <c r="O241" s="87"/>
      <c r="P241" s="216">
        <f>O241*H241</f>
        <v>0</v>
      </c>
      <c r="Q241" s="216">
        <v>0.0018400000000000001</v>
      </c>
      <c r="R241" s="216">
        <f>Q241*H241</f>
        <v>0.012880000000000001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233</v>
      </c>
      <c r="AT241" s="218" t="s">
        <v>127</v>
      </c>
      <c r="AU241" s="218" t="s">
        <v>82</v>
      </c>
      <c r="AY241" s="20" t="s">
        <v>124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233</v>
      </c>
      <c r="BM241" s="218" t="s">
        <v>382</v>
      </c>
    </row>
    <row r="242" s="2" customFormat="1" ht="16.5" customHeight="1">
      <c r="A242" s="41"/>
      <c r="B242" s="42"/>
      <c r="C242" s="207" t="s">
        <v>383</v>
      </c>
      <c r="D242" s="207" t="s">
        <v>127</v>
      </c>
      <c r="E242" s="208" t="s">
        <v>384</v>
      </c>
      <c r="F242" s="209" t="s">
        <v>385</v>
      </c>
      <c r="G242" s="210" t="s">
        <v>319</v>
      </c>
      <c r="H242" s="211">
        <v>8</v>
      </c>
      <c r="I242" s="212"/>
      <c r="J242" s="213">
        <f>ROUND(I242*H242,2)</f>
        <v>0</v>
      </c>
      <c r="K242" s="209" t="s">
        <v>131</v>
      </c>
      <c r="L242" s="47"/>
      <c r="M242" s="214" t="s">
        <v>19</v>
      </c>
      <c r="N242" s="215" t="s">
        <v>43</v>
      </c>
      <c r="O242" s="87"/>
      <c r="P242" s="216">
        <f>O242*H242</f>
        <v>0</v>
      </c>
      <c r="Q242" s="216">
        <v>0.00025000000000000001</v>
      </c>
      <c r="R242" s="216">
        <f>Q242*H242</f>
        <v>0.002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233</v>
      </c>
      <c r="AT242" s="218" t="s">
        <v>127</v>
      </c>
      <c r="AU242" s="218" t="s">
        <v>82</v>
      </c>
      <c r="AY242" s="20" t="s">
        <v>124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233</v>
      </c>
      <c r="BM242" s="218" t="s">
        <v>386</v>
      </c>
    </row>
    <row r="243" s="2" customFormat="1">
      <c r="A243" s="41"/>
      <c r="B243" s="42"/>
      <c r="C243" s="43"/>
      <c r="D243" s="220" t="s">
        <v>134</v>
      </c>
      <c r="E243" s="43"/>
      <c r="F243" s="221" t="s">
        <v>387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134</v>
      </c>
      <c r="AU243" s="20" t="s">
        <v>82</v>
      </c>
    </row>
    <row r="244" s="2" customFormat="1" ht="24.15" customHeight="1">
      <c r="A244" s="41"/>
      <c r="B244" s="42"/>
      <c r="C244" s="207" t="s">
        <v>388</v>
      </c>
      <c r="D244" s="207" t="s">
        <v>127</v>
      </c>
      <c r="E244" s="208" t="s">
        <v>389</v>
      </c>
      <c r="F244" s="209" t="s">
        <v>390</v>
      </c>
      <c r="G244" s="210" t="s">
        <v>329</v>
      </c>
      <c r="H244" s="269"/>
      <c r="I244" s="212"/>
      <c r="J244" s="213">
        <f>ROUND(I244*H244,2)</f>
        <v>0</v>
      </c>
      <c r="K244" s="209" t="s">
        <v>131</v>
      </c>
      <c r="L244" s="47"/>
      <c r="M244" s="214" t="s">
        <v>19</v>
      </c>
      <c r="N244" s="215" t="s">
        <v>43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233</v>
      </c>
      <c r="AT244" s="218" t="s">
        <v>127</v>
      </c>
      <c r="AU244" s="218" t="s">
        <v>82</v>
      </c>
      <c r="AY244" s="20" t="s">
        <v>124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233</v>
      </c>
      <c r="BM244" s="218" t="s">
        <v>391</v>
      </c>
    </row>
    <row r="245" s="2" customFormat="1">
      <c r="A245" s="41"/>
      <c r="B245" s="42"/>
      <c r="C245" s="43"/>
      <c r="D245" s="220" t="s">
        <v>134</v>
      </c>
      <c r="E245" s="43"/>
      <c r="F245" s="221" t="s">
        <v>392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134</v>
      </c>
      <c r="AU245" s="20" t="s">
        <v>82</v>
      </c>
    </row>
    <row r="246" s="12" customFormat="1" ht="22.8" customHeight="1">
      <c r="A246" s="12"/>
      <c r="B246" s="191"/>
      <c r="C246" s="192"/>
      <c r="D246" s="193" t="s">
        <v>71</v>
      </c>
      <c r="E246" s="205" t="s">
        <v>393</v>
      </c>
      <c r="F246" s="205" t="s">
        <v>394</v>
      </c>
      <c r="G246" s="192"/>
      <c r="H246" s="192"/>
      <c r="I246" s="195"/>
      <c r="J246" s="206">
        <f>BK246</f>
        <v>0</v>
      </c>
      <c r="K246" s="192"/>
      <c r="L246" s="197"/>
      <c r="M246" s="198"/>
      <c r="N246" s="199"/>
      <c r="O246" s="199"/>
      <c r="P246" s="200">
        <f>SUM(P247:P250)</f>
        <v>0</v>
      </c>
      <c r="Q246" s="199"/>
      <c r="R246" s="200">
        <f>SUM(R247:R250)</f>
        <v>0</v>
      </c>
      <c r="S246" s="199"/>
      <c r="T246" s="201">
        <f>SUM(T247:T250)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2" t="s">
        <v>82</v>
      </c>
      <c r="AT246" s="203" t="s">
        <v>71</v>
      </c>
      <c r="AU246" s="203" t="s">
        <v>80</v>
      </c>
      <c r="AY246" s="202" t="s">
        <v>124</v>
      </c>
      <c r="BK246" s="204">
        <f>SUM(BK247:BK250)</f>
        <v>0</v>
      </c>
    </row>
    <row r="247" s="2" customFormat="1" ht="16.5" customHeight="1">
      <c r="A247" s="41"/>
      <c r="B247" s="42"/>
      <c r="C247" s="207" t="s">
        <v>395</v>
      </c>
      <c r="D247" s="207" t="s">
        <v>127</v>
      </c>
      <c r="E247" s="208" t="s">
        <v>396</v>
      </c>
      <c r="F247" s="209" t="s">
        <v>397</v>
      </c>
      <c r="G247" s="210" t="s">
        <v>314</v>
      </c>
      <c r="H247" s="211">
        <v>5</v>
      </c>
      <c r="I247" s="212"/>
      <c r="J247" s="213">
        <f>ROUND(I247*H247,2)</f>
        <v>0</v>
      </c>
      <c r="K247" s="209" t="s">
        <v>19</v>
      </c>
      <c r="L247" s="47"/>
      <c r="M247" s="214" t="s">
        <v>19</v>
      </c>
      <c r="N247" s="215" t="s">
        <v>43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233</v>
      </c>
      <c r="AT247" s="218" t="s">
        <v>127</v>
      </c>
      <c r="AU247" s="218" t="s">
        <v>82</v>
      </c>
      <c r="AY247" s="20" t="s">
        <v>124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233</v>
      </c>
      <c r="BM247" s="218" t="s">
        <v>398</v>
      </c>
    </row>
    <row r="248" s="2" customFormat="1" ht="16.5" customHeight="1">
      <c r="A248" s="41"/>
      <c r="B248" s="42"/>
      <c r="C248" s="207" t="s">
        <v>399</v>
      </c>
      <c r="D248" s="207" t="s">
        <v>127</v>
      </c>
      <c r="E248" s="208" t="s">
        <v>400</v>
      </c>
      <c r="F248" s="209" t="s">
        <v>401</v>
      </c>
      <c r="G248" s="210" t="s">
        <v>314</v>
      </c>
      <c r="H248" s="211">
        <v>5</v>
      </c>
      <c r="I248" s="212"/>
      <c r="J248" s="213">
        <f>ROUND(I248*H248,2)</f>
        <v>0</v>
      </c>
      <c r="K248" s="209" t="s">
        <v>19</v>
      </c>
      <c r="L248" s="47"/>
      <c r="M248" s="214" t="s">
        <v>19</v>
      </c>
      <c r="N248" s="215" t="s">
        <v>43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233</v>
      </c>
      <c r="AT248" s="218" t="s">
        <v>127</v>
      </c>
      <c r="AU248" s="218" t="s">
        <v>82</v>
      </c>
      <c r="AY248" s="20" t="s">
        <v>124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233</v>
      </c>
      <c r="BM248" s="218" t="s">
        <v>402</v>
      </c>
    </row>
    <row r="249" s="2" customFormat="1" ht="24.15" customHeight="1">
      <c r="A249" s="41"/>
      <c r="B249" s="42"/>
      <c r="C249" s="207" t="s">
        <v>403</v>
      </c>
      <c r="D249" s="207" t="s">
        <v>127</v>
      </c>
      <c r="E249" s="208" t="s">
        <v>404</v>
      </c>
      <c r="F249" s="209" t="s">
        <v>405</v>
      </c>
      <c r="G249" s="210" t="s">
        <v>329</v>
      </c>
      <c r="H249" s="269"/>
      <c r="I249" s="212"/>
      <c r="J249" s="213">
        <f>ROUND(I249*H249,2)</f>
        <v>0</v>
      </c>
      <c r="K249" s="209" t="s">
        <v>131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233</v>
      </c>
      <c r="AT249" s="218" t="s">
        <v>127</v>
      </c>
      <c r="AU249" s="218" t="s">
        <v>82</v>
      </c>
      <c r="AY249" s="20" t="s">
        <v>124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233</v>
      </c>
      <c r="BM249" s="218" t="s">
        <v>406</v>
      </c>
    </row>
    <row r="250" s="2" customFormat="1">
      <c r="A250" s="41"/>
      <c r="B250" s="42"/>
      <c r="C250" s="43"/>
      <c r="D250" s="220" t="s">
        <v>134</v>
      </c>
      <c r="E250" s="43"/>
      <c r="F250" s="221" t="s">
        <v>407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134</v>
      </c>
      <c r="AU250" s="20" t="s">
        <v>82</v>
      </c>
    </row>
    <row r="251" s="12" customFormat="1" ht="22.8" customHeight="1">
      <c r="A251" s="12"/>
      <c r="B251" s="191"/>
      <c r="C251" s="192"/>
      <c r="D251" s="193" t="s">
        <v>71</v>
      </c>
      <c r="E251" s="205" t="s">
        <v>408</v>
      </c>
      <c r="F251" s="205" t="s">
        <v>409</v>
      </c>
      <c r="G251" s="192"/>
      <c r="H251" s="192"/>
      <c r="I251" s="195"/>
      <c r="J251" s="206">
        <f>BK251</f>
        <v>0</v>
      </c>
      <c r="K251" s="192"/>
      <c r="L251" s="197"/>
      <c r="M251" s="198"/>
      <c r="N251" s="199"/>
      <c r="O251" s="199"/>
      <c r="P251" s="200">
        <f>SUM(P252:P263)</f>
        <v>0</v>
      </c>
      <c r="Q251" s="199"/>
      <c r="R251" s="200">
        <f>SUM(R252:R263)</f>
        <v>0.043400000000000001</v>
      </c>
      <c r="S251" s="199"/>
      <c r="T251" s="201">
        <f>SUM(T252:T263)</f>
        <v>0.048000000000000001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2" t="s">
        <v>82</v>
      </c>
      <c r="AT251" s="203" t="s">
        <v>71</v>
      </c>
      <c r="AU251" s="203" t="s">
        <v>80</v>
      </c>
      <c r="AY251" s="202" t="s">
        <v>124</v>
      </c>
      <c r="BK251" s="204">
        <f>SUM(BK252:BK263)</f>
        <v>0</v>
      </c>
    </row>
    <row r="252" s="2" customFormat="1" ht="16.5" customHeight="1">
      <c r="A252" s="41"/>
      <c r="B252" s="42"/>
      <c r="C252" s="207" t="s">
        <v>410</v>
      </c>
      <c r="D252" s="207" t="s">
        <v>127</v>
      </c>
      <c r="E252" s="208" t="s">
        <v>411</v>
      </c>
      <c r="F252" s="209" t="s">
        <v>412</v>
      </c>
      <c r="G252" s="210" t="s">
        <v>314</v>
      </c>
      <c r="H252" s="211">
        <v>2</v>
      </c>
      <c r="I252" s="212"/>
      <c r="J252" s="213">
        <f>ROUND(I252*H252,2)</f>
        <v>0</v>
      </c>
      <c r="K252" s="209" t="s">
        <v>131</v>
      </c>
      <c r="L252" s="47"/>
      <c r="M252" s="214" t="s">
        <v>19</v>
      </c>
      <c r="N252" s="215" t="s">
        <v>43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0.024</v>
      </c>
      <c r="T252" s="217">
        <f>S252*H252</f>
        <v>0.048000000000000001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233</v>
      </c>
      <c r="AT252" s="218" t="s">
        <v>127</v>
      </c>
      <c r="AU252" s="218" t="s">
        <v>82</v>
      </c>
      <c r="AY252" s="20" t="s">
        <v>124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233</v>
      </c>
      <c r="BM252" s="218" t="s">
        <v>413</v>
      </c>
    </row>
    <row r="253" s="2" customFormat="1">
      <c r="A253" s="41"/>
      <c r="B253" s="42"/>
      <c r="C253" s="43"/>
      <c r="D253" s="220" t="s">
        <v>134</v>
      </c>
      <c r="E253" s="43"/>
      <c r="F253" s="221" t="s">
        <v>414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134</v>
      </c>
      <c r="AU253" s="20" t="s">
        <v>82</v>
      </c>
    </row>
    <row r="254" s="2" customFormat="1" ht="24.15" customHeight="1">
      <c r="A254" s="41"/>
      <c r="B254" s="42"/>
      <c r="C254" s="207" t="s">
        <v>415</v>
      </c>
      <c r="D254" s="207" t="s">
        <v>127</v>
      </c>
      <c r="E254" s="208" t="s">
        <v>416</v>
      </c>
      <c r="F254" s="209" t="s">
        <v>417</v>
      </c>
      <c r="G254" s="210" t="s">
        <v>314</v>
      </c>
      <c r="H254" s="211">
        <v>2</v>
      </c>
      <c r="I254" s="212"/>
      <c r="J254" s="213">
        <f>ROUND(I254*H254,2)</f>
        <v>0</v>
      </c>
      <c r="K254" s="209" t="s">
        <v>131</v>
      </c>
      <c r="L254" s="47"/>
      <c r="M254" s="214" t="s">
        <v>19</v>
      </c>
      <c r="N254" s="215" t="s">
        <v>43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233</v>
      </c>
      <c r="AT254" s="218" t="s">
        <v>127</v>
      </c>
      <c r="AU254" s="218" t="s">
        <v>82</v>
      </c>
      <c r="AY254" s="20" t="s">
        <v>124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233</v>
      </c>
      <c r="BM254" s="218" t="s">
        <v>418</v>
      </c>
    </row>
    <row r="255" s="2" customFormat="1">
      <c r="A255" s="41"/>
      <c r="B255" s="42"/>
      <c r="C255" s="43"/>
      <c r="D255" s="220" t="s">
        <v>134</v>
      </c>
      <c r="E255" s="43"/>
      <c r="F255" s="221" t="s">
        <v>419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134</v>
      </c>
      <c r="AU255" s="20" t="s">
        <v>82</v>
      </c>
    </row>
    <row r="256" s="2" customFormat="1" ht="16.5" customHeight="1">
      <c r="A256" s="41"/>
      <c r="B256" s="42"/>
      <c r="C256" s="270" t="s">
        <v>420</v>
      </c>
      <c r="D256" s="270" t="s">
        <v>421</v>
      </c>
      <c r="E256" s="271" t="s">
        <v>422</v>
      </c>
      <c r="F256" s="272" t="s">
        <v>423</v>
      </c>
      <c r="G256" s="273" t="s">
        <v>314</v>
      </c>
      <c r="H256" s="274">
        <v>2</v>
      </c>
      <c r="I256" s="275"/>
      <c r="J256" s="276">
        <f>ROUND(I256*H256,2)</f>
        <v>0</v>
      </c>
      <c r="K256" s="272" t="s">
        <v>131</v>
      </c>
      <c r="L256" s="277"/>
      <c r="M256" s="278" t="s">
        <v>19</v>
      </c>
      <c r="N256" s="279" t="s">
        <v>43</v>
      </c>
      <c r="O256" s="87"/>
      <c r="P256" s="216">
        <f>O256*H256</f>
        <v>0</v>
      </c>
      <c r="Q256" s="216">
        <v>0.0195</v>
      </c>
      <c r="R256" s="216">
        <f>Q256*H256</f>
        <v>0.039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326</v>
      </c>
      <c r="AT256" s="218" t="s">
        <v>421</v>
      </c>
      <c r="AU256" s="218" t="s">
        <v>82</v>
      </c>
      <c r="AY256" s="20" t="s">
        <v>124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233</v>
      </c>
      <c r="BM256" s="218" t="s">
        <v>424</v>
      </c>
    </row>
    <row r="257" s="2" customFormat="1">
      <c r="A257" s="41"/>
      <c r="B257" s="42"/>
      <c r="C257" s="43"/>
      <c r="D257" s="227" t="s">
        <v>425</v>
      </c>
      <c r="E257" s="43"/>
      <c r="F257" s="280" t="s">
        <v>426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425</v>
      </c>
      <c r="AU257" s="20" t="s">
        <v>82</v>
      </c>
    </row>
    <row r="258" s="2" customFormat="1" ht="16.5" customHeight="1">
      <c r="A258" s="41"/>
      <c r="B258" s="42"/>
      <c r="C258" s="207" t="s">
        <v>427</v>
      </c>
      <c r="D258" s="207" t="s">
        <v>127</v>
      </c>
      <c r="E258" s="208" t="s">
        <v>428</v>
      </c>
      <c r="F258" s="209" t="s">
        <v>429</v>
      </c>
      <c r="G258" s="210" t="s">
        <v>314</v>
      </c>
      <c r="H258" s="211">
        <v>2</v>
      </c>
      <c r="I258" s="212"/>
      <c r="J258" s="213">
        <f>ROUND(I258*H258,2)</f>
        <v>0</v>
      </c>
      <c r="K258" s="209" t="s">
        <v>131</v>
      </c>
      <c r="L258" s="47"/>
      <c r="M258" s="214" t="s">
        <v>19</v>
      </c>
      <c r="N258" s="215" t="s">
        <v>43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233</v>
      </c>
      <c r="AT258" s="218" t="s">
        <v>127</v>
      </c>
      <c r="AU258" s="218" t="s">
        <v>82</v>
      </c>
      <c r="AY258" s="20" t="s">
        <v>124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233</v>
      </c>
      <c r="BM258" s="218" t="s">
        <v>430</v>
      </c>
    </row>
    <row r="259" s="2" customFormat="1">
      <c r="A259" s="41"/>
      <c r="B259" s="42"/>
      <c r="C259" s="43"/>
      <c r="D259" s="220" t="s">
        <v>134</v>
      </c>
      <c r="E259" s="43"/>
      <c r="F259" s="221" t="s">
        <v>431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134</v>
      </c>
      <c r="AU259" s="20" t="s">
        <v>82</v>
      </c>
    </row>
    <row r="260" s="2" customFormat="1" ht="16.5" customHeight="1">
      <c r="A260" s="41"/>
      <c r="B260" s="42"/>
      <c r="C260" s="270" t="s">
        <v>432</v>
      </c>
      <c r="D260" s="270" t="s">
        <v>421</v>
      </c>
      <c r="E260" s="271" t="s">
        <v>433</v>
      </c>
      <c r="F260" s="272" t="s">
        <v>434</v>
      </c>
      <c r="G260" s="273" t="s">
        <v>314</v>
      </c>
      <c r="H260" s="274">
        <v>2</v>
      </c>
      <c r="I260" s="275"/>
      <c r="J260" s="276">
        <f>ROUND(I260*H260,2)</f>
        <v>0</v>
      </c>
      <c r="K260" s="272" t="s">
        <v>131</v>
      </c>
      <c r="L260" s="277"/>
      <c r="M260" s="278" t="s">
        <v>19</v>
      </c>
      <c r="N260" s="279" t="s">
        <v>43</v>
      </c>
      <c r="O260" s="87"/>
      <c r="P260" s="216">
        <f>O260*H260</f>
        <v>0</v>
      </c>
      <c r="Q260" s="216">
        <v>0.0022000000000000001</v>
      </c>
      <c r="R260" s="216">
        <f>Q260*H260</f>
        <v>0.0044000000000000003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326</v>
      </c>
      <c r="AT260" s="218" t="s">
        <v>421</v>
      </c>
      <c r="AU260" s="218" t="s">
        <v>82</v>
      </c>
      <c r="AY260" s="20" t="s">
        <v>124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233</v>
      </c>
      <c r="BM260" s="218" t="s">
        <v>435</v>
      </c>
    </row>
    <row r="261" s="2" customFormat="1">
      <c r="A261" s="41"/>
      <c r="B261" s="42"/>
      <c r="C261" s="43"/>
      <c r="D261" s="227" t="s">
        <v>425</v>
      </c>
      <c r="E261" s="43"/>
      <c r="F261" s="280" t="s">
        <v>426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425</v>
      </c>
      <c r="AU261" s="20" t="s">
        <v>82</v>
      </c>
    </row>
    <row r="262" s="2" customFormat="1" ht="24.15" customHeight="1">
      <c r="A262" s="41"/>
      <c r="B262" s="42"/>
      <c r="C262" s="207" t="s">
        <v>436</v>
      </c>
      <c r="D262" s="207" t="s">
        <v>127</v>
      </c>
      <c r="E262" s="208" t="s">
        <v>437</v>
      </c>
      <c r="F262" s="209" t="s">
        <v>438</v>
      </c>
      <c r="G262" s="210" t="s">
        <v>329</v>
      </c>
      <c r="H262" s="269"/>
      <c r="I262" s="212"/>
      <c r="J262" s="213">
        <f>ROUND(I262*H262,2)</f>
        <v>0</v>
      </c>
      <c r="K262" s="209" t="s">
        <v>131</v>
      </c>
      <c r="L262" s="47"/>
      <c r="M262" s="214" t="s">
        <v>19</v>
      </c>
      <c r="N262" s="215" t="s">
        <v>43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233</v>
      </c>
      <c r="AT262" s="218" t="s">
        <v>127</v>
      </c>
      <c r="AU262" s="218" t="s">
        <v>82</v>
      </c>
      <c r="AY262" s="20" t="s">
        <v>124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233</v>
      </c>
      <c r="BM262" s="218" t="s">
        <v>439</v>
      </c>
    </row>
    <row r="263" s="2" customFormat="1">
      <c r="A263" s="41"/>
      <c r="B263" s="42"/>
      <c r="C263" s="43"/>
      <c r="D263" s="220" t="s">
        <v>134</v>
      </c>
      <c r="E263" s="43"/>
      <c r="F263" s="221" t="s">
        <v>440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134</v>
      </c>
      <c r="AU263" s="20" t="s">
        <v>82</v>
      </c>
    </row>
    <row r="264" s="12" customFormat="1" ht="22.8" customHeight="1">
      <c r="A264" s="12"/>
      <c r="B264" s="191"/>
      <c r="C264" s="192"/>
      <c r="D264" s="193" t="s">
        <v>71</v>
      </c>
      <c r="E264" s="205" t="s">
        <v>441</v>
      </c>
      <c r="F264" s="205" t="s">
        <v>442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SUM(P265:P299)</f>
        <v>0</v>
      </c>
      <c r="Q264" s="199"/>
      <c r="R264" s="200">
        <f>SUM(R265:R299)</f>
        <v>0.73754712000000011</v>
      </c>
      <c r="S264" s="199"/>
      <c r="T264" s="201">
        <f>SUM(T265:T299)</f>
        <v>0.75439629999999991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82</v>
      </c>
      <c r="AT264" s="203" t="s">
        <v>71</v>
      </c>
      <c r="AU264" s="203" t="s">
        <v>80</v>
      </c>
      <c r="AY264" s="202" t="s">
        <v>124</v>
      </c>
      <c r="BK264" s="204">
        <f>SUM(BK265:BK299)</f>
        <v>0</v>
      </c>
    </row>
    <row r="265" s="2" customFormat="1" ht="16.5" customHeight="1">
      <c r="A265" s="41"/>
      <c r="B265" s="42"/>
      <c r="C265" s="207" t="s">
        <v>443</v>
      </c>
      <c r="D265" s="207" t="s">
        <v>127</v>
      </c>
      <c r="E265" s="208" t="s">
        <v>444</v>
      </c>
      <c r="F265" s="209" t="s">
        <v>445</v>
      </c>
      <c r="G265" s="210" t="s">
        <v>130</v>
      </c>
      <c r="H265" s="211">
        <v>21.370999999999999</v>
      </c>
      <c r="I265" s="212"/>
      <c r="J265" s="213">
        <f>ROUND(I265*H265,2)</f>
        <v>0</v>
      </c>
      <c r="K265" s="209" t="s">
        <v>131</v>
      </c>
      <c r="L265" s="47"/>
      <c r="M265" s="214" t="s">
        <v>19</v>
      </c>
      <c r="N265" s="215" t="s">
        <v>43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0.035299999999999998</v>
      </c>
      <c r="T265" s="217">
        <f>S265*H265</f>
        <v>0.75439629999999991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233</v>
      </c>
      <c r="AT265" s="218" t="s">
        <v>127</v>
      </c>
      <c r="AU265" s="218" t="s">
        <v>82</v>
      </c>
      <c r="AY265" s="20" t="s">
        <v>124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233</v>
      </c>
      <c r="BM265" s="218" t="s">
        <v>446</v>
      </c>
    </row>
    <row r="266" s="2" customFormat="1">
      <c r="A266" s="41"/>
      <c r="B266" s="42"/>
      <c r="C266" s="43"/>
      <c r="D266" s="220" t="s">
        <v>134</v>
      </c>
      <c r="E266" s="43"/>
      <c r="F266" s="221" t="s">
        <v>447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134</v>
      </c>
      <c r="AU266" s="20" t="s">
        <v>82</v>
      </c>
    </row>
    <row r="267" s="13" customFormat="1">
      <c r="A267" s="13"/>
      <c r="B267" s="225"/>
      <c r="C267" s="226"/>
      <c r="D267" s="227" t="s">
        <v>136</v>
      </c>
      <c r="E267" s="228" t="s">
        <v>19</v>
      </c>
      <c r="F267" s="229" t="s">
        <v>683</v>
      </c>
      <c r="G267" s="226"/>
      <c r="H267" s="230">
        <v>14.629</v>
      </c>
      <c r="I267" s="231"/>
      <c r="J267" s="226"/>
      <c r="K267" s="226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136</v>
      </c>
      <c r="AU267" s="236" t="s">
        <v>82</v>
      </c>
      <c r="AV267" s="13" t="s">
        <v>82</v>
      </c>
      <c r="AW267" s="13" t="s">
        <v>33</v>
      </c>
      <c r="AX267" s="13" t="s">
        <v>72</v>
      </c>
      <c r="AY267" s="236" t="s">
        <v>124</v>
      </c>
    </row>
    <row r="268" s="13" customFormat="1">
      <c r="A268" s="13"/>
      <c r="B268" s="225"/>
      <c r="C268" s="226"/>
      <c r="D268" s="227" t="s">
        <v>136</v>
      </c>
      <c r="E268" s="228" t="s">
        <v>19</v>
      </c>
      <c r="F268" s="229" t="s">
        <v>682</v>
      </c>
      <c r="G268" s="226"/>
      <c r="H268" s="230">
        <v>6.8550000000000004</v>
      </c>
      <c r="I268" s="231"/>
      <c r="J268" s="226"/>
      <c r="K268" s="226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136</v>
      </c>
      <c r="AU268" s="236" t="s">
        <v>82</v>
      </c>
      <c r="AV268" s="13" t="s">
        <v>82</v>
      </c>
      <c r="AW268" s="13" t="s">
        <v>33</v>
      </c>
      <c r="AX268" s="13" t="s">
        <v>72</v>
      </c>
      <c r="AY268" s="236" t="s">
        <v>124</v>
      </c>
    </row>
    <row r="269" s="13" customFormat="1">
      <c r="A269" s="13"/>
      <c r="B269" s="225"/>
      <c r="C269" s="226"/>
      <c r="D269" s="227" t="s">
        <v>136</v>
      </c>
      <c r="E269" s="228" t="s">
        <v>19</v>
      </c>
      <c r="F269" s="229" t="s">
        <v>138</v>
      </c>
      <c r="G269" s="226"/>
      <c r="H269" s="230">
        <v>0.189</v>
      </c>
      <c r="I269" s="231"/>
      <c r="J269" s="226"/>
      <c r="K269" s="226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136</v>
      </c>
      <c r="AU269" s="236" t="s">
        <v>82</v>
      </c>
      <c r="AV269" s="13" t="s">
        <v>82</v>
      </c>
      <c r="AW269" s="13" t="s">
        <v>33</v>
      </c>
      <c r="AX269" s="13" t="s">
        <v>72</v>
      </c>
      <c r="AY269" s="236" t="s">
        <v>124</v>
      </c>
    </row>
    <row r="270" s="13" customFormat="1">
      <c r="A270" s="13"/>
      <c r="B270" s="225"/>
      <c r="C270" s="226"/>
      <c r="D270" s="227" t="s">
        <v>136</v>
      </c>
      <c r="E270" s="228" t="s">
        <v>19</v>
      </c>
      <c r="F270" s="229" t="s">
        <v>448</v>
      </c>
      <c r="G270" s="226"/>
      <c r="H270" s="230">
        <v>0.23999999999999999</v>
      </c>
      <c r="I270" s="231"/>
      <c r="J270" s="226"/>
      <c r="K270" s="226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136</v>
      </c>
      <c r="AU270" s="236" t="s">
        <v>82</v>
      </c>
      <c r="AV270" s="13" t="s">
        <v>82</v>
      </c>
      <c r="AW270" s="13" t="s">
        <v>33</v>
      </c>
      <c r="AX270" s="13" t="s">
        <v>72</v>
      </c>
      <c r="AY270" s="236" t="s">
        <v>124</v>
      </c>
    </row>
    <row r="271" s="13" customFormat="1">
      <c r="A271" s="13"/>
      <c r="B271" s="225"/>
      <c r="C271" s="226"/>
      <c r="D271" s="227" t="s">
        <v>136</v>
      </c>
      <c r="E271" s="228" t="s">
        <v>19</v>
      </c>
      <c r="F271" s="229" t="s">
        <v>449</v>
      </c>
      <c r="G271" s="226"/>
      <c r="H271" s="230">
        <v>0.080000000000000002</v>
      </c>
      <c r="I271" s="231"/>
      <c r="J271" s="226"/>
      <c r="K271" s="226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136</v>
      </c>
      <c r="AU271" s="236" t="s">
        <v>82</v>
      </c>
      <c r="AV271" s="13" t="s">
        <v>82</v>
      </c>
      <c r="AW271" s="13" t="s">
        <v>33</v>
      </c>
      <c r="AX271" s="13" t="s">
        <v>72</v>
      </c>
      <c r="AY271" s="236" t="s">
        <v>124</v>
      </c>
    </row>
    <row r="272" s="13" customFormat="1">
      <c r="A272" s="13"/>
      <c r="B272" s="225"/>
      <c r="C272" s="226"/>
      <c r="D272" s="227" t="s">
        <v>136</v>
      </c>
      <c r="E272" s="228" t="s">
        <v>19</v>
      </c>
      <c r="F272" s="229" t="s">
        <v>450</v>
      </c>
      <c r="G272" s="226"/>
      <c r="H272" s="230">
        <v>-0.622</v>
      </c>
      <c r="I272" s="231"/>
      <c r="J272" s="226"/>
      <c r="K272" s="226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136</v>
      </c>
      <c r="AU272" s="236" t="s">
        <v>82</v>
      </c>
      <c r="AV272" s="13" t="s">
        <v>82</v>
      </c>
      <c r="AW272" s="13" t="s">
        <v>33</v>
      </c>
      <c r="AX272" s="13" t="s">
        <v>72</v>
      </c>
      <c r="AY272" s="236" t="s">
        <v>124</v>
      </c>
    </row>
    <row r="273" s="14" customFormat="1">
      <c r="A273" s="14"/>
      <c r="B273" s="237"/>
      <c r="C273" s="238"/>
      <c r="D273" s="227" t="s">
        <v>136</v>
      </c>
      <c r="E273" s="239" t="s">
        <v>19</v>
      </c>
      <c r="F273" s="240" t="s">
        <v>140</v>
      </c>
      <c r="G273" s="238"/>
      <c r="H273" s="241">
        <v>21.370999999999999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136</v>
      </c>
      <c r="AU273" s="247" t="s">
        <v>82</v>
      </c>
      <c r="AV273" s="14" t="s">
        <v>132</v>
      </c>
      <c r="AW273" s="14" t="s">
        <v>33</v>
      </c>
      <c r="AX273" s="14" t="s">
        <v>80</v>
      </c>
      <c r="AY273" s="247" t="s">
        <v>124</v>
      </c>
    </row>
    <row r="274" s="2" customFormat="1" ht="16.5" customHeight="1">
      <c r="A274" s="41"/>
      <c r="B274" s="42"/>
      <c r="C274" s="207" t="s">
        <v>451</v>
      </c>
      <c r="D274" s="207" t="s">
        <v>127</v>
      </c>
      <c r="E274" s="208" t="s">
        <v>452</v>
      </c>
      <c r="F274" s="209" t="s">
        <v>453</v>
      </c>
      <c r="G274" s="210" t="s">
        <v>130</v>
      </c>
      <c r="H274" s="211">
        <v>21.370999999999999</v>
      </c>
      <c r="I274" s="212"/>
      <c r="J274" s="213">
        <f>ROUND(I274*H274,2)</f>
        <v>0</v>
      </c>
      <c r="K274" s="209" t="s">
        <v>131</v>
      </c>
      <c r="L274" s="47"/>
      <c r="M274" s="214" t="s">
        <v>19</v>
      </c>
      <c r="N274" s="215" t="s">
        <v>43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233</v>
      </c>
      <c r="AT274" s="218" t="s">
        <v>127</v>
      </c>
      <c r="AU274" s="218" t="s">
        <v>82</v>
      </c>
      <c r="AY274" s="20" t="s">
        <v>124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233</v>
      </c>
      <c r="BM274" s="218" t="s">
        <v>454</v>
      </c>
    </row>
    <row r="275" s="2" customFormat="1">
      <c r="A275" s="41"/>
      <c r="B275" s="42"/>
      <c r="C275" s="43"/>
      <c r="D275" s="220" t="s">
        <v>134</v>
      </c>
      <c r="E275" s="43"/>
      <c r="F275" s="221" t="s">
        <v>455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134</v>
      </c>
      <c r="AU275" s="20" t="s">
        <v>82</v>
      </c>
    </row>
    <row r="276" s="2" customFormat="1" ht="16.5" customHeight="1">
      <c r="A276" s="41"/>
      <c r="B276" s="42"/>
      <c r="C276" s="207" t="s">
        <v>456</v>
      </c>
      <c r="D276" s="207" t="s">
        <v>127</v>
      </c>
      <c r="E276" s="208" t="s">
        <v>457</v>
      </c>
      <c r="F276" s="209" t="s">
        <v>458</v>
      </c>
      <c r="G276" s="210" t="s">
        <v>130</v>
      </c>
      <c r="H276" s="211">
        <v>21.370999999999999</v>
      </c>
      <c r="I276" s="212"/>
      <c r="J276" s="213">
        <f>ROUND(I276*H276,2)</f>
        <v>0</v>
      </c>
      <c r="K276" s="209" t="s">
        <v>131</v>
      </c>
      <c r="L276" s="47"/>
      <c r="M276" s="214" t="s">
        <v>19</v>
      </c>
      <c r="N276" s="215" t="s">
        <v>43</v>
      </c>
      <c r="O276" s="87"/>
      <c r="P276" s="216">
        <f>O276*H276</f>
        <v>0</v>
      </c>
      <c r="Q276" s="216">
        <v>0.00029999999999999997</v>
      </c>
      <c r="R276" s="216">
        <f>Q276*H276</f>
        <v>0.0064112999999999991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233</v>
      </c>
      <c r="AT276" s="218" t="s">
        <v>127</v>
      </c>
      <c r="AU276" s="218" t="s">
        <v>82</v>
      </c>
      <c r="AY276" s="20" t="s">
        <v>124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233</v>
      </c>
      <c r="BM276" s="218" t="s">
        <v>459</v>
      </c>
    </row>
    <row r="277" s="2" customFormat="1">
      <c r="A277" s="41"/>
      <c r="B277" s="42"/>
      <c r="C277" s="43"/>
      <c r="D277" s="220" t="s">
        <v>134</v>
      </c>
      <c r="E277" s="43"/>
      <c r="F277" s="221" t="s">
        <v>460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134</v>
      </c>
      <c r="AU277" s="20" t="s">
        <v>82</v>
      </c>
    </row>
    <row r="278" s="2" customFormat="1" ht="16.5" customHeight="1">
      <c r="A278" s="41"/>
      <c r="B278" s="42"/>
      <c r="C278" s="207" t="s">
        <v>461</v>
      </c>
      <c r="D278" s="207" t="s">
        <v>127</v>
      </c>
      <c r="E278" s="208" t="s">
        <v>462</v>
      </c>
      <c r="F278" s="209" t="s">
        <v>463</v>
      </c>
      <c r="G278" s="210" t="s">
        <v>314</v>
      </c>
      <c r="H278" s="211">
        <v>10</v>
      </c>
      <c r="I278" s="212"/>
      <c r="J278" s="213">
        <f>ROUND(I278*H278,2)</f>
        <v>0</v>
      </c>
      <c r="K278" s="209" t="s">
        <v>131</v>
      </c>
      <c r="L278" s="47"/>
      <c r="M278" s="214" t="s">
        <v>19</v>
      </c>
      <c r="N278" s="215" t="s">
        <v>43</v>
      </c>
      <c r="O278" s="87"/>
      <c r="P278" s="216">
        <f>O278*H278</f>
        <v>0</v>
      </c>
      <c r="Q278" s="216">
        <v>0.00021000000000000001</v>
      </c>
      <c r="R278" s="216">
        <f>Q278*H278</f>
        <v>0.0021000000000000003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233</v>
      </c>
      <c r="AT278" s="218" t="s">
        <v>127</v>
      </c>
      <c r="AU278" s="218" t="s">
        <v>82</v>
      </c>
      <c r="AY278" s="20" t="s">
        <v>124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80</v>
      </c>
      <c r="BK278" s="219">
        <f>ROUND(I278*H278,2)</f>
        <v>0</v>
      </c>
      <c r="BL278" s="20" t="s">
        <v>233</v>
      </c>
      <c r="BM278" s="218" t="s">
        <v>464</v>
      </c>
    </row>
    <row r="279" s="2" customFormat="1">
      <c r="A279" s="41"/>
      <c r="B279" s="42"/>
      <c r="C279" s="43"/>
      <c r="D279" s="220" t="s">
        <v>134</v>
      </c>
      <c r="E279" s="43"/>
      <c r="F279" s="221" t="s">
        <v>465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134</v>
      </c>
      <c r="AU279" s="20" t="s">
        <v>82</v>
      </c>
    </row>
    <row r="280" s="2" customFormat="1" ht="16.5" customHeight="1">
      <c r="A280" s="41"/>
      <c r="B280" s="42"/>
      <c r="C280" s="207" t="s">
        <v>466</v>
      </c>
      <c r="D280" s="207" t="s">
        <v>127</v>
      </c>
      <c r="E280" s="208" t="s">
        <v>467</v>
      </c>
      <c r="F280" s="209" t="s">
        <v>468</v>
      </c>
      <c r="G280" s="210" t="s">
        <v>314</v>
      </c>
      <c r="H280" s="211">
        <v>6</v>
      </c>
      <c r="I280" s="212"/>
      <c r="J280" s="213">
        <f>ROUND(I280*H280,2)</f>
        <v>0</v>
      </c>
      <c r="K280" s="209" t="s">
        <v>131</v>
      </c>
      <c r="L280" s="47"/>
      <c r="M280" s="214" t="s">
        <v>19</v>
      </c>
      <c r="N280" s="215" t="s">
        <v>43</v>
      </c>
      <c r="O280" s="87"/>
      <c r="P280" s="216">
        <f>O280*H280</f>
        <v>0</v>
      </c>
      <c r="Q280" s="216">
        <v>0.00020000000000000001</v>
      </c>
      <c r="R280" s="216">
        <f>Q280*H280</f>
        <v>0.0012000000000000001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233</v>
      </c>
      <c r="AT280" s="218" t="s">
        <v>127</v>
      </c>
      <c r="AU280" s="218" t="s">
        <v>82</v>
      </c>
      <c r="AY280" s="20" t="s">
        <v>124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80</v>
      </c>
      <c r="BK280" s="219">
        <f>ROUND(I280*H280,2)</f>
        <v>0</v>
      </c>
      <c r="BL280" s="20" t="s">
        <v>233</v>
      </c>
      <c r="BM280" s="218" t="s">
        <v>469</v>
      </c>
    </row>
    <row r="281" s="2" customFormat="1">
      <c r="A281" s="41"/>
      <c r="B281" s="42"/>
      <c r="C281" s="43"/>
      <c r="D281" s="220" t="s">
        <v>134</v>
      </c>
      <c r="E281" s="43"/>
      <c r="F281" s="221" t="s">
        <v>470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134</v>
      </c>
      <c r="AU281" s="20" t="s">
        <v>82</v>
      </c>
    </row>
    <row r="282" s="2" customFormat="1" ht="16.5" customHeight="1">
      <c r="A282" s="41"/>
      <c r="B282" s="42"/>
      <c r="C282" s="207" t="s">
        <v>471</v>
      </c>
      <c r="D282" s="207" t="s">
        <v>127</v>
      </c>
      <c r="E282" s="208" t="s">
        <v>472</v>
      </c>
      <c r="F282" s="209" t="s">
        <v>473</v>
      </c>
      <c r="G282" s="210" t="s">
        <v>201</v>
      </c>
      <c r="H282" s="211">
        <v>32.140000000000001</v>
      </c>
      <c r="I282" s="212"/>
      <c r="J282" s="213">
        <f>ROUND(I282*H282,2)</f>
        <v>0</v>
      </c>
      <c r="K282" s="209" t="s">
        <v>131</v>
      </c>
      <c r="L282" s="47"/>
      <c r="M282" s="214" t="s">
        <v>19</v>
      </c>
      <c r="N282" s="215" t="s">
        <v>43</v>
      </c>
      <c r="O282" s="87"/>
      <c r="P282" s="216">
        <f>O282*H282</f>
        <v>0</v>
      </c>
      <c r="Q282" s="216">
        <v>0.00142</v>
      </c>
      <c r="R282" s="216">
        <f>Q282*H282</f>
        <v>0.0456388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233</v>
      </c>
      <c r="AT282" s="218" t="s">
        <v>127</v>
      </c>
      <c r="AU282" s="218" t="s">
        <v>82</v>
      </c>
      <c r="AY282" s="20" t="s">
        <v>124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233</v>
      </c>
      <c r="BM282" s="218" t="s">
        <v>474</v>
      </c>
    </row>
    <row r="283" s="2" customFormat="1">
      <c r="A283" s="41"/>
      <c r="B283" s="42"/>
      <c r="C283" s="43"/>
      <c r="D283" s="220" t="s">
        <v>134</v>
      </c>
      <c r="E283" s="43"/>
      <c r="F283" s="221" t="s">
        <v>475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134</v>
      </c>
      <c r="AU283" s="20" t="s">
        <v>82</v>
      </c>
    </row>
    <row r="284" s="13" customFormat="1">
      <c r="A284" s="13"/>
      <c r="B284" s="225"/>
      <c r="C284" s="226"/>
      <c r="D284" s="227" t="s">
        <v>136</v>
      </c>
      <c r="E284" s="228" t="s">
        <v>19</v>
      </c>
      <c r="F284" s="229" t="s">
        <v>698</v>
      </c>
      <c r="G284" s="226"/>
      <c r="H284" s="230">
        <v>32.140000000000001</v>
      </c>
      <c r="I284" s="231"/>
      <c r="J284" s="226"/>
      <c r="K284" s="226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136</v>
      </c>
      <c r="AU284" s="236" t="s">
        <v>82</v>
      </c>
      <c r="AV284" s="13" t="s">
        <v>82</v>
      </c>
      <c r="AW284" s="13" t="s">
        <v>33</v>
      </c>
      <c r="AX284" s="13" t="s">
        <v>80</v>
      </c>
      <c r="AY284" s="236" t="s">
        <v>124</v>
      </c>
    </row>
    <row r="285" s="2" customFormat="1" ht="16.5" customHeight="1">
      <c r="A285" s="41"/>
      <c r="B285" s="42"/>
      <c r="C285" s="207" t="s">
        <v>477</v>
      </c>
      <c r="D285" s="207" t="s">
        <v>127</v>
      </c>
      <c r="E285" s="208" t="s">
        <v>478</v>
      </c>
      <c r="F285" s="209" t="s">
        <v>479</v>
      </c>
      <c r="G285" s="210" t="s">
        <v>130</v>
      </c>
      <c r="H285" s="211">
        <v>21.370999999999999</v>
      </c>
      <c r="I285" s="212"/>
      <c r="J285" s="213">
        <f>ROUND(I285*H285,2)</f>
        <v>0</v>
      </c>
      <c r="K285" s="209" t="s">
        <v>131</v>
      </c>
      <c r="L285" s="47"/>
      <c r="M285" s="214" t="s">
        <v>19</v>
      </c>
      <c r="N285" s="215" t="s">
        <v>43</v>
      </c>
      <c r="O285" s="87"/>
      <c r="P285" s="216">
        <f>O285*H285</f>
        <v>0</v>
      </c>
      <c r="Q285" s="216">
        <v>0.0015</v>
      </c>
      <c r="R285" s="216">
        <f>Q285*H285</f>
        <v>0.032056500000000002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233</v>
      </c>
      <c r="AT285" s="218" t="s">
        <v>127</v>
      </c>
      <c r="AU285" s="218" t="s">
        <v>82</v>
      </c>
      <c r="AY285" s="20" t="s">
        <v>124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233</v>
      </c>
      <c r="BM285" s="218" t="s">
        <v>480</v>
      </c>
    </row>
    <row r="286" s="2" customFormat="1">
      <c r="A286" s="41"/>
      <c r="B286" s="42"/>
      <c r="C286" s="43"/>
      <c r="D286" s="220" t="s">
        <v>134</v>
      </c>
      <c r="E286" s="43"/>
      <c r="F286" s="221" t="s">
        <v>481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134</v>
      </c>
      <c r="AU286" s="20" t="s">
        <v>82</v>
      </c>
    </row>
    <row r="287" s="2" customFormat="1" ht="24.15" customHeight="1">
      <c r="A287" s="41"/>
      <c r="B287" s="42"/>
      <c r="C287" s="207" t="s">
        <v>482</v>
      </c>
      <c r="D287" s="207" t="s">
        <v>127</v>
      </c>
      <c r="E287" s="208" t="s">
        <v>483</v>
      </c>
      <c r="F287" s="209" t="s">
        <v>484</v>
      </c>
      <c r="G287" s="210" t="s">
        <v>130</v>
      </c>
      <c r="H287" s="211">
        <v>21.370999999999999</v>
      </c>
      <c r="I287" s="212"/>
      <c r="J287" s="213">
        <f>ROUND(I287*H287,2)</f>
        <v>0</v>
      </c>
      <c r="K287" s="209" t="s">
        <v>131</v>
      </c>
      <c r="L287" s="47"/>
      <c r="M287" s="214" t="s">
        <v>19</v>
      </c>
      <c r="N287" s="215" t="s">
        <v>43</v>
      </c>
      <c r="O287" s="87"/>
      <c r="P287" s="216">
        <f>O287*H287</f>
        <v>0</v>
      </c>
      <c r="Q287" s="216">
        <v>0.0060000000000000001</v>
      </c>
      <c r="R287" s="216">
        <f>Q287*H287</f>
        <v>0.12822600000000001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233</v>
      </c>
      <c r="AT287" s="218" t="s">
        <v>127</v>
      </c>
      <c r="AU287" s="218" t="s">
        <v>82</v>
      </c>
      <c r="AY287" s="20" t="s">
        <v>124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233</v>
      </c>
      <c r="BM287" s="218" t="s">
        <v>485</v>
      </c>
    </row>
    <row r="288" s="2" customFormat="1">
      <c r="A288" s="41"/>
      <c r="B288" s="42"/>
      <c r="C288" s="43"/>
      <c r="D288" s="220" t="s">
        <v>134</v>
      </c>
      <c r="E288" s="43"/>
      <c r="F288" s="221" t="s">
        <v>486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134</v>
      </c>
      <c r="AU288" s="20" t="s">
        <v>82</v>
      </c>
    </row>
    <row r="289" s="2" customFormat="1" ht="16.5" customHeight="1">
      <c r="A289" s="41"/>
      <c r="B289" s="42"/>
      <c r="C289" s="270" t="s">
        <v>487</v>
      </c>
      <c r="D289" s="270" t="s">
        <v>421</v>
      </c>
      <c r="E289" s="271" t="s">
        <v>488</v>
      </c>
      <c r="F289" s="272" t="s">
        <v>489</v>
      </c>
      <c r="G289" s="273" t="s">
        <v>130</v>
      </c>
      <c r="H289" s="274">
        <v>23.507999999999999</v>
      </c>
      <c r="I289" s="275"/>
      <c r="J289" s="276">
        <f>ROUND(I289*H289,2)</f>
        <v>0</v>
      </c>
      <c r="K289" s="272" t="s">
        <v>19</v>
      </c>
      <c r="L289" s="277"/>
      <c r="M289" s="278" t="s">
        <v>19</v>
      </c>
      <c r="N289" s="279" t="s">
        <v>43</v>
      </c>
      <c r="O289" s="87"/>
      <c r="P289" s="216">
        <f>O289*H289</f>
        <v>0</v>
      </c>
      <c r="Q289" s="216">
        <v>0.021999999999999999</v>
      </c>
      <c r="R289" s="216">
        <f>Q289*H289</f>
        <v>0.51717599999999997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326</v>
      </c>
      <c r="AT289" s="218" t="s">
        <v>421</v>
      </c>
      <c r="AU289" s="218" t="s">
        <v>82</v>
      </c>
      <c r="AY289" s="20" t="s">
        <v>124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80</v>
      </c>
      <c r="BK289" s="219">
        <f>ROUND(I289*H289,2)</f>
        <v>0</v>
      </c>
      <c r="BL289" s="20" t="s">
        <v>233</v>
      </c>
      <c r="BM289" s="218" t="s">
        <v>490</v>
      </c>
    </row>
    <row r="290" s="13" customFormat="1">
      <c r="A290" s="13"/>
      <c r="B290" s="225"/>
      <c r="C290" s="226"/>
      <c r="D290" s="227" t="s">
        <v>136</v>
      </c>
      <c r="E290" s="226"/>
      <c r="F290" s="229" t="s">
        <v>699</v>
      </c>
      <c r="G290" s="226"/>
      <c r="H290" s="230">
        <v>23.507999999999999</v>
      </c>
      <c r="I290" s="231"/>
      <c r="J290" s="226"/>
      <c r="K290" s="226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136</v>
      </c>
      <c r="AU290" s="236" t="s">
        <v>82</v>
      </c>
      <c r="AV290" s="13" t="s">
        <v>82</v>
      </c>
      <c r="AW290" s="13" t="s">
        <v>4</v>
      </c>
      <c r="AX290" s="13" t="s">
        <v>80</v>
      </c>
      <c r="AY290" s="236" t="s">
        <v>124</v>
      </c>
    </row>
    <row r="291" s="2" customFormat="1" ht="16.5" customHeight="1">
      <c r="A291" s="41"/>
      <c r="B291" s="42"/>
      <c r="C291" s="207" t="s">
        <v>492</v>
      </c>
      <c r="D291" s="207" t="s">
        <v>127</v>
      </c>
      <c r="E291" s="208" t="s">
        <v>493</v>
      </c>
      <c r="F291" s="209" t="s">
        <v>494</v>
      </c>
      <c r="G291" s="210" t="s">
        <v>201</v>
      </c>
      <c r="H291" s="211">
        <v>5.5599999999999996</v>
      </c>
      <c r="I291" s="212"/>
      <c r="J291" s="213">
        <f>ROUND(I291*H291,2)</f>
        <v>0</v>
      </c>
      <c r="K291" s="209" t="s">
        <v>19</v>
      </c>
      <c r="L291" s="47"/>
      <c r="M291" s="214" t="s">
        <v>19</v>
      </c>
      <c r="N291" s="215" t="s">
        <v>43</v>
      </c>
      <c r="O291" s="87"/>
      <c r="P291" s="216">
        <f>O291*H291</f>
        <v>0</v>
      </c>
      <c r="Q291" s="216">
        <v>0.00020000000000000001</v>
      </c>
      <c r="R291" s="216">
        <f>Q291*H291</f>
        <v>0.0011119999999999999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233</v>
      </c>
      <c r="AT291" s="218" t="s">
        <v>127</v>
      </c>
      <c r="AU291" s="218" t="s">
        <v>82</v>
      </c>
      <c r="AY291" s="20" t="s">
        <v>124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80</v>
      </c>
      <c r="BK291" s="219">
        <f>ROUND(I291*H291,2)</f>
        <v>0</v>
      </c>
      <c r="BL291" s="20" t="s">
        <v>233</v>
      </c>
      <c r="BM291" s="218" t="s">
        <v>700</v>
      </c>
    </row>
    <row r="292" s="13" customFormat="1">
      <c r="A292" s="13"/>
      <c r="B292" s="225"/>
      <c r="C292" s="226"/>
      <c r="D292" s="227" t="s">
        <v>136</v>
      </c>
      <c r="E292" s="228" t="s">
        <v>19</v>
      </c>
      <c r="F292" s="229" t="s">
        <v>496</v>
      </c>
      <c r="G292" s="226"/>
      <c r="H292" s="230">
        <v>5.5599999999999996</v>
      </c>
      <c r="I292" s="231"/>
      <c r="J292" s="226"/>
      <c r="K292" s="226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136</v>
      </c>
      <c r="AU292" s="236" t="s">
        <v>82</v>
      </c>
      <c r="AV292" s="13" t="s">
        <v>82</v>
      </c>
      <c r="AW292" s="13" t="s">
        <v>33</v>
      </c>
      <c r="AX292" s="13" t="s">
        <v>80</v>
      </c>
      <c r="AY292" s="236" t="s">
        <v>124</v>
      </c>
    </row>
    <row r="293" s="2" customFormat="1" ht="16.5" customHeight="1">
      <c r="A293" s="41"/>
      <c r="B293" s="42"/>
      <c r="C293" s="270" t="s">
        <v>497</v>
      </c>
      <c r="D293" s="270" t="s">
        <v>421</v>
      </c>
      <c r="E293" s="271" t="s">
        <v>498</v>
      </c>
      <c r="F293" s="272" t="s">
        <v>499</v>
      </c>
      <c r="G293" s="273" t="s">
        <v>201</v>
      </c>
      <c r="H293" s="274">
        <v>6.1159999999999997</v>
      </c>
      <c r="I293" s="275"/>
      <c r="J293" s="276">
        <f>ROUND(I293*H293,2)</f>
        <v>0</v>
      </c>
      <c r="K293" s="272" t="s">
        <v>19</v>
      </c>
      <c r="L293" s="277"/>
      <c r="M293" s="278" t="s">
        <v>19</v>
      </c>
      <c r="N293" s="279" t="s">
        <v>43</v>
      </c>
      <c r="O293" s="87"/>
      <c r="P293" s="216">
        <f>O293*H293</f>
        <v>0</v>
      </c>
      <c r="Q293" s="216">
        <v>0.00012</v>
      </c>
      <c r="R293" s="216">
        <f>Q293*H293</f>
        <v>0.00073391999999999999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326</v>
      </c>
      <c r="AT293" s="218" t="s">
        <v>421</v>
      </c>
      <c r="AU293" s="218" t="s">
        <v>82</v>
      </c>
      <c r="AY293" s="20" t="s">
        <v>124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233</v>
      </c>
      <c r="BM293" s="218" t="s">
        <v>701</v>
      </c>
    </row>
    <row r="294" s="13" customFormat="1">
      <c r="A294" s="13"/>
      <c r="B294" s="225"/>
      <c r="C294" s="226"/>
      <c r="D294" s="227" t="s">
        <v>136</v>
      </c>
      <c r="E294" s="226"/>
      <c r="F294" s="229" t="s">
        <v>501</v>
      </c>
      <c r="G294" s="226"/>
      <c r="H294" s="230">
        <v>6.1159999999999997</v>
      </c>
      <c r="I294" s="231"/>
      <c r="J294" s="226"/>
      <c r="K294" s="226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136</v>
      </c>
      <c r="AU294" s="236" t="s">
        <v>82</v>
      </c>
      <c r="AV294" s="13" t="s">
        <v>82</v>
      </c>
      <c r="AW294" s="13" t="s">
        <v>4</v>
      </c>
      <c r="AX294" s="13" t="s">
        <v>80</v>
      </c>
      <c r="AY294" s="236" t="s">
        <v>124</v>
      </c>
    </row>
    <row r="295" s="2" customFormat="1" ht="16.5" customHeight="1">
      <c r="A295" s="41"/>
      <c r="B295" s="42"/>
      <c r="C295" s="207" t="s">
        <v>502</v>
      </c>
      <c r="D295" s="207" t="s">
        <v>127</v>
      </c>
      <c r="E295" s="208" t="s">
        <v>503</v>
      </c>
      <c r="F295" s="209" t="s">
        <v>504</v>
      </c>
      <c r="G295" s="210" t="s">
        <v>201</v>
      </c>
      <c r="H295" s="211">
        <v>32.140000000000001</v>
      </c>
      <c r="I295" s="212"/>
      <c r="J295" s="213">
        <f>ROUND(I295*H295,2)</f>
        <v>0</v>
      </c>
      <c r="K295" s="209" t="s">
        <v>131</v>
      </c>
      <c r="L295" s="47"/>
      <c r="M295" s="214" t="s">
        <v>19</v>
      </c>
      <c r="N295" s="215" t="s">
        <v>43</v>
      </c>
      <c r="O295" s="87"/>
      <c r="P295" s="216">
        <f>O295*H295</f>
        <v>0</v>
      </c>
      <c r="Q295" s="216">
        <v>9.0000000000000006E-05</v>
      </c>
      <c r="R295" s="216">
        <f>Q295*H295</f>
        <v>0.0028926000000000004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233</v>
      </c>
      <c r="AT295" s="218" t="s">
        <v>127</v>
      </c>
      <c r="AU295" s="218" t="s">
        <v>82</v>
      </c>
      <c r="AY295" s="20" t="s">
        <v>124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233</v>
      </c>
      <c r="BM295" s="218" t="s">
        <v>505</v>
      </c>
    </row>
    <row r="296" s="2" customFormat="1">
      <c r="A296" s="41"/>
      <c r="B296" s="42"/>
      <c r="C296" s="43"/>
      <c r="D296" s="220" t="s">
        <v>134</v>
      </c>
      <c r="E296" s="43"/>
      <c r="F296" s="221" t="s">
        <v>506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134</v>
      </c>
      <c r="AU296" s="20" t="s">
        <v>82</v>
      </c>
    </row>
    <row r="297" s="13" customFormat="1">
      <c r="A297" s="13"/>
      <c r="B297" s="225"/>
      <c r="C297" s="226"/>
      <c r="D297" s="227" t="s">
        <v>136</v>
      </c>
      <c r="E297" s="228" t="s">
        <v>19</v>
      </c>
      <c r="F297" s="229" t="s">
        <v>698</v>
      </c>
      <c r="G297" s="226"/>
      <c r="H297" s="230">
        <v>32.140000000000001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136</v>
      </c>
      <c r="AU297" s="236" t="s">
        <v>82</v>
      </c>
      <c r="AV297" s="13" t="s">
        <v>82</v>
      </c>
      <c r="AW297" s="13" t="s">
        <v>33</v>
      </c>
      <c r="AX297" s="13" t="s">
        <v>80</v>
      </c>
      <c r="AY297" s="236" t="s">
        <v>124</v>
      </c>
    </row>
    <row r="298" s="2" customFormat="1" ht="24.15" customHeight="1">
      <c r="A298" s="41"/>
      <c r="B298" s="42"/>
      <c r="C298" s="207" t="s">
        <v>507</v>
      </c>
      <c r="D298" s="207" t="s">
        <v>127</v>
      </c>
      <c r="E298" s="208" t="s">
        <v>508</v>
      </c>
      <c r="F298" s="209" t="s">
        <v>509</v>
      </c>
      <c r="G298" s="210" t="s">
        <v>329</v>
      </c>
      <c r="H298" s="269"/>
      <c r="I298" s="212"/>
      <c r="J298" s="213">
        <f>ROUND(I298*H298,2)</f>
        <v>0</v>
      </c>
      <c r="K298" s="209" t="s">
        <v>131</v>
      </c>
      <c r="L298" s="47"/>
      <c r="M298" s="214" t="s">
        <v>19</v>
      </c>
      <c r="N298" s="215" t="s">
        <v>43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233</v>
      </c>
      <c r="AT298" s="218" t="s">
        <v>127</v>
      </c>
      <c r="AU298" s="218" t="s">
        <v>82</v>
      </c>
      <c r="AY298" s="20" t="s">
        <v>124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80</v>
      </c>
      <c r="BK298" s="219">
        <f>ROUND(I298*H298,2)</f>
        <v>0</v>
      </c>
      <c r="BL298" s="20" t="s">
        <v>233</v>
      </c>
      <c r="BM298" s="218" t="s">
        <v>510</v>
      </c>
    </row>
    <row r="299" s="2" customFormat="1">
      <c r="A299" s="41"/>
      <c r="B299" s="42"/>
      <c r="C299" s="43"/>
      <c r="D299" s="220" t="s">
        <v>134</v>
      </c>
      <c r="E299" s="43"/>
      <c r="F299" s="221" t="s">
        <v>511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134</v>
      </c>
      <c r="AU299" s="20" t="s">
        <v>82</v>
      </c>
    </row>
    <row r="300" s="12" customFormat="1" ht="22.8" customHeight="1">
      <c r="A300" s="12"/>
      <c r="B300" s="191"/>
      <c r="C300" s="192"/>
      <c r="D300" s="193" t="s">
        <v>71</v>
      </c>
      <c r="E300" s="205" t="s">
        <v>512</v>
      </c>
      <c r="F300" s="205" t="s">
        <v>513</v>
      </c>
      <c r="G300" s="192"/>
      <c r="H300" s="192"/>
      <c r="I300" s="195"/>
      <c r="J300" s="206">
        <f>BK300</f>
        <v>0</v>
      </c>
      <c r="K300" s="192"/>
      <c r="L300" s="197"/>
      <c r="M300" s="198"/>
      <c r="N300" s="199"/>
      <c r="O300" s="199"/>
      <c r="P300" s="200">
        <f>SUM(P301:P353)</f>
        <v>0</v>
      </c>
      <c r="Q300" s="199"/>
      <c r="R300" s="200">
        <f>SUM(R301:R353)</f>
        <v>1.2748544200000003</v>
      </c>
      <c r="S300" s="199"/>
      <c r="T300" s="201">
        <f>SUM(T301:T353)</f>
        <v>1.3922047999999998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2" t="s">
        <v>82</v>
      </c>
      <c r="AT300" s="203" t="s">
        <v>71</v>
      </c>
      <c r="AU300" s="203" t="s">
        <v>80</v>
      </c>
      <c r="AY300" s="202" t="s">
        <v>124</v>
      </c>
      <c r="BK300" s="204">
        <f>SUM(BK301:BK353)</f>
        <v>0</v>
      </c>
    </row>
    <row r="301" s="2" customFormat="1" ht="16.5" customHeight="1">
      <c r="A301" s="41"/>
      <c r="B301" s="42"/>
      <c r="C301" s="207" t="s">
        <v>514</v>
      </c>
      <c r="D301" s="207" t="s">
        <v>127</v>
      </c>
      <c r="E301" s="208" t="s">
        <v>515</v>
      </c>
      <c r="F301" s="209" t="s">
        <v>516</v>
      </c>
      <c r="G301" s="210" t="s">
        <v>130</v>
      </c>
      <c r="H301" s="211">
        <v>51.183999999999998</v>
      </c>
      <c r="I301" s="212"/>
      <c r="J301" s="213">
        <f>ROUND(I301*H301,2)</f>
        <v>0</v>
      </c>
      <c r="K301" s="209" t="s">
        <v>131</v>
      </c>
      <c r="L301" s="47"/>
      <c r="M301" s="214" t="s">
        <v>19</v>
      </c>
      <c r="N301" s="215" t="s">
        <v>43</v>
      </c>
      <c r="O301" s="87"/>
      <c r="P301" s="216">
        <f>O301*H301</f>
        <v>0</v>
      </c>
      <c r="Q301" s="216">
        <v>0</v>
      </c>
      <c r="R301" s="216">
        <f>Q301*H301</f>
        <v>0</v>
      </c>
      <c r="S301" s="216">
        <v>0.027199999999999998</v>
      </c>
      <c r="T301" s="217">
        <f>S301*H301</f>
        <v>1.3922047999999998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233</v>
      </c>
      <c r="AT301" s="218" t="s">
        <v>127</v>
      </c>
      <c r="AU301" s="218" t="s">
        <v>82</v>
      </c>
      <c r="AY301" s="20" t="s">
        <v>124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80</v>
      </c>
      <c r="BK301" s="219">
        <f>ROUND(I301*H301,2)</f>
        <v>0</v>
      </c>
      <c r="BL301" s="20" t="s">
        <v>233</v>
      </c>
      <c r="BM301" s="218" t="s">
        <v>517</v>
      </c>
    </row>
    <row r="302" s="2" customFormat="1">
      <c r="A302" s="41"/>
      <c r="B302" s="42"/>
      <c r="C302" s="43"/>
      <c r="D302" s="220" t="s">
        <v>134</v>
      </c>
      <c r="E302" s="43"/>
      <c r="F302" s="221" t="s">
        <v>518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134</v>
      </c>
      <c r="AU302" s="20" t="s">
        <v>82</v>
      </c>
    </row>
    <row r="303" s="13" customFormat="1">
      <c r="A303" s="13"/>
      <c r="B303" s="225"/>
      <c r="C303" s="226"/>
      <c r="D303" s="227" t="s">
        <v>136</v>
      </c>
      <c r="E303" s="228" t="s">
        <v>19</v>
      </c>
      <c r="F303" s="229" t="s">
        <v>685</v>
      </c>
      <c r="G303" s="226"/>
      <c r="H303" s="230">
        <v>48.439999999999998</v>
      </c>
      <c r="I303" s="231"/>
      <c r="J303" s="226"/>
      <c r="K303" s="226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136</v>
      </c>
      <c r="AU303" s="236" t="s">
        <v>82</v>
      </c>
      <c r="AV303" s="13" t="s">
        <v>82</v>
      </c>
      <c r="AW303" s="13" t="s">
        <v>33</v>
      </c>
      <c r="AX303" s="13" t="s">
        <v>72</v>
      </c>
      <c r="AY303" s="236" t="s">
        <v>124</v>
      </c>
    </row>
    <row r="304" s="13" customFormat="1">
      <c r="A304" s="13"/>
      <c r="B304" s="225"/>
      <c r="C304" s="226"/>
      <c r="D304" s="227" t="s">
        <v>136</v>
      </c>
      <c r="E304" s="228" t="s">
        <v>19</v>
      </c>
      <c r="F304" s="229" t="s">
        <v>166</v>
      </c>
      <c r="G304" s="226"/>
      <c r="H304" s="230">
        <v>0.59199999999999997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136</v>
      </c>
      <c r="AU304" s="236" t="s">
        <v>82</v>
      </c>
      <c r="AV304" s="13" t="s">
        <v>82</v>
      </c>
      <c r="AW304" s="13" t="s">
        <v>33</v>
      </c>
      <c r="AX304" s="13" t="s">
        <v>72</v>
      </c>
      <c r="AY304" s="236" t="s">
        <v>124</v>
      </c>
    </row>
    <row r="305" s="13" customFormat="1">
      <c r="A305" s="13"/>
      <c r="B305" s="225"/>
      <c r="C305" s="226"/>
      <c r="D305" s="227" t="s">
        <v>136</v>
      </c>
      <c r="E305" s="228" t="s">
        <v>19</v>
      </c>
      <c r="F305" s="229" t="s">
        <v>167</v>
      </c>
      <c r="G305" s="226"/>
      <c r="H305" s="230">
        <v>-3.6000000000000001</v>
      </c>
      <c r="I305" s="231"/>
      <c r="J305" s="226"/>
      <c r="K305" s="226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136</v>
      </c>
      <c r="AU305" s="236" t="s">
        <v>82</v>
      </c>
      <c r="AV305" s="13" t="s">
        <v>82</v>
      </c>
      <c r="AW305" s="13" t="s">
        <v>33</v>
      </c>
      <c r="AX305" s="13" t="s">
        <v>72</v>
      </c>
      <c r="AY305" s="236" t="s">
        <v>124</v>
      </c>
    </row>
    <row r="306" s="13" customFormat="1">
      <c r="A306" s="13"/>
      <c r="B306" s="225"/>
      <c r="C306" s="226"/>
      <c r="D306" s="227" t="s">
        <v>136</v>
      </c>
      <c r="E306" s="228" t="s">
        <v>19</v>
      </c>
      <c r="F306" s="229" t="s">
        <v>168</v>
      </c>
      <c r="G306" s="226"/>
      <c r="H306" s="230">
        <v>6.0999999999999996</v>
      </c>
      <c r="I306" s="231"/>
      <c r="J306" s="226"/>
      <c r="K306" s="226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136</v>
      </c>
      <c r="AU306" s="236" t="s">
        <v>82</v>
      </c>
      <c r="AV306" s="13" t="s">
        <v>82</v>
      </c>
      <c r="AW306" s="13" t="s">
        <v>33</v>
      </c>
      <c r="AX306" s="13" t="s">
        <v>72</v>
      </c>
      <c r="AY306" s="236" t="s">
        <v>124</v>
      </c>
    </row>
    <row r="307" s="13" customFormat="1">
      <c r="A307" s="13"/>
      <c r="B307" s="225"/>
      <c r="C307" s="226"/>
      <c r="D307" s="227" t="s">
        <v>136</v>
      </c>
      <c r="E307" s="228" t="s">
        <v>19</v>
      </c>
      <c r="F307" s="229" t="s">
        <v>169</v>
      </c>
      <c r="G307" s="226"/>
      <c r="H307" s="230">
        <v>0.622</v>
      </c>
      <c r="I307" s="231"/>
      <c r="J307" s="226"/>
      <c r="K307" s="226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136</v>
      </c>
      <c r="AU307" s="236" t="s">
        <v>82</v>
      </c>
      <c r="AV307" s="13" t="s">
        <v>82</v>
      </c>
      <c r="AW307" s="13" t="s">
        <v>33</v>
      </c>
      <c r="AX307" s="13" t="s">
        <v>72</v>
      </c>
      <c r="AY307" s="236" t="s">
        <v>124</v>
      </c>
    </row>
    <row r="308" s="13" customFormat="1">
      <c r="A308" s="13"/>
      <c r="B308" s="225"/>
      <c r="C308" s="226"/>
      <c r="D308" s="227" t="s">
        <v>136</v>
      </c>
      <c r="E308" s="228" t="s">
        <v>19</v>
      </c>
      <c r="F308" s="229" t="s">
        <v>170</v>
      </c>
      <c r="G308" s="226"/>
      <c r="H308" s="230">
        <v>-1.5</v>
      </c>
      <c r="I308" s="231"/>
      <c r="J308" s="226"/>
      <c r="K308" s="226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136</v>
      </c>
      <c r="AU308" s="236" t="s">
        <v>82</v>
      </c>
      <c r="AV308" s="13" t="s">
        <v>82</v>
      </c>
      <c r="AW308" s="13" t="s">
        <v>33</v>
      </c>
      <c r="AX308" s="13" t="s">
        <v>72</v>
      </c>
      <c r="AY308" s="236" t="s">
        <v>124</v>
      </c>
    </row>
    <row r="309" s="13" customFormat="1">
      <c r="A309" s="13"/>
      <c r="B309" s="225"/>
      <c r="C309" s="226"/>
      <c r="D309" s="227" t="s">
        <v>136</v>
      </c>
      <c r="E309" s="228" t="s">
        <v>19</v>
      </c>
      <c r="F309" s="229" t="s">
        <v>171</v>
      </c>
      <c r="G309" s="226"/>
      <c r="H309" s="230">
        <v>0.53000000000000003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136</v>
      </c>
      <c r="AU309" s="236" t="s">
        <v>82</v>
      </c>
      <c r="AV309" s="13" t="s">
        <v>82</v>
      </c>
      <c r="AW309" s="13" t="s">
        <v>33</v>
      </c>
      <c r="AX309" s="13" t="s">
        <v>72</v>
      </c>
      <c r="AY309" s="236" t="s">
        <v>124</v>
      </c>
    </row>
    <row r="310" s="14" customFormat="1">
      <c r="A310" s="14"/>
      <c r="B310" s="237"/>
      <c r="C310" s="238"/>
      <c r="D310" s="227" t="s">
        <v>136</v>
      </c>
      <c r="E310" s="239" t="s">
        <v>19</v>
      </c>
      <c r="F310" s="240" t="s">
        <v>140</v>
      </c>
      <c r="G310" s="238"/>
      <c r="H310" s="241">
        <v>51.183999999999998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7" t="s">
        <v>136</v>
      </c>
      <c r="AU310" s="247" t="s">
        <v>82</v>
      </c>
      <c r="AV310" s="14" t="s">
        <v>132</v>
      </c>
      <c r="AW310" s="14" t="s">
        <v>33</v>
      </c>
      <c r="AX310" s="14" t="s">
        <v>80</v>
      </c>
      <c r="AY310" s="247" t="s">
        <v>124</v>
      </c>
    </row>
    <row r="311" s="2" customFormat="1" ht="16.5" customHeight="1">
      <c r="A311" s="41"/>
      <c r="B311" s="42"/>
      <c r="C311" s="207" t="s">
        <v>519</v>
      </c>
      <c r="D311" s="207" t="s">
        <v>127</v>
      </c>
      <c r="E311" s="208" t="s">
        <v>520</v>
      </c>
      <c r="F311" s="209" t="s">
        <v>521</v>
      </c>
      <c r="G311" s="210" t="s">
        <v>130</v>
      </c>
      <c r="H311" s="211">
        <v>51.183999999999998</v>
      </c>
      <c r="I311" s="212"/>
      <c r="J311" s="213">
        <f>ROUND(I311*H311,2)</f>
        <v>0</v>
      </c>
      <c r="K311" s="209" t="s">
        <v>131</v>
      </c>
      <c r="L311" s="47"/>
      <c r="M311" s="214" t="s">
        <v>19</v>
      </c>
      <c r="N311" s="215" t="s">
        <v>43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233</v>
      </c>
      <c r="AT311" s="218" t="s">
        <v>127</v>
      </c>
      <c r="AU311" s="218" t="s">
        <v>82</v>
      </c>
      <c r="AY311" s="20" t="s">
        <v>124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80</v>
      </c>
      <c r="BK311" s="219">
        <f>ROUND(I311*H311,2)</f>
        <v>0</v>
      </c>
      <c r="BL311" s="20" t="s">
        <v>233</v>
      </c>
      <c r="BM311" s="218" t="s">
        <v>522</v>
      </c>
    </row>
    <row r="312" s="2" customFormat="1">
      <c r="A312" s="41"/>
      <c r="B312" s="42"/>
      <c r="C312" s="43"/>
      <c r="D312" s="220" t="s">
        <v>134</v>
      </c>
      <c r="E312" s="43"/>
      <c r="F312" s="221" t="s">
        <v>523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134</v>
      </c>
      <c r="AU312" s="20" t="s">
        <v>82</v>
      </c>
    </row>
    <row r="313" s="2" customFormat="1" ht="16.5" customHeight="1">
      <c r="A313" s="41"/>
      <c r="B313" s="42"/>
      <c r="C313" s="207" t="s">
        <v>524</v>
      </c>
      <c r="D313" s="207" t="s">
        <v>127</v>
      </c>
      <c r="E313" s="208" t="s">
        <v>525</v>
      </c>
      <c r="F313" s="209" t="s">
        <v>526</v>
      </c>
      <c r="G313" s="210" t="s">
        <v>130</v>
      </c>
      <c r="H313" s="211">
        <v>51.183999999999998</v>
      </c>
      <c r="I313" s="212"/>
      <c r="J313" s="213">
        <f>ROUND(I313*H313,2)</f>
        <v>0</v>
      </c>
      <c r="K313" s="209" t="s">
        <v>131</v>
      </c>
      <c r="L313" s="47"/>
      <c r="M313" s="214" t="s">
        <v>19</v>
      </c>
      <c r="N313" s="215" t="s">
        <v>43</v>
      </c>
      <c r="O313" s="87"/>
      <c r="P313" s="216">
        <f>O313*H313</f>
        <v>0</v>
      </c>
      <c r="Q313" s="216">
        <v>0.00029999999999999997</v>
      </c>
      <c r="R313" s="216">
        <f>Q313*H313</f>
        <v>0.015355199999999998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233</v>
      </c>
      <c r="AT313" s="218" t="s">
        <v>127</v>
      </c>
      <c r="AU313" s="218" t="s">
        <v>82</v>
      </c>
      <c r="AY313" s="20" t="s">
        <v>124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80</v>
      </c>
      <c r="BK313" s="219">
        <f>ROUND(I313*H313,2)</f>
        <v>0</v>
      </c>
      <c r="BL313" s="20" t="s">
        <v>233</v>
      </c>
      <c r="BM313" s="218" t="s">
        <v>527</v>
      </c>
    </row>
    <row r="314" s="2" customFormat="1">
      <c r="A314" s="41"/>
      <c r="B314" s="42"/>
      <c r="C314" s="43"/>
      <c r="D314" s="220" t="s">
        <v>134</v>
      </c>
      <c r="E314" s="43"/>
      <c r="F314" s="221" t="s">
        <v>528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134</v>
      </c>
      <c r="AU314" s="20" t="s">
        <v>82</v>
      </c>
    </row>
    <row r="315" s="2" customFormat="1" ht="16.5" customHeight="1">
      <c r="A315" s="41"/>
      <c r="B315" s="42"/>
      <c r="C315" s="207" t="s">
        <v>529</v>
      </c>
      <c r="D315" s="207" t="s">
        <v>127</v>
      </c>
      <c r="E315" s="208" t="s">
        <v>530</v>
      </c>
      <c r="F315" s="209" t="s">
        <v>531</v>
      </c>
      <c r="G315" s="210" t="s">
        <v>130</v>
      </c>
      <c r="H315" s="211">
        <v>22.771000000000001</v>
      </c>
      <c r="I315" s="212"/>
      <c r="J315" s="213">
        <f>ROUND(I315*H315,2)</f>
        <v>0</v>
      </c>
      <c r="K315" s="209" t="s">
        <v>131</v>
      </c>
      <c r="L315" s="47"/>
      <c r="M315" s="214" t="s">
        <v>19</v>
      </c>
      <c r="N315" s="215" t="s">
        <v>43</v>
      </c>
      <c r="O315" s="87"/>
      <c r="P315" s="216">
        <f>O315*H315</f>
        <v>0</v>
      </c>
      <c r="Q315" s="216">
        <v>0.0015</v>
      </c>
      <c r="R315" s="216">
        <f>Q315*H315</f>
        <v>0.034156499999999999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233</v>
      </c>
      <c r="AT315" s="218" t="s">
        <v>127</v>
      </c>
      <c r="AU315" s="218" t="s">
        <v>82</v>
      </c>
      <c r="AY315" s="20" t="s">
        <v>124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80</v>
      </c>
      <c r="BK315" s="219">
        <f>ROUND(I315*H315,2)</f>
        <v>0</v>
      </c>
      <c r="BL315" s="20" t="s">
        <v>233</v>
      </c>
      <c r="BM315" s="218" t="s">
        <v>532</v>
      </c>
    </row>
    <row r="316" s="2" customFormat="1">
      <c r="A316" s="41"/>
      <c r="B316" s="42"/>
      <c r="C316" s="43"/>
      <c r="D316" s="220" t="s">
        <v>134</v>
      </c>
      <c r="E316" s="43"/>
      <c r="F316" s="221" t="s">
        <v>533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134</v>
      </c>
      <c r="AU316" s="20" t="s">
        <v>82</v>
      </c>
    </row>
    <row r="317" s="15" customFormat="1">
      <c r="A317" s="15"/>
      <c r="B317" s="248"/>
      <c r="C317" s="249"/>
      <c r="D317" s="227" t="s">
        <v>136</v>
      </c>
      <c r="E317" s="250" t="s">
        <v>19</v>
      </c>
      <c r="F317" s="251" t="s">
        <v>534</v>
      </c>
      <c r="G317" s="249"/>
      <c r="H317" s="250" t="s">
        <v>19</v>
      </c>
      <c r="I317" s="252"/>
      <c r="J317" s="249"/>
      <c r="K317" s="249"/>
      <c r="L317" s="253"/>
      <c r="M317" s="254"/>
      <c r="N317" s="255"/>
      <c r="O317" s="255"/>
      <c r="P317" s="255"/>
      <c r="Q317" s="255"/>
      <c r="R317" s="255"/>
      <c r="S317" s="255"/>
      <c r="T317" s="256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7" t="s">
        <v>136</v>
      </c>
      <c r="AU317" s="257" t="s">
        <v>82</v>
      </c>
      <c r="AV317" s="15" t="s">
        <v>80</v>
      </c>
      <c r="AW317" s="15" t="s">
        <v>33</v>
      </c>
      <c r="AX317" s="15" t="s">
        <v>72</v>
      </c>
      <c r="AY317" s="257" t="s">
        <v>124</v>
      </c>
    </row>
    <row r="318" s="13" customFormat="1">
      <c r="A318" s="13"/>
      <c r="B318" s="225"/>
      <c r="C318" s="226"/>
      <c r="D318" s="227" t="s">
        <v>136</v>
      </c>
      <c r="E318" s="228" t="s">
        <v>19</v>
      </c>
      <c r="F318" s="229" t="s">
        <v>702</v>
      </c>
      <c r="G318" s="226"/>
      <c r="H318" s="230">
        <v>2.802</v>
      </c>
      <c r="I318" s="231"/>
      <c r="J318" s="226"/>
      <c r="K318" s="226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136</v>
      </c>
      <c r="AU318" s="236" t="s">
        <v>82</v>
      </c>
      <c r="AV318" s="13" t="s">
        <v>82</v>
      </c>
      <c r="AW318" s="13" t="s">
        <v>33</v>
      </c>
      <c r="AX318" s="13" t="s">
        <v>72</v>
      </c>
      <c r="AY318" s="236" t="s">
        <v>124</v>
      </c>
    </row>
    <row r="319" s="13" customFormat="1">
      <c r="A319" s="13"/>
      <c r="B319" s="225"/>
      <c r="C319" s="226"/>
      <c r="D319" s="227" t="s">
        <v>136</v>
      </c>
      <c r="E319" s="228" t="s">
        <v>19</v>
      </c>
      <c r="F319" s="229" t="s">
        <v>449</v>
      </c>
      <c r="G319" s="226"/>
      <c r="H319" s="230">
        <v>0.080000000000000002</v>
      </c>
      <c r="I319" s="231"/>
      <c r="J319" s="226"/>
      <c r="K319" s="226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136</v>
      </c>
      <c r="AU319" s="236" t="s">
        <v>82</v>
      </c>
      <c r="AV319" s="13" t="s">
        <v>82</v>
      </c>
      <c r="AW319" s="13" t="s">
        <v>33</v>
      </c>
      <c r="AX319" s="13" t="s">
        <v>72</v>
      </c>
      <c r="AY319" s="236" t="s">
        <v>124</v>
      </c>
    </row>
    <row r="320" s="13" customFormat="1">
      <c r="A320" s="13"/>
      <c r="B320" s="225"/>
      <c r="C320" s="226"/>
      <c r="D320" s="227" t="s">
        <v>136</v>
      </c>
      <c r="E320" s="228" t="s">
        <v>19</v>
      </c>
      <c r="F320" s="229" t="s">
        <v>703</v>
      </c>
      <c r="G320" s="226"/>
      <c r="H320" s="230">
        <v>21.48</v>
      </c>
      <c r="I320" s="231"/>
      <c r="J320" s="226"/>
      <c r="K320" s="226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136</v>
      </c>
      <c r="AU320" s="236" t="s">
        <v>82</v>
      </c>
      <c r="AV320" s="13" t="s">
        <v>82</v>
      </c>
      <c r="AW320" s="13" t="s">
        <v>33</v>
      </c>
      <c r="AX320" s="13" t="s">
        <v>72</v>
      </c>
      <c r="AY320" s="236" t="s">
        <v>124</v>
      </c>
    </row>
    <row r="321" s="13" customFormat="1">
      <c r="A321" s="13"/>
      <c r="B321" s="225"/>
      <c r="C321" s="226"/>
      <c r="D321" s="227" t="s">
        <v>136</v>
      </c>
      <c r="E321" s="228" t="s">
        <v>19</v>
      </c>
      <c r="F321" s="229" t="s">
        <v>537</v>
      </c>
      <c r="G321" s="226"/>
      <c r="H321" s="230">
        <v>-2.1829999999999998</v>
      </c>
      <c r="I321" s="231"/>
      <c r="J321" s="226"/>
      <c r="K321" s="226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136</v>
      </c>
      <c r="AU321" s="236" t="s">
        <v>82</v>
      </c>
      <c r="AV321" s="13" t="s">
        <v>82</v>
      </c>
      <c r="AW321" s="13" t="s">
        <v>33</v>
      </c>
      <c r="AX321" s="13" t="s">
        <v>72</v>
      </c>
      <c r="AY321" s="236" t="s">
        <v>124</v>
      </c>
    </row>
    <row r="322" s="13" customFormat="1">
      <c r="A322" s="13"/>
      <c r="B322" s="225"/>
      <c r="C322" s="226"/>
      <c r="D322" s="227" t="s">
        <v>136</v>
      </c>
      <c r="E322" s="228" t="s">
        <v>19</v>
      </c>
      <c r="F322" s="229" t="s">
        <v>538</v>
      </c>
      <c r="G322" s="226"/>
      <c r="H322" s="230">
        <v>0.59199999999999997</v>
      </c>
      <c r="I322" s="231"/>
      <c r="J322" s="226"/>
      <c r="K322" s="226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136</v>
      </c>
      <c r="AU322" s="236" t="s">
        <v>82</v>
      </c>
      <c r="AV322" s="13" t="s">
        <v>82</v>
      </c>
      <c r="AW322" s="13" t="s">
        <v>33</v>
      </c>
      <c r="AX322" s="13" t="s">
        <v>72</v>
      </c>
      <c r="AY322" s="236" t="s">
        <v>124</v>
      </c>
    </row>
    <row r="323" s="14" customFormat="1">
      <c r="A323" s="14"/>
      <c r="B323" s="237"/>
      <c r="C323" s="238"/>
      <c r="D323" s="227" t="s">
        <v>136</v>
      </c>
      <c r="E323" s="239" t="s">
        <v>19</v>
      </c>
      <c r="F323" s="240" t="s">
        <v>140</v>
      </c>
      <c r="G323" s="238"/>
      <c r="H323" s="241">
        <v>22.771000000000001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136</v>
      </c>
      <c r="AU323" s="247" t="s">
        <v>82</v>
      </c>
      <c r="AV323" s="14" t="s">
        <v>132</v>
      </c>
      <c r="AW323" s="14" t="s">
        <v>33</v>
      </c>
      <c r="AX323" s="14" t="s">
        <v>80</v>
      </c>
      <c r="AY323" s="247" t="s">
        <v>124</v>
      </c>
    </row>
    <row r="324" s="2" customFormat="1" ht="16.5" customHeight="1">
      <c r="A324" s="41"/>
      <c r="B324" s="42"/>
      <c r="C324" s="207" t="s">
        <v>539</v>
      </c>
      <c r="D324" s="207" t="s">
        <v>127</v>
      </c>
      <c r="E324" s="208" t="s">
        <v>540</v>
      </c>
      <c r="F324" s="209" t="s">
        <v>541</v>
      </c>
      <c r="G324" s="210" t="s">
        <v>201</v>
      </c>
      <c r="H324" s="211">
        <v>22.710000000000001</v>
      </c>
      <c r="I324" s="212"/>
      <c r="J324" s="213">
        <f>ROUND(I324*H324,2)</f>
        <v>0</v>
      </c>
      <c r="K324" s="209" t="s">
        <v>19</v>
      </c>
      <c r="L324" s="47"/>
      <c r="M324" s="214" t="s">
        <v>19</v>
      </c>
      <c r="N324" s="215" t="s">
        <v>43</v>
      </c>
      <c r="O324" s="87"/>
      <c r="P324" s="216">
        <f>O324*H324</f>
        <v>0</v>
      </c>
      <c r="Q324" s="216">
        <v>0.00142</v>
      </c>
      <c r="R324" s="216">
        <f>Q324*H324</f>
        <v>0.032248200000000005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233</v>
      </c>
      <c r="AT324" s="218" t="s">
        <v>127</v>
      </c>
      <c r="AU324" s="218" t="s">
        <v>82</v>
      </c>
      <c r="AY324" s="20" t="s">
        <v>124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80</v>
      </c>
      <c r="BK324" s="219">
        <f>ROUND(I324*H324,2)</f>
        <v>0</v>
      </c>
      <c r="BL324" s="20" t="s">
        <v>233</v>
      </c>
      <c r="BM324" s="218" t="s">
        <v>542</v>
      </c>
    </row>
    <row r="325" s="13" customFormat="1">
      <c r="A325" s="13"/>
      <c r="B325" s="225"/>
      <c r="C325" s="226"/>
      <c r="D325" s="227" t="s">
        <v>136</v>
      </c>
      <c r="E325" s="228" t="s">
        <v>19</v>
      </c>
      <c r="F325" s="229" t="s">
        <v>543</v>
      </c>
      <c r="G325" s="226"/>
      <c r="H325" s="230">
        <v>22.710000000000001</v>
      </c>
      <c r="I325" s="231"/>
      <c r="J325" s="226"/>
      <c r="K325" s="226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136</v>
      </c>
      <c r="AU325" s="236" t="s">
        <v>82</v>
      </c>
      <c r="AV325" s="13" t="s">
        <v>82</v>
      </c>
      <c r="AW325" s="13" t="s">
        <v>33</v>
      </c>
      <c r="AX325" s="13" t="s">
        <v>80</v>
      </c>
      <c r="AY325" s="236" t="s">
        <v>124</v>
      </c>
    </row>
    <row r="326" s="2" customFormat="1" ht="21.75" customHeight="1">
      <c r="A326" s="41"/>
      <c r="B326" s="42"/>
      <c r="C326" s="207" t="s">
        <v>544</v>
      </c>
      <c r="D326" s="207" t="s">
        <v>127</v>
      </c>
      <c r="E326" s="208" t="s">
        <v>545</v>
      </c>
      <c r="F326" s="209" t="s">
        <v>546</v>
      </c>
      <c r="G326" s="210" t="s">
        <v>130</v>
      </c>
      <c r="H326" s="211">
        <v>50.654000000000003</v>
      </c>
      <c r="I326" s="212"/>
      <c r="J326" s="213">
        <f>ROUND(I326*H326,2)</f>
        <v>0</v>
      </c>
      <c r="K326" s="209" t="s">
        <v>131</v>
      </c>
      <c r="L326" s="47"/>
      <c r="M326" s="214" t="s">
        <v>19</v>
      </c>
      <c r="N326" s="215" t="s">
        <v>43</v>
      </c>
      <c r="O326" s="87"/>
      <c r="P326" s="216">
        <f>O326*H326</f>
        <v>0</v>
      </c>
      <c r="Q326" s="216">
        <v>0.0053800000000000002</v>
      </c>
      <c r="R326" s="216">
        <f>Q326*H326</f>
        <v>0.27251852000000004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233</v>
      </c>
      <c r="AT326" s="218" t="s">
        <v>127</v>
      </c>
      <c r="AU326" s="218" t="s">
        <v>82</v>
      </c>
      <c r="AY326" s="20" t="s">
        <v>124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80</v>
      </c>
      <c r="BK326" s="219">
        <f>ROUND(I326*H326,2)</f>
        <v>0</v>
      </c>
      <c r="BL326" s="20" t="s">
        <v>233</v>
      </c>
      <c r="BM326" s="218" t="s">
        <v>547</v>
      </c>
    </row>
    <row r="327" s="2" customFormat="1">
      <c r="A327" s="41"/>
      <c r="B327" s="42"/>
      <c r="C327" s="43"/>
      <c r="D327" s="220" t="s">
        <v>134</v>
      </c>
      <c r="E327" s="43"/>
      <c r="F327" s="221" t="s">
        <v>548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134</v>
      </c>
      <c r="AU327" s="20" t="s">
        <v>82</v>
      </c>
    </row>
    <row r="328" s="13" customFormat="1">
      <c r="A328" s="13"/>
      <c r="B328" s="225"/>
      <c r="C328" s="226"/>
      <c r="D328" s="227" t="s">
        <v>136</v>
      </c>
      <c r="E328" s="228" t="s">
        <v>19</v>
      </c>
      <c r="F328" s="229" t="s">
        <v>685</v>
      </c>
      <c r="G328" s="226"/>
      <c r="H328" s="230">
        <v>48.439999999999998</v>
      </c>
      <c r="I328" s="231"/>
      <c r="J328" s="226"/>
      <c r="K328" s="226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136</v>
      </c>
      <c r="AU328" s="236" t="s">
        <v>82</v>
      </c>
      <c r="AV328" s="13" t="s">
        <v>82</v>
      </c>
      <c r="AW328" s="13" t="s">
        <v>33</v>
      </c>
      <c r="AX328" s="13" t="s">
        <v>72</v>
      </c>
      <c r="AY328" s="236" t="s">
        <v>124</v>
      </c>
    </row>
    <row r="329" s="13" customFormat="1">
      <c r="A329" s="13"/>
      <c r="B329" s="225"/>
      <c r="C329" s="226"/>
      <c r="D329" s="227" t="s">
        <v>136</v>
      </c>
      <c r="E329" s="228" t="s">
        <v>19</v>
      </c>
      <c r="F329" s="229" t="s">
        <v>166</v>
      </c>
      <c r="G329" s="226"/>
      <c r="H329" s="230">
        <v>0.59199999999999997</v>
      </c>
      <c r="I329" s="231"/>
      <c r="J329" s="226"/>
      <c r="K329" s="226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136</v>
      </c>
      <c r="AU329" s="236" t="s">
        <v>82</v>
      </c>
      <c r="AV329" s="13" t="s">
        <v>82</v>
      </c>
      <c r="AW329" s="13" t="s">
        <v>33</v>
      </c>
      <c r="AX329" s="13" t="s">
        <v>72</v>
      </c>
      <c r="AY329" s="236" t="s">
        <v>124</v>
      </c>
    </row>
    <row r="330" s="13" customFormat="1">
      <c r="A330" s="13"/>
      <c r="B330" s="225"/>
      <c r="C330" s="226"/>
      <c r="D330" s="227" t="s">
        <v>136</v>
      </c>
      <c r="E330" s="228" t="s">
        <v>19</v>
      </c>
      <c r="F330" s="229" t="s">
        <v>167</v>
      </c>
      <c r="G330" s="226"/>
      <c r="H330" s="230">
        <v>-3.6000000000000001</v>
      </c>
      <c r="I330" s="231"/>
      <c r="J330" s="226"/>
      <c r="K330" s="226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136</v>
      </c>
      <c r="AU330" s="236" t="s">
        <v>82</v>
      </c>
      <c r="AV330" s="13" t="s">
        <v>82</v>
      </c>
      <c r="AW330" s="13" t="s">
        <v>33</v>
      </c>
      <c r="AX330" s="13" t="s">
        <v>72</v>
      </c>
      <c r="AY330" s="236" t="s">
        <v>124</v>
      </c>
    </row>
    <row r="331" s="13" customFormat="1">
      <c r="A331" s="13"/>
      <c r="B331" s="225"/>
      <c r="C331" s="226"/>
      <c r="D331" s="227" t="s">
        <v>136</v>
      </c>
      <c r="E331" s="228" t="s">
        <v>19</v>
      </c>
      <c r="F331" s="229" t="s">
        <v>168</v>
      </c>
      <c r="G331" s="226"/>
      <c r="H331" s="230">
        <v>6.0999999999999996</v>
      </c>
      <c r="I331" s="231"/>
      <c r="J331" s="226"/>
      <c r="K331" s="226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136</v>
      </c>
      <c r="AU331" s="236" t="s">
        <v>82</v>
      </c>
      <c r="AV331" s="13" t="s">
        <v>82</v>
      </c>
      <c r="AW331" s="13" t="s">
        <v>33</v>
      </c>
      <c r="AX331" s="13" t="s">
        <v>72</v>
      </c>
      <c r="AY331" s="236" t="s">
        <v>124</v>
      </c>
    </row>
    <row r="332" s="13" customFormat="1">
      <c r="A332" s="13"/>
      <c r="B332" s="225"/>
      <c r="C332" s="226"/>
      <c r="D332" s="227" t="s">
        <v>136</v>
      </c>
      <c r="E332" s="228" t="s">
        <v>19</v>
      </c>
      <c r="F332" s="229" t="s">
        <v>169</v>
      </c>
      <c r="G332" s="226"/>
      <c r="H332" s="230">
        <v>0.622</v>
      </c>
      <c r="I332" s="231"/>
      <c r="J332" s="226"/>
      <c r="K332" s="226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136</v>
      </c>
      <c r="AU332" s="236" t="s">
        <v>82</v>
      </c>
      <c r="AV332" s="13" t="s">
        <v>82</v>
      </c>
      <c r="AW332" s="13" t="s">
        <v>33</v>
      </c>
      <c r="AX332" s="13" t="s">
        <v>72</v>
      </c>
      <c r="AY332" s="236" t="s">
        <v>124</v>
      </c>
    </row>
    <row r="333" s="13" customFormat="1">
      <c r="A333" s="13"/>
      <c r="B333" s="225"/>
      <c r="C333" s="226"/>
      <c r="D333" s="227" t="s">
        <v>136</v>
      </c>
      <c r="E333" s="228" t="s">
        <v>19</v>
      </c>
      <c r="F333" s="229" t="s">
        <v>170</v>
      </c>
      <c r="G333" s="226"/>
      <c r="H333" s="230">
        <v>-1.5</v>
      </c>
      <c r="I333" s="231"/>
      <c r="J333" s="226"/>
      <c r="K333" s="226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136</v>
      </c>
      <c r="AU333" s="236" t="s">
        <v>82</v>
      </c>
      <c r="AV333" s="13" t="s">
        <v>82</v>
      </c>
      <c r="AW333" s="13" t="s">
        <v>33</v>
      </c>
      <c r="AX333" s="13" t="s">
        <v>72</v>
      </c>
      <c r="AY333" s="236" t="s">
        <v>124</v>
      </c>
    </row>
    <row r="334" s="14" customFormat="1">
      <c r="A334" s="14"/>
      <c r="B334" s="237"/>
      <c r="C334" s="238"/>
      <c r="D334" s="227" t="s">
        <v>136</v>
      </c>
      <c r="E334" s="239" t="s">
        <v>19</v>
      </c>
      <c r="F334" s="240" t="s">
        <v>140</v>
      </c>
      <c r="G334" s="238"/>
      <c r="H334" s="241">
        <v>50.653999999999996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136</v>
      </c>
      <c r="AU334" s="247" t="s">
        <v>82</v>
      </c>
      <c r="AV334" s="14" t="s">
        <v>132</v>
      </c>
      <c r="AW334" s="14" t="s">
        <v>33</v>
      </c>
      <c r="AX334" s="14" t="s">
        <v>80</v>
      </c>
      <c r="AY334" s="247" t="s">
        <v>124</v>
      </c>
    </row>
    <row r="335" s="2" customFormat="1" ht="21.75" customHeight="1">
      <c r="A335" s="41"/>
      <c r="B335" s="42"/>
      <c r="C335" s="207" t="s">
        <v>549</v>
      </c>
      <c r="D335" s="207" t="s">
        <v>127</v>
      </c>
      <c r="E335" s="208" t="s">
        <v>550</v>
      </c>
      <c r="F335" s="209" t="s">
        <v>551</v>
      </c>
      <c r="G335" s="210" t="s">
        <v>201</v>
      </c>
      <c r="H335" s="211">
        <v>3.5299999999999998</v>
      </c>
      <c r="I335" s="212"/>
      <c r="J335" s="213">
        <f>ROUND(I335*H335,2)</f>
        <v>0</v>
      </c>
      <c r="K335" s="209" t="s">
        <v>131</v>
      </c>
      <c r="L335" s="47"/>
      <c r="M335" s="214" t="s">
        <v>19</v>
      </c>
      <c r="N335" s="215" t="s">
        <v>43</v>
      </c>
      <c r="O335" s="87"/>
      <c r="P335" s="216">
        <f>O335*H335</f>
        <v>0</v>
      </c>
      <c r="Q335" s="216">
        <v>0.00073999999999999999</v>
      </c>
      <c r="R335" s="216">
        <f>Q335*H335</f>
        <v>0.0026121999999999999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233</v>
      </c>
      <c r="AT335" s="218" t="s">
        <v>127</v>
      </c>
      <c r="AU335" s="218" t="s">
        <v>82</v>
      </c>
      <c r="AY335" s="20" t="s">
        <v>124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80</v>
      </c>
      <c r="BK335" s="219">
        <f>ROUND(I335*H335,2)</f>
        <v>0</v>
      </c>
      <c r="BL335" s="20" t="s">
        <v>233</v>
      </c>
      <c r="BM335" s="218" t="s">
        <v>552</v>
      </c>
    </row>
    <row r="336" s="2" customFormat="1">
      <c r="A336" s="41"/>
      <c r="B336" s="42"/>
      <c r="C336" s="43"/>
      <c r="D336" s="220" t="s">
        <v>134</v>
      </c>
      <c r="E336" s="43"/>
      <c r="F336" s="221" t="s">
        <v>553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134</v>
      </c>
      <c r="AU336" s="20" t="s">
        <v>82</v>
      </c>
    </row>
    <row r="337" s="13" customFormat="1">
      <c r="A337" s="13"/>
      <c r="B337" s="225"/>
      <c r="C337" s="226"/>
      <c r="D337" s="227" t="s">
        <v>136</v>
      </c>
      <c r="E337" s="228" t="s">
        <v>19</v>
      </c>
      <c r="F337" s="229" t="s">
        <v>554</v>
      </c>
      <c r="G337" s="226"/>
      <c r="H337" s="230">
        <v>3.5299999999999998</v>
      </c>
      <c r="I337" s="231"/>
      <c r="J337" s="226"/>
      <c r="K337" s="226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136</v>
      </c>
      <c r="AU337" s="236" t="s">
        <v>82</v>
      </c>
      <c r="AV337" s="13" t="s">
        <v>82</v>
      </c>
      <c r="AW337" s="13" t="s">
        <v>33</v>
      </c>
      <c r="AX337" s="13" t="s">
        <v>80</v>
      </c>
      <c r="AY337" s="236" t="s">
        <v>124</v>
      </c>
    </row>
    <row r="338" s="2" customFormat="1" ht="16.5" customHeight="1">
      <c r="A338" s="41"/>
      <c r="B338" s="42"/>
      <c r="C338" s="270" t="s">
        <v>555</v>
      </c>
      <c r="D338" s="270" t="s">
        <v>421</v>
      </c>
      <c r="E338" s="271" t="s">
        <v>556</v>
      </c>
      <c r="F338" s="272" t="s">
        <v>557</v>
      </c>
      <c r="G338" s="273" t="s">
        <v>130</v>
      </c>
      <c r="H338" s="274">
        <v>56.302</v>
      </c>
      <c r="I338" s="275"/>
      <c r="J338" s="276">
        <f>ROUND(I338*H338,2)</f>
        <v>0</v>
      </c>
      <c r="K338" s="272" t="s">
        <v>19</v>
      </c>
      <c r="L338" s="277"/>
      <c r="M338" s="278" t="s">
        <v>19</v>
      </c>
      <c r="N338" s="279" t="s">
        <v>43</v>
      </c>
      <c r="O338" s="87"/>
      <c r="P338" s="216">
        <f>O338*H338</f>
        <v>0</v>
      </c>
      <c r="Q338" s="216">
        <v>0.016</v>
      </c>
      <c r="R338" s="216">
        <f>Q338*H338</f>
        <v>0.90083199999999997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326</v>
      </c>
      <c r="AT338" s="218" t="s">
        <v>421</v>
      </c>
      <c r="AU338" s="218" t="s">
        <v>82</v>
      </c>
      <c r="AY338" s="20" t="s">
        <v>124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80</v>
      </c>
      <c r="BK338" s="219">
        <f>ROUND(I338*H338,2)</f>
        <v>0</v>
      </c>
      <c r="BL338" s="20" t="s">
        <v>233</v>
      </c>
      <c r="BM338" s="218" t="s">
        <v>558</v>
      </c>
    </row>
    <row r="339" s="13" customFormat="1">
      <c r="A339" s="13"/>
      <c r="B339" s="225"/>
      <c r="C339" s="226"/>
      <c r="D339" s="227" t="s">
        <v>136</v>
      </c>
      <c r="E339" s="226"/>
      <c r="F339" s="229" t="s">
        <v>704</v>
      </c>
      <c r="G339" s="226"/>
      <c r="H339" s="230">
        <v>56.302</v>
      </c>
      <c r="I339" s="231"/>
      <c r="J339" s="226"/>
      <c r="K339" s="226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136</v>
      </c>
      <c r="AU339" s="236" t="s">
        <v>82</v>
      </c>
      <c r="AV339" s="13" t="s">
        <v>82</v>
      </c>
      <c r="AW339" s="13" t="s">
        <v>4</v>
      </c>
      <c r="AX339" s="13" t="s">
        <v>80</v>
      </c>
      <c r="AY339" s="236" t="s">
        <v>124</v>
      </c>
    </row>
    <row r="340" s="2" customFormat="1" ht="16.5" customHeight="1">
      <c r="A340" s="41"/>
      <c r="B340" s="42"/>
      <c r="C340" s="207" t="s">
        <v>560</v>
      </c>
      <c r="D340" s="207" t="s">
        <v>127</v>
      </c>
      <c r="E340" s="208" t="s">
        <v>561</v>
      </c>
      <c r="F340" s="209" t="s">
        <v>562</v>
      </c>
      <c r="G340" s="210" t="s">
        <v>201</v>
      </c>
      <c r="H340" s="211">
        <v>24.809999999999999</v>
      </c>
      <c r="I340" s="212"/>
      <c r="J340" s="213">
        <f>ROUND(I340*H340,2)</f>
        <v>0</v>
      </c>
      <c r="K340" s="209" t="s">
        <v>131</v>
      </c>
      <c r="L340" s="47"/>
      <c r="M340" s="214" t="s">
        <v>19</v>
      </c>
      <c r="N340" s="215" t="s">
        <v>43</v>
      </c>
      <c r="O340" s="87"/>
      <c r="P340" s="216">
        <f>O340*H340</f>
        <v>0</v>
      </c>
      <c r="Q340" s="216">
        <v>0.00020000000000000001</v>
      </c>
      <c r="R340" s="216">
        <f>Q340*H340</f>
        <v>0.0049620000000000003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233</v>
      </c>
      <c r="AT340" s="218" t="s">
        <v>127</v>
      </c>
      <c r="AU340" s="218" t="s">
        <v>82</v>
      </c>
      <c r="AY340" s="20" t="s">
        <v>124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80</v>
      </c>
      <c r="BK340" s="219">
        <f>ROUND(I340*H340,2)</f>
        <v>0</v>
      </c>
      <c r="BL340" s="20" t="s">
        <v>233</v>
      </c>
      <c r="BM340" s="218" t="s">
        <v>563</v>
      </c>
    </row>
    <row r="341" s="2" customFormat="1">
      <c r="A341" s="41"/>
      <c r="B341" s="42"/>
      <c r="C341" s="43"/>
      <c r="D341" s="220" t="s">
        <v>134</v>
      </c>
      <c r="E341" s="43"/>
      <c r="F341" s="221" t="s">
        <v>564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134</v>
      </c>
      <c r="AU341" s="20" t="s">
        <v>82</v>
      </c>
    </row>
    <row r="342" s="13" customFormat="1">
      <c r="A342" s="13"/>
      <c r="B342" s="225"/>
      <c r="C342" s="226"/>
      <c r="D342" s="227" t="s">
        <v>136</v>
      </c>
      <c r="E342" s="228" t="s">
        <v>19</v>
      </c>
      <c r="F342" s="229" t="s">
        <v>565</v>
      </c>
      <c r="G342" s="226"/>
      <c r="H342" s="230">
        <v>24.809999999999999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136</v>
      </c>
      <c r="AU342" s="236" t="s">
        <v>82</v>
      </c>
      <c r="AV342" s="13" t="s">
        <v>82</v>
      </c>
      <c r="AW342" s="13" t="s">
        <v>33</v>
      </c>
      <c r="AX342" s="13" t="s">
        <v>80</v>
      </c>
      <c r="AY342" s="236" t="s">
        <v>124</v>
      </c>
    </row>
    <row r="343" s="2" customFormat="1" ht="16.5" customHeight="1">
      <c r="A343" s="41"/>
      <c r="B343" s="42"/>
      <c r="C343" s="207" t="s">
        <v>566</v>
      </c>
      <c r="D343" s="207" t="s">
        <v>127</v>
      </c>
      <c r="E343" s="208" t="s">
        <v>567</v>
      </c>
      <c r="F343" s="209" t="s">
        <v>568</v>
      </c>
      <c r="G343" s="210" t="s">
        <v>201</v>
      </c>
      <c r="H343" s="211">
        <v>22.739999999999998</v>
      </c>
      <c r="I343" s="212"/>
      <c r="J343" s="213">
        <f>ROUND(I343*H343,2)</f>
        <v>0</v>
      </c>
      <c r="K343" s="209" t="s">
        <v>131</v>
      </c>
      <c r="L343" s="47"/>
      <c r="M343" s="214" t="s">
        <v>19</v>
      </c>
      <c r="N343" s="215" t="s">
        <v>43</v>
      </c>
      <c r="O343" s="87"/>
      <c r="P343" s="216">
        <f>O343*H343</f>
        <v>0</v>
      </c>
      <c r="Q343" s="216">
        <v>0.00018000000000000001</v>
      </c>
      <c r="R343" s="216">
        <f>Q343*H343</f>
        <v>0.0040932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233</v>
      </c>
      <c r="AT343" s="218" t="s">
        <v>127</v>
      </c>
      <c r="AU343" s="218" t="s">
        <v>82</v>
      </c>
      <c r="AY343" s="20" t="s">
        <v>124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80</v>
      </c>
      <c r="BK343" s="219">
        <f>ROUND(I343*H343,2)</f>
        <v>0</v>
      </c>
      <c r="BL343" s="20" t="s">
        <v>233</v>
      </c>
      <c r="BM343" s="218" t="s">
        <v>569</v>
      </c>
    </row>
    <row r="344" s="2" customFormat="1">
      <c r="A344" s="41"/>
      <c r="B344" s="42"/>
      <c r="C344" s="43"/>
      <c r="D344" s="220" t="s">
        <v>134</v>
      </c>
      <c r="E344" s="43"/>
      <c r="F344" s="221" t="s">
        <v>570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134</v>
      </c>
      <c r="AU344" s="20" t="s">
        <v>82</v>
      </c>
    </row>
    <row r="345" s="13" customFormat="1">
      <c r="A345" s="13"/>
      <c r="B345" s="225"/>
      <c r="C345" s="226"/>
      <c r="D345" s="227" t="s">
        <v>136</v>
      </c>
      <c r="E345" s="228" t="s">
        <v>19</v>
      </c>
      <c r="F345" s="229" t="s">
        <v>705</v>
      </c>
      <c r="G345" s="226"/>
      <c r="H345" s="230">
        <v>22.739999999999998</v>
      </c>
      <c r="I345" s="231"/>
      <c r="J345" s="226"/>
      <c r="K345" s="226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136</v>
      </c>
      <c r="AU345" s="236" t="s">
        <v>82</v>
      </c>
      <c r="AV345" s="13" t="s">
        <v>82</v>
      </c>
      <c r="AW345" s="13" t="s">
        <v>33</v>
      </c>
      <c r="AX345" s="13" t="s">
        <v>80</v>
      </c>
      <c r="AY345" s="236" t="s">
        <v>124</v>
      </c>
    </row>
    <row r="346" s="2" customFormat="1" ht="16.5" customHeight="1">
      <c r="A346" s="41"/>
      <c r="B346" s="42"/>
      <c r="C346" s="270" t="s">
        <v>572</v>
      </c>
      <c r="D346" s="270" t="s">
        <v>421</v>
      </c>
      <c r="E346" s="271" t="s">
        <v>498</v>
      </c>
      <c r="F346" s="272" t="s">
        <v>499</v>
      </c>
      <c r="G346" s="273" t="s">
        <v>201</v>
      </c>
      <c r="H346" s="274">
        <v>52.305</v>
      </c>
      <c r="I346" s="275"/>
      <c r="J346" s="276">
        <f>ROUND(I346*H346,2)</f>
        <v>0</v>
      </c>
      <c r="K346" s="272" t="s">
        <v>19</v>
      </c>
      <c r="L346" s="277"/>
      <c r="M346" s="278" t="s">
        <v>19</v>
      </c>
      <c r="N346" s="279" t="s">
        <v>43</v>
      </c>
      <c r="O346" s="87"/>
      <c r="P346" s="216">
        <f>O346*H346</f>
        <v>0</v>
      </c>
      <c r="Q346" s="216">
        <v>0.00012</v>
      </c>
      <c r="R346" s="216">
        <f>Q346*H346</f>
        <v>0.0062766000000000002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326</v>
      </c>
      <c r="AT346" s="218" t="s">
        <v>421</v>
      </c>
      <c r="AU346" s="218" t="s">
        <v>82</v>
      </c>
      <c r="AY346" s="20" t="s">
        <v>124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80</v>
      </c>
      <c r="BK346" s="219">
        <f>ROUND(I346*H346,2)</f>
        <v>0</v>
      </c>
      <c r="BL346" s="20" t="s">
        <v>233</v>
      </c>
      <c r="BM346" s="218" t="s">
        <v>573</v>
      </c>
    </row>
    <row r="347" s="13" customFormat="1">
      <c r="A347" s="13"/>
      <c r="B347" s="225"/>
      <c r="C347" s="226"/>
      <c r="D347" s="227" t="s">
        <v>136</v>
      </c>
      <c r="E347" s="228" t="s">
        <v>19</v>
      </c>
      <c r="F347" s="229" t="s">
        <v>706</v>
      </c>
      <c r="G347" s="226"/>
      <c r="H347" s="230">
        <v>47.549999999999997</v>
      </c>
      <c r="I347" s="231"/>
      <c r="J347" s="226"/>
      <c r="K347" s="226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136</v>
      </c>
      <c r="AU347" s="236" t="s">
        <v>82</v>
      </c>
      <c r="AV347" s="13" t="s">
        <v>82</v>
      </c>
      <c r="AW347" s="13" t="s">
        <v>33</v>
      </c>
      <c r="AX347" s="13" t="s">
        <v>80</v>
      </c>
      <c r="AY347" s="236" t="s">
        <v>124</v>
      </c>
    </row>
    <row r="348" s="13" customFormat="1">
      <c r="A348" s="13"/>
      <c r="B348" s="225"/>
      <c r="C348" s="226"/>
      <c r="D348" s="227" t="s">
        <v>136</v>
      </c>
      <c r="E348" s="226"/>
      <c r="F348" s="229" t="s">
        <v>707</v>
      </c>
      <c r="G348" s="226"/>
      <c r="H348" s="230">
        <v>52.305</v>
      </c>
      <c r="I348" s="231"/>
      <c r="J348" s="226"/>
      <c r="K348" s="226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136</v>
      </c>
      <c r="AU348" s="236" t="s">
        <v>82</v>
      </c>
      <c r="AV348" s="13" t="s">
        <v>82</v>
      </c>
      <c r="AW348" s="13" t="s">
        <v>4</v>
      </c>
      <c r="AX348" s="13" t="s">
        <v>80</v>
      </c>
      <c r="AY348" s="236" t="s">
        <v>124</v>
      </c>
    </row>
    <row r="349" s="2" customFormat="1" ht="16.5" customHeight="1">
      <c r="A349" s="41"/>
      <c r="B349" s="42"/>
      <c r="C349" s="207" t="s">
        <v>576</v>
      </c>
      <c r="D349" s="207" t="s">
        <v>127</v>
      </c>
      <c r="E349" s="208" t="s">
        <v>577</v>
      </c>
      <c r="F349" s="209" t="s">
        <v>578</v>
      </c>
      <c r="G349" s="210" t="s">
        <v>201</v>
      </c>
      <c r="H349" s="211">
        <v>20</v>
      </c>
      <c r="I349" s="212"/>
      <c r="J349" s="213">
        <f>ROUND(I349*H349,2)</f>
        <v>0</v>
      </c>
      <c r="K349" s="209" t="s">
        <v>131</v>
      </c>
      <c r="L349" s="47"/>
      <c r="M349" s="214" t="s">
        <v>19</v>
      </c>
      <c r="N349" s="215" t="s">
        <v>43</v>
      </c>
      <c r="O349" s="87"/>
      <c r="P349" s="216">
        <f>O349*H349</f>
        <v>0</v>
      </c>
      <c r="Q349" s="216">
        <v>9.0000000000000006E-05</v>
      </c>
      <c r="R349" s="216">
        <f>Q349*H349</f>
        <v>0.0018000000000000002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233</v>
      </c>
      <c r="AT349" s="218" t="s">
        <v>127</v>
      </c>
      <c r="AU349" s="218" t="s">
        <v>82</v>
      </c>
      <c r="AY349" s="20" t="s">
        <v>124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80</v>
      </c>
      <c r="BK349" s="219">
        <f>ROUND(I349*H349,2)</f>
        <v>0</v>
      </c>
      <c r="BL349" s="20" t="s">
        <v>233</v>
      </c>
      <c r="BM349" s="218" t="s">
        <v>579</v>
      </c>
    </row>
    <row r="350" s="2" customFormat="1">
      <c r="A350" s="41"/>
      <c r="B350" s="42"/>
      <c r="C350" s="43"/>
      <c r="D350" s="220" t="s">
        <v>134</v>
      </c>
      <c r="E350" s="43"/>
      <c r="F350" s="221" t="s">
        <v>580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134</v>
      </c>
      <c r="AU350" s="20" t="s">
        <v>82</v>
      </c>
    </row>
    <row r="351" s="13" customFormat="1">
      <c r="A351" s="13"/>
      <c r="B351" s="225"/>
      <c r="C351" s="226"/>
      <c r="D351" s="227" t="s">
        <v>136</v>
      </c>
      <c r="E351" s="228" t="s">
        <v>19</v>
      </c>
      <c r="F351" s="229" t="s">
        <v>581</v>
      </c>
      <c r="G351" s="226"/>
      <c r="H351" s="230">
        <v>20</v>
      </c>
      <c r="I351" s="231"/>
      <c r="J351" s="226"/>
      <c r="K351" s="226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136</v>
      </c>
      <c r="AU351" s="236" t="s">
        <v>82</v>
      </c>
      <c r="AV351" s="13" t="s">
        <v>82</v>
      </c>
      <c r="AW351" s="13" t="s">
        <v>33</v>
      </c>
      <c r="AX351" s="13" t="s">
        <v>80</v>
      </c>
      <c r="AY351" s="236" t="s">
        <v>124</v>
      </c>
    </row>
    <row r="352" s="2" customFormat="1" ht="24.15" customHeight="1">
      <c r="A352" s="41"/>
      <c r="B352" s="42"/>
      <c r="C352" s="207" t="s">
        <v>582</v>
      </c>
      <c r="D352" s="207" t="s">
        <v>127</v>
      </c>
      <c r="E352" s="208" t="s">
        <v>583</v>
      </c>
      <c r="F352" s="209" t="s">
        <v>584</v>
      </c>
      <c r="G352" s="210" t="s">
        <v>329</v>
      </c>
      <c r="H352" s="269"/>
      <c r="I352" s="212"/>
      <c r="J352" s="213">
        <f>ROUND(I352*H352,2)</f>
        <v>0</v>
      </c>
      <c r="K352" s="209" t="s">
        <v>131</v>
      </c>
      <c r="L352" s="47"/>
      <c r="M352" s="214" t="s">
        <v>19</v>
      </c>
      <c r="N352" s="215" t="s">
        <v>43</v>
      </c>
      <c r="O352" s="87"/>
      <c r="P352" s="216">
        <f>O352*H352</f>
        <v>0</v>
      </c>
      <c r="Q352" s="216">
        <v>0</v>
      </c>
      <c r="R352" s="216">
        <f>Q352*H352</f>
        <v>0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233</v>
      </c>
      <c r="AT352" s="218" t="s">
        <v>127</v>
      </c>
      <c r="AU352" s="218" t="s">
        <v>82</v>
      </c>
      <c r="AY352" s="20" t="s">
        <v>124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80</v>
      </c>
      <c r="BK352" s="219">
        <f>ROUND(I352*H352,2)</f>
        <v>0</v>
      </c>
      <c r="BL352" s="20" t="s">
        <v>233</v>
      </c>
      <c r="BM352" s="218" t="s">
        <v>585</v>
      </c>
    </row>
    <row r="353" s="2" customFormat="1">
      <c r="A353" s="41"/>
      <c r="B353" s="42"/>
      <c r="C353" s="43"/>
      <c r="D353" s="220" t="s">
        <v>134</v>
      </c>
      <c r="E353" s="43"/>
      <c r="F353" s="221" t="s">
        <v>586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134</v>
      </c>
      <c r="AU353" s="20" t="s">
        <v>82</v>
      </c>
    </row>
    <row r="354" s="12" customFormat="1" ht="22.8" customHeight="1">
      <c r="A354" s="12"/>
      <c r="B354" s="191"/>
      <c r="C354" s="192"/>
      <c r="D354" s="193" t="s">
        <v>71</v>
      </c>
      <c r="E354" s="205" t="s">
        <v>587</v>
      </c>
      <c r="F354" s="205" t="s">
        <v>588</v>
      </c>
      <c r="G354" s="192"/>
      <c r="H354" s="192"/>
      <c r="I354" s="195"/>
      <c r="J354" s="206">
        <f>BK354</f>
        <v>0</v>
      </c>
      <c r="K354" s="192"/>
      <c r="L354" s="197"/>
      <c r="M354" s="198"/>
      <c r="N354" s="199"/>
      <c r="O354" s="199"/>
      <c r="P354" s="200">
        <f>SUM(P355:P377)</f>
        <v>0</v>
      </c>
      <c r="Q354" s="199"/>
      <c r="R354" s="200">
        <f>SUM(R355:R377)</f>
        <v>0.0015230000000000001</v>
      </c>
      <c r="S354" s="199"/>
      <c r="T354" s="201">
        <f>SUM(T355:T377)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02" t="s">
        <v>82</v>
      </c>
      <c r="AT354" s="203" t="s">
        <v>71</v>
      </c>
      <c r="AU354" s="203" t="s">
        <v>80</v>
      </c>
      <c r="AY354" s="202" t="s">
        <v>124</v>
      </c>
      <c r="BK354" s="204">
        <f>SUM(BK355:BK377)</f>
        <v>0</v>
      </c>
    </row>
    <row r="355" s="2" customFormat="1" ht="16.5" customHeight="1">
      <c r="A355" s="41"/>
      <c r="B355" s="42"/>
      <c r="C355" s="207" t="s">
        <v>589</v>
      </c>
      <c r="D355" s="207" t="s">
        <v>127</v>
      </c>
      <c r="E355" s="208" t="s">
        <v>590</v>
      </c>
      <c r="F355" s="209" t="s">
        <v>591</v>
      </c>
      <c r="G355" s="210" t="s">
        <v>130</v>
      </c>
      <c r="H355" s="211">
        <v>3.3599999999999999</v>
      </c>
      <c r="I355" s="212"/>
      <c r="J355" s="213">
        <f>ROUND(I355*H355,2)</f>
        <v>0</v>
      </c>
      <c r="K355" s="209" t="s">
        <v>131</v>
      </c>
      <c r="L355" s="47"/>
      <c r="M355" s="214" t="s">
        <v>19</v>
      </c>
      <c r="N355" s="215" t="s">
        <v>43</v>
      </c>
      <c r="O355" s="87"/>
      <c r="P355" s="216">
        <f>O355*H355</f>
        <v>0</v>
      </c>
      <c r="Q355" s="216">
        <v>6.0000000000000002E-05</v>
      </c>
      <c r="R355" s="216">
        <f>Q355*H355</f>
        <v>0.00020159999999999999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233</v>
      </c>
      <c r="AT355" s="218" t="s">
        <v>127</v>
      </c>
      <c r="AU355" s="218" t="s">
        <v>82</v>
      </c>
      <c r="AY355" s="20" t="s">
        <v>124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80</v>
      </c>
      <c r="BK355" s="219">
        <f>ROUND(I355*H355,2)</f>
        <v>0</v>
      </c>
      <c r="BL355" s="20" t="s">
        <v>233</v>
      </c>
      <c r="BM355" s="218" t="s">
        <v>592</v>
      </c>
    </row>
    <row r="356" s="2" customFormat="1">
      <c r="A356" s="41"/>
      <c r="B356" s="42"/>
      <c r="C356" s="43"/>
      <c r="D356" s="220" t="s">
        <v>134</v>
      </c>
      <c r="E356" s="43"/>
      <c r="F356" s="221" t="s">
        <v>593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134</v>
      </c>
      <c r="AU356" s="20" t="s">
        <v>82</v>
      </c>
    </row>
    <row r="357" s="15" customFormat="1">
      <c r="A357" s="15"/>
      <c r="B357" s="248"/>
      <c r="C357" s="249"/>
      <c r="D357" s="227" t="s">
        <v>136</v>
      </c>
      <c r="E357" s="250" t="s">
        <v>19</v>
      </c>
      <c r="F357" s="251" t="s">
        <v>594</v>
      </c>
      <c r="G357" s="249"/>
      <c r="H357" s="250" t="s">
        <v>19</v>
      </c>
      <c r="I357" s="252"/>
      <c r="J357" s="249"/>
      <c r="K357" s="249"/>
      <c r="L357" s="253"/>
      <c r="M357" s="254"/>
      <c r="N357" s="255"/>
      <c r="O357" s="255"/>
      <c r="P357" s="255"/>
      <c r="Q357" s="255"/>
      <c r="R357" s="255"/>
      <c r="S357" s="255"/>
      <c r="T357" s="25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7" t="s">
        <v>136</v>
      </c>
      <c r="AU357" s="257" t="s">
        <v>82</v>
      </c>
      <c r="AV357" s="15" t="s">
        <v>80</v>
      </c>
      <c r="AW357" s="15" t="s">
        <v>33</v>
      </c>
      <c r="AX357" s="15" t="s">
        <v>72</v>
      </c>
      <c r="AY357" s="257" t="s">
        <v>124</v>
      </c>
    </row>
    <row r="358" s="13" customFormat="1">
      <c r="A358" s="13"/>
      <c r="B358" s="225"/>
      <c r="C358" s="226"/>
      <c r="D358" s="227" t="s">
        <v>136</v>
      </c>
      <c r="E358" s="228" t="s">
        <v>19</v>
      </c>
      <c r="F358" s="229" t="s">
        <v>595</v>
      </c>
      <c r="G358" s="226"/>
      <c r="H358" s="230">
        <v>3.3599999999999999</v>
      </c>
      <c r="I358" s="231"/>
      <c r="J358" s="226"/>
      <c r="K358" s="226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136</v>
      </c>
      <c r="AU358" s="236" t="s">
        <v>82</v>
      </c>
      <c r="AV358" s="13" t="s">
        <v>82</v>
      </c>
      <c r="AW358" s="13" t="s">
        <v>33</v>
      </c>
      <c r="AX358" s="13" t="s">
        <v>80</v>
      </c>
      <c r="AY358" s="236" t="s">
        <v>124</v>
      </c>
    </row>
    <row r="359" s="2" customFormat="1" ht="16.5" customHeight="1">
      <c r="A359" s="41"/>
      <c r="B359" s="42"/>
      <c r="C359" s="207" t="s">
        <v>596</v>
      </c>
      <c r="D359" s="207" t="s">
        <v>127</v>
      </c>
      <c r="E359" s="208" t="s">
        <v>597</v>
      </c>
      <c r="F359" s="209" t="s">
        <v>598</v>
      </c>
      <c r="G359" s="210" t="s">
        <v>130</v>
      </c>
      <c r="H359" s="211">
        <v>3.3599999999999999</v>
      </c>
      <c r="I359" s="212"/>
      <c r="J359" s="213">
        <f>ROUND(I359*H359,2)</f>
        <v>0</v>
      </c>
      <c r="K359" s="209" t="s">
        <v>131</v>
      </c>
      <c r="L359" s="47"/>
      <c r="M359" s="214" t="s">
        <v>19</v>
      </c>
      <c r="N359" s="215" t="s">
        <v>43</v>
      </c>
      <c r="O359" s="87"/>
      <c r="P359" s="216">
        <f>O359*H359</f>
        <v>0</v>
      </c>
      <c r="Q359" s="216">
        <v>0.00013999999999999999</v>
      </c>
      <c r="R359" s="216">
        <f>Q359*H359</f>
        <v>0.00047039999999999994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233</v>
      </c>
      <c r="AT359" s="218" t="s">
        <v>127</v>
      </c>
      <c r="AU359" s="218" t="s">
        <v>82</v>
      </c>
      <c r="AY359" s="20" t="s">
        <v>124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80</v>
      </c>
      <c r="BK359" s="219">
        <f>ROUND(I359*H359,2)</f>
        <v>0</v>
      </c>
      <c r="BL359" s="20" t="s">
        <v>233</v>
      </c>
      <c r="BM359" s="218" t="s">
        <v>599</v>
      </c>
    </row>
    <row r="360" s="2" customFormat="1">
      <c r="A360" s="41"/>
      <c r="B360" s="42"/>
      <c r="C360" s="43"/>
      <c r="D360" s="220" t="s">
        <v>134</v>
      </c>
      <c r="E360" s="43"/>
      <c r="F360" s="221" t="s">
        <v>600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134</v>
      </c>
      <c r="AU360" s="20" t="s">
        <v>82</v>
      </c>
    </row>
    <row r="361" s="15" customFormat="1">
      <c r="A361" s="15"/>
      <c r="B361" s="248"/>
      <c r="C361" s="249"/>
      <c r="D361" s="227" t="s">
        <v>136</v>
      </c>
      <c r="E361" s="250" t="s">
        <v>19</v>
      </c>
      <c r="F361" s="251" t="s">
        <v>594</v>
      </c>
      <c r="G361" s="249"/>
      <c r="H361" s="250" t="s">
        <v>19</v>
      </c>
      <c r="I361" s="252"/>
      <c r="J361" s="249"/>
      <c r="K361" s="249"/>
      <c r="L361" s="253"/>
      <c r="M361" s="254"/>
      <c r="N361" s="255"/>
      <c r="O361" s="255"/>
      <c r="P361" s="255"/>
      <c r="Q361" s="255"/>
      <c r="R361" s="255"/>
      <c r="S361" s="255"/>
      <c r="T361" s="256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57" t="s">
        <v>136</v>
      </c>
      <c r="AU361" s="257" t="s">
        <v>82</v>
      </c>
      <c r="AV361" s="15" t="s">
        <v>80</v>
      </c>
      <c r="AW361" s="15" t="s">
        <v>33</v>
      </c>
      <c r="AX361" s="15" t="s">
        <v>72</v>
      </c>
      <c r="AY361" s="257" t="s">
        <v>124</v>
      </c>
    </row>
    <row r="362" s="13" customFormat="1">
      <c r="A362" s="13"/>
      <c r="B362" s="225"/>
      <c r="C362" s="226"/>
      <c r="D362" s="227" t="s">
        <v>136</v>
      </c>
      <c r="E362" s="228" t="s">
        <v>19</v>
      </c>
      <c r="F362" s="229" t="s">
        <v>595</v>
      </c>
      <c r="G362" s="226"/>
      <c r="H362" s="230">
        <v>3.3599999999999999</v>
      </c>
      <c r="I362" s="231"/>
      <c r="J362" s="226"/>
      <c r="K362" s="226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136</v>
      </c>
      <c r="AU362" s="236" t="s">
        <v>82</v>
      </c>
      <c r="AV362" s="13" t="s">
        <v>82</v>
      </c>
      <c r="AW362" s="13" t="s">
        <v>33</v>
      </c>
      <c r="AX362" s="13" t="s">
        <v>80</v>
      </c>
      <c r="AY362" s="236" t="s">
        <v>124</v>
      </c>
    </row>
    <row r="363" s="2" customFormat="1" ht="16.5" customHeight="1">
      <c r="A363" s="41"/>
      <c r="B363" s="42"/>
      <c r="C363" s="207" t="s">
        <v>601</v>
      </c>
      <c r="D363" s="207" t="s">
        <v>127</v>
      </c>
      <c r="E363" s="208" t="s">
        <v>602</v>
      </c>
      <c r="F363" s="209" t="s">
        <v>603</v>
      </c>
      <c r="G363" s="210" t="s">
        <v>130</v>
      </c>
      <c r="H363" s="211">
        <v>3.3599999999999999</v>
      </c>
      <c r="I363" s="212"/>
      <c r="J363" s="213">
        <f>ROUND(I363*H363,2)</f>
        <v>0</v>
      </c>
      <c r="K363" s="209" t="s">
        <v>131</v>
      </c>
      <c r="L363" s="47"/>
      <c r="M363" s="214" t="s">
        <v>19</v>
      </c>
      <c r="N363" s="215" t="s">
        <v>43</v>
      </c>
      <c r="O363" s="87"/>
      <c r="P363" s="216">
        <f>O363*H363</f>
        <v>0</v>
      </c>
      <c r="Q363" s="216">
        <v>0.00012</v>
      </c>
      <c r="R363" s="216">
        <f>Q363*H363</f>
        <v>0.00040319999999999999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233</v>
      </c>
      <c r="AT363" s="218" t="s">
        <v>127</v>
      </c>
      <c r="AU363" s="218" t="s">
        <v>82</v>
      </c>
      <c r="AY363" s="20" t="s">
        <v>124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80</v>
      </c>
      <c r="BK363" s="219">
        <f>ROUND(I363*H363,2)</f>
        <v>0</v>
      </c>
      <c r="BL363" s="20" t="s">
        <v>233</v>
      </c>
      <c r="BM363" s="218" t="s">
        <v>604</v>
      </c>
    </row>
    <row r="364" s="2" customFormat="1">
      <c r="A364" s="41"/>
      <c r="B364" s="42"/>
      <c r="C364" s="43"/>
      <c r="D364" s="220" t="s">
        <v>134</v>
      </c>
      <c r="E364" s="43"/>
      <c r="F364" s="221" t="s">
        <v>605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134</v>
      </c>
      <c r="AU364" s="20" t="s">
        <v>82</v>
      </c>
    </row>
    <row r="365" s="2" customFormat="1" ht="16.5" customHeight="1">
      <c r="A365" s="41"/>
      <c r="B365" s="42"/>
      <c r="C365" s="207" t="s">
        <v>606</v>
      </c>
      <c r="D365" s="207" t="s">
        <v>127</v>
      </c>
      <c r="E365" s="208" t="s">
        <v>607</v>
      </c>
      <c r="F365" s="209" t="s">
        <v>608</v>
      </c>
      <c r="G365" s="210" t="s">
        <v>130</v>
      </c>
      <c r="H365" s="211">
        <v>0.78000000000000003</v>
      </c>
      <c r="I365" s="212"/>
      <c r="J365" s="213">
        <f>ROUND(I365*H365,2)</f>
        <v>0</v>
      </c>
      <c r="K365" s="209" t="s">
        <v>131</v>
      </c>
      <c r="L365" s="47"/>
      <c r="M365" s="214" t="s">
        <v>19</v>
      </c>
      <c r="N365" s="215" t="s">
        <v>43</v>
      </c>
      <c r="O365" s="87"/>
      <c r="P365" s="216">
        <f>O365*H365</f>
        <v>0</v>
      </c>
      <c r="Q365" s="216">
        <v>0.00010000000000000001</v>
      </c>
      <c r="R365" s="216">
        <f>Q365*H365</f>
        <v>7.8000000000000012E-05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233</v>
      </c>
      <c r="AT365" s="218" t="s">
        <v>127</v>
      </c>
      <c r="AU365" s="218" t="s">
        <v>82</v>
      </c>
      <c r="AY365" s="20" t="s">
        <v>124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80</v>
      </c>
      <c r="BK365" s="219">
        <f>ROUND(I365*H365,2)</f>
        <v>0</v>
      </c>
      <c r="BL365" s="20" t="s">
        <v>233</v>
      </c>
      <c r="BM365" s="218" t="s">
        <v>609</v>
      </c>
    </row>
    <row r="366" s="2" customFormat="1">
      <c r="A366" s="41"/>
      <c r="B366" s="42"/>
      <c r="C366" s="43"/>
      <c r="D366" s="220" t="s">
        <v>134</v>
      </c>
      <c r="E366" s="43"/>
      <c r="F366" s="221" t="s">
        <v>610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134</v>
      </c>
      <c r="AU366" s="20" t="s">
        <v>82</v>
      </c>
    </row>
    <row r="367" s="13" customFormat="1">
      <c r="A367" s="13"/>
      <c r="B367" s="225"/>
      <c r="C367" s="226"/>
      <c r="D367" s="227" t="s">
        <v>136</v>
      </c>
      <c r="E367" s="228" t="s">
        <v>19</v>
      </c>
      <c r="F367" s="229" t="s">
        <v>611</v>
      </c>
      <c r="G367" s="226"/>
      <c r="H367" s="230">
        <v>0.78000000000000003</v>
      </c>
      <c r="I367" s="231"/>
      <c r="J367" s="226"/>
      <c r="K367" s="226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136</v>
      </c>
      <c r="AU367" s="236" t="s">
        <v>82</v>
      </c>
      <c r="AV367" s="13" t="s">
        <v>82</v>
      </c>
      <c r="AW367" s="13" t="s">
        <v>33</v>
      </c>
      <c r="AX367" s="13" t="s">
        <v>80</v>
      </c>
      <c r="AY367" s="236" t="s">
        <v>124</v>
      </c>
    </row>
    <row r="368" s="2" customFormat="1" ht="16.5" customHeight="1">
      <c r="A368" s="41"/>
      <c r="B368" s="42"/>
      <c r="C368" s="207" t="s">
        <v>612</v>
      </c>
      <c r="D368" s="207" t="s">
        <v>127</v>
      </c>
      <c r="E368" s="208" t="s">
        <v>613</v>
      </c>
      <c r="F368" s="209" t="s">
        <v>614</v>
      </c>
      <c r="G368" s="210" t="s">
        <v>130</v>
      </c>
      <c r="H368" s="211">
        <v>0.78000000000000003</v>
      </c>
      <c r="I368" s="212"/>
      <c r="J368" s="213">
        <f>ROUND(I368*H368,2)</f>
        <v>0</v>
      </c>
      <c r="K368" s="209" t="s">
        <v>131</v>
      </c>
      <c r="L368" s="47"/>
      <c r="M368" s="214" t="s">
        <v>19</v>
      </c>
      <c r="N368" s="215" t="s">
        <v>43</v>
      </c>
      <c r="O368" s="87"/>
      <c r="P368" s="216">
        <f>O368*H368</f>
        <v>0</v>
      </c>
      <c r="Q368" s="216">
        <v>0.00040999999999999999</v>
      </c>
      <c r="R368" s="216">
        <f>Q368*H368</f>
        <v>0.00031980000000000002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233</v>
      </c>
      <c r="AT368" s="218" t="s">
        <v>127</v>
      </c>
      <c r="AU368" s="218" t="s">
        <v>82</v>
      </c>
      <c r="AY368" s="20" t="s">
        <v>124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80</v>
      </c>
      <c r="BK368" s="219">
        <f>ROUND(I368*H368,2)</f>
        <v>0</v>
      </c>
      <c r="BL368" s="20" t="s">
        <v>233</v>
      </c>
      <c r="BM368" s="218" t="s">
        <v>615</v>
      </c>
    </row>
    <row r="369" s="2" customFormat="1">
      <c r="A369" s="41"/>
      <c r="B369" s="42"/>
      <c r="C369" s="43"/>
      <c r="D369" s="220" t="s">
        <v>134</v>
      </c>
      <c r="E369" s="43"/>
      <c r="F369" s="221" t="s">
        <v>616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134</v>
      </c>
      <c r="AU369" s="20" t="s">
        <v>82</v>
      </c>
    </row>
    <row r="370" s="2" customFormat="1" ht="16.5" customHeight="1">
      <c r="A370" s="41"/>
      <c r="B370" s="42"/>
      <c r="C370" s="207" t="s">
        <v>617</v>
      </c>
      <c r="D370" s="207" t="s">
        <v>127</v>
      </c>
      <c r="E370" s="208" t="s">
        <v>618</v>
      </c>
      <c r="F370" s="209" t="s">
        <v>619</v>
      </c>
      <c r="G370" s="210" t="s">
        <v>201</v>
      </c>
      <c r="H370" s="211">
        <v>1</v>
      </c>
      <c r="I370" s="212"/>
      <c r="J370" s="213">
        <f>ROUND(I370*H370,2)</f>
        <v>0</v>
      </c>
      <c r="K370" s="209" t="s">
        <v>131</v>
      </c>
      <c r="L370" s="47"/>
      <c r="M370" s="214" t="s">
        <v>19</v>
      </c>
      <c r="N370" s="215" t="s">
        <v>43</v>
      </c>
      <c r="O370" s="87"/>
      <c r="P370" s="216">
        <f>O370*H370</f>
        <v>0</v>
      </c>
      <c r="Q370" s="216">
        <v>1.0000000000000001E-05</v>
      </c>
      <c r="R370" s="216">
        <f>Q370*H370</f>
        <v>1.0000000000000001E-05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233</v>
      </c>
      <c r="AT370" s="218" t="s">
        <v>127</v>
      </c>
      <c r="AU370" s="218" t="s">
        <v>82</v>
      </c>
      <c r="AY370" s="20" t="s">
        <v>124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80</v>
      </c>
      <c r="BK370" s="219">
        <f>ROUND(I370*H370,2)</f>
        <v>0</v>
      </c>
      <c r="BL370" s="20" t="s">
        <v>233</v>
      </c>
      <c r="BM370" s="218" t="s">
        <v>620</v>
      </c>
    </row>
    <row r="371" s="2" customFormat="1">
      <c r="A371" s="41"/>
      <c r="B371" s="42"/>
      <c r="C371" s="43"/>
      <c r="D371" s="220" t="s">
        <v>134</v>
      </c>
      <c r="E371" s="43"/>
      <c r="F371" s="221" t="s">
        <v>621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134</v>
      </c>
      <c r="AU371" s="20" t="s">
        <v>82</v>
      </c>
    </row>
    <row r="372" s="15" customFormat="1">
      <c r="A372" s="15"/>
      <c r="B372" s="248"/>
      <c r="C372" s="249"/>
      <c r="D372" s="227" t="s">
        <v>136</v>
      </c>
      <c r="E372" s="250" t="s">
        <v>19</v>
      </c>
      <c r="F372" s="251" t="s">
        <v>622</v>
      </c>
      <c r="G372" s="249"/>
      <c r="H372" s="250" t="s">
        <v>19</v>
      </c>
      <c r="I372" s="252"/>
      <c r="J372" s="249"/>
      <c r="K372" s="249"/>
      <c r="L372" s="253"/>
      <c r="M372" s="254"/>
      <c r="N372" s="255"/>
      <c r="O372" s="255"/>
      <c r="P372" s="255"/>
      <c r="Q372" s="255"/>
      <c r="R372" s="255"/>
      <c r="S372" s="255"/>
      <c r="T372" s="256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57" t="s">
        <v>136</v>
      </c>
      <c r="AU372" s="257" t="s">
        <v>82</v>
      </c>
      <c r="AV372" s="15" t="s">
        <v>80</v>
      </c>
      <c r="AW372" s="15" t="s">
        <v>33</v>
      </c>
      <c r="AX372" s="15" t="s">
        <v>72</v>
      </c>
      <c r="AY372" s="257" t="s">
        <v>124</v>
      </c>
    </row>
    <row r="373" s="13" customFormat="1">
      <c r="A373" s="13"/>
      <c r="B373" s="225"/>
      <c r="C373" s="226"/>
      <c r="D373" s="227" t="s">
        <v>136</v>
      </c>
      <c r="E373" s="228" t="s">
        <v>19</v>
      </c>
      <c r="F373" s="229" t="s">
        <v>80</v>
      </c>
      <c r="G373" s="226"/>
      <c r="H373" s="230">
        <v>1</v>
      </c>
      <c r="I373" s="231"/>
      <c r="J373" s="226"/>
      <c r="K373" s="226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136</v>
      </c>
      <c r="AU373" s="236" t="s">
        <v>82</v>
      </c>
      <c r="AV373" s="13" t="s">
        <v>82</v>
      </c>
      <c r="AW373" s="13" t="s">
        <v>33</v>
      </c>
      <c r="AX373" s="13" t="s">
        <v>80</v>
      </c>
      <c r="AY373" s="236" t="s">
        <v>124</v>
      </c>
    </row>
    <row r="374" s="2" customFormat="1" ht="16.5" customHeight="1">
      <c r="A374" s="41"/>
      <c r="B374" s="42"/>
      <c r="C374" s="207" t="s">
        <v>623</v>
      </c>
      <c r="D374" s="207" t="s">
        <v>127</v>
      </c>
      <c r="E374" s="208" t="s">
        <v>624</v>
      </c>
      <c r="F374" s="209" t="s">
        <v>625</v>
      </c>
      <c r="G374" s="210" t="s">
        <v>201</v>
      </c>
      <c r="H374" s="211">
        <v>1</v>
      </c>
      <c r="I374" s="212"/>
      <c r="J374" s="213">
        <f>ROUND(I374*H374,2)</f>
        <v>0</v>
      </c>
      <c r="K374" s="209" t="s">
        <v>131</v>
      </c>
      <c r="L374" s="47"/>
      <c r="M374" s="214" t="s">
        <v>19</v>
      </c>
      <c r="N374" s="215" t="s">
        <v>43</v>
      </c>
      <c r="O374" s="87"/>
      <c r="P374" s="216">
        <f>O374*H374</f>
        <v>0</v>
      </c>
      <c r="Q374" s="216">
        <v>2.0000000000000002E-05</v>
      </c>
      <c r="R374" s="216">
        <f>Q374*H374</f>
        <v>2.0000000000000002E-05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233</v>
      </c>
      <c r="AT374" s="218" t="s">
        <v>127</v>
      </c>
      <c r="AU374" s="218" t="s">
        <v>82</v>
      </c>
      <c r="AY374" s="20" t="s">
        <v>124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0" t="s">
        <v>80</v>
      </c>
      <c r="BK374" s="219">
        <f>ROUND(I374*H374,2)</f>
        <v>0</v>
      </c>
      <c r="BL374" s="20" t="s">
        <v>233</v>
      </c>
      <c r="BM374" s="218" t="s">
        <v>626</v>
      </c>
    </row>
    <row r="375" s="2" customFormat="1">
      <c r="A375" s="41"/>
      <c r="B375" s="42"/>
      <c r="C375" s="43"/>
      <c r="D375" s="220" t="s">
        <v>134</v>
      </c>
      <c r="E375" s="43"/>
      <c r="F375" s="221" t="s">
        <v>627</v>
      </c>
      <c r="G375" s="43"/>
      <c r="H375" s="43"/>
      <c r="I375" s="222"/>
      <c r="J375" s="43"/>
      <c r="K375" s="43"/>
      <c r="L375" s="47"/>
      <c r="M375" s="223"/>
      <c r="N375" s="224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134</v>
      </c>
      <c r="AU375" s="20" t="s">
        <v>82</v>
      </c>
    </row>
    <row r="376" s="2" customFormat="1" ht="21.75" customHeight="1">
      <c r="A376" s="41"/>
      <c r="B376" s="42"/>
      <c r="C376" s="207" t="s">
        <v>628</v>
      </c>
      <c r="D376" s="207" t="s">
        <v>127</v>
      </c>
      <c r="E376" s="208" t="s">
        <v>629</v>
      </c>
      <c r="F376" s="209" t="s">
        <v>630</v>
      </c>
      <c r="G376" s="210" t="s">
        <v>201</v>
      </c>
      <c r="H376" s="211">
        <v>1</v>
      </c>
      <c r="I376" s="212"/>
      <c r="J376" s="213">
        <f>ROUND(I376*H376,2)</f>
        <v>0</v>
      </c>
      <c r="K376" s="209" t="s">
        <v>131</v>
      </c>
      <c r="L376" s="47"/>
      <c r="M376" s="214" t="s">
        <v>19</v>
      </c>
      <c r="N376" s="215" t="s">
        <v>43</v>
      </c>
      <c r="O376" s="87"/>
      <c r="P376" s="216">
        <f>O376*H376</f>
        <v>0</v>
      </c>
      <c r="Q376" s="216">
        <v>2.0000000000000002E-05</v>
      </c>
      <c r="R376" s="216">
        <f>Q376*H376</f>
        <v>2.0000000000000002E-05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233</v>
      </c>
      <c r="AT376" s="218" t="s">
        <v>127</v>
      </c>
      <c r="AU376" s="218" t="s">
        <v>82</v>
      </c>
      <c r="AY376" s="20" t="s">
        <v>124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80</v>
      </c>
      <c r="BK376" s="219">
        <f>ROUND(I376*H376,2)</f>
        <v>0</v>
      </c>
      <c r="BL376" s="20" t="s">
        <v>233</v>
      </c>
      <c r="BM376" s="218" t="s">
        <v>631</v>
      </c>
    </row>
    <row r="377" s="2" customFormat="1">
      <c r="A377" s="41"/>
      <c r="B377" s="42"/>
      <c r="C377" s="43"/>
      <c r="D377" s="220" t="s">
        <v>134</v>
      </c>
      <c r="E377" s="43"/>
      <c r="F377" s="221" t="s">
        <v>632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134</v>
      </c>
      <c r="AU377" s="20" t="s">
        <v>82</v>
      </c>
    </row>
    <row r="378" s="12" customFormat="1" ht="22.8" customHeight="1">
      <c r="A378" s="12"/>
      <c r="B378" s="191"/>
      <c r="C378" s="192"/>
      <c r="D378" s="193" t="s">
        <v>71</v>
      </c>
      <c r="E378" s="205" t="s">
        <v>633</v>
      </c>
      <c r="F378" s="205" t="s">
        <v>634</v>
      </c>
      <c r="G378" s="192"/>
      <c r="H378" s="192"/>
      <c r="I378" s="195"/>
      <c r="J378" s="206">
        <f>BK378</f>
        <v>0</v>
      </c>
      <c r="K378" s="192"/>
      <c r="L378" s="197"/>
      <c r="M378" s="198"/>
      <c r="N378" s="199"/>
      <c r="O378" s="199"/>
      <c r="P378" s="200">
        <f>SUM(P379:P407)</f>
        <v>0</v>
      </c>
      <c r="Q378" s="199"/>
      <c r="R378" s="200">
        <f>SUM(R379:R407)</f>
        <v>0.078768080000000004</v>
      </c>
      <c r="S378" s="199"/>
      <c r="T378" s="201">
        <f>SUM(T379:T407)</f>
        <v>0.016500520000000001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02" t="s">
        <v>82</v>
      </c>
      <c r="AT378" s="203" t="s">
        <v>71</v>
      </c>
      <c r="AU378" s="203" t="s">
        <v>80</v>
      </c>
      <c r="AY378" s="202" t="s">
        <v>124</v>
      </c>
      <c r="BK378" s="204">
        <f>SUM(BK379:BK407)</f>
        <v>0</v>
      </c>
    </row>
    <row r="379" s="2" customFormat="1" ht="16.5" customHeight="1">
      <c r="A379" s="41"/>
      <c r="B379" s="42"/>
      <c r="C379" s="207" t="s">
        <v>635</v>
      </c>
      <c r="D379" s="207" t="s">
        <v>127</v>
      </c>
      <c r="E379" s="208" t="s">
        <v>636</v>
      </c>
      <c r="F379" s="209" t="s">
        <v>637</v>
      </c>
      <c r="G379" s="210" t="s">
        <v>130</v>
      </c>
      <c r="H379" s="211">
        <v>52.792000000000002</v>
      </c>
      <c r="I379" s="212"/>
      <c r="J379" s="213">
        <f>ROUND(I379*H379,2)</f>
        <v>0</v>
      </c>
      <c r="K379" s="209" t="s">
        <v>131</v>
      </c>
      <c r="L379" s="47"/>
      <c r="M379" s="214" t="s">
        <v>19</v>
      </c>
      <c r="N379" s="215" t="s">
        <v>43</v>
      </c>
      <c r="O379" s="87"/>
      <c r="P379" s="216">
        <f>O379*H379</f>
        <v>0</v>
      </c>
      <c r="Q379" s="216">
        <v>0.001</v>
      </c>
      <c r="R379" s="216">
        <f>Q379*H379</f>
        <v>0.052792000000000006</v>
      </c>
      <c r="S379" s="216">
        <v>0.00031</v>
      </c>
      <c r="T379" s="217">
        <f>S379*H379</f>
        <v>0.016365520000000001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233</v>
      </c>
      <c r="AT379" s="218" t="s">
        <v>127</v>
      </c>
      <c r="AU379" s="218" t="s">
        <v>82</v>
      </c>
      <c r="AY379" s="20" t="s">
        <v>124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80</v>
      </c>
      <c r="BK379" s="219">
        <f>ROUND(I379*H379,2)</f>
        <v>0</v>
      </c>
      <c r="BL379" s="20" t="s">
        <v>233</v>
      </c>
      <c r="BM379" s="218" t="s">
        <v>638</v>
      </c>
    </row>
    <row r="380" s="2" customFormat="1">
      <c r="A380" s="41"/>
      <c r="B380" s="42"/>
      <c r="C380" s="43"/>
      <c r="D380" s="220" t="s">
        <v>134</v>
      </c>
      <c r="E380" s="43"/>
      <c r="F380" s="221" t="s">
        <v>639</v>
      </c>
      <c r="G380" s="43"/>
      <c r="H380" s="43"/>
      <c r="I380" s="222"/>
      <c r="J380" s="43"/>
      <c r="K380" s="43"/>
      <c r="L380" s="47"/>
      <c r="M380" s="223"/>
      <c r="N380" s="22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134</v>
      </c>
      <c r="AU380" s="20" t="s">
        <v>82</v>
      </c>
    </row>
    <row r="381" s="15" customFormat="1">
      <c r="A381" s="15"/>
      <c r="B381" s="248"/>
      <c r="C381" s="249"/>
      <c r="D381" s="227" t="s">
        <v>136</v>
      </c>
      <c r="E381" s="250" t="s">
        <v>19</v>
      </c>
      <c r="F381" s="251" t="s">
        <v>640</v>
      </c>
      <c r="G381" s="249"/>
      <c r="H381" s="250" t="s">
        <v>19</v>
      </c>
      <c r="I381" s="252"/>
      <c r="J381" s="249"/>
      <c r="K381" s="249"/>
      <c r="L381" s="253"/>
      <c r="M381" s="254"/>
      <c r="N381" s="255"/>
      <c r="O381" s="255"/>
      <c r="P381" s="255"/>
      <c r="Q381" s="255"/>
      <c r="R381" s="255"/>
      <c r="S381" s="255"/>
      <c r="T381" s="25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7" t="s">
        <v>136</v>
      </c>
      <c r="AU381" s="257" t="s">
        <v>82</v>
      </c>
      <c r="AV381" s="15" t="s">
        <v>80</v>
      </c>
      <c r="AW381" s="15" t="s">
        <v>33</v>
      </c>
      <c r="AX381" s="15" t="s">
        <v>72</v>
      </c>
      <c r="AY381" s="257" t="s">
        <v>124</v>
      </c>
    </row>
    <row r="382" s="13" customFormat="1">
      <c r="A382" s="13"/>
      <c r="B382" s="225"/>
      <c r="C382" s="226"/>
      <c r="D382" s="227" t="s">
        <v>136</v>
      </c>
      <c r="E382" s="228" t="s">
        <v>19</v>
      </c>
      <c r="F382" s="229" t="s">
        <v>682</v>
      </c>
      <c r="G382" s="226"/>
      <c r="H382" s="230">
        <v>6.8550000000000004</v>
      </c>
      <c r="I382" s="231"/>
      <c r="J382" s="226"/>
      <c r="K382" s="226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136</v>
      </c>
      <c r="AU382" s="236" t="s">
        <v>82</v>
      </c>
      <c r="AV382" s="13" t="s">
        <v>82</v>
      </c>
      <c r="AW382" s="13" t="s">
        <v>33</v>
      </c>
      <c r="AX382" s="13" t="s">
        <v>72</v>
      </c>
      <c r="AY382" s="236" t="s">
        <v>124</v>
      </c>
    </row>
    <row r="383" s="13" customFormat="1">
      <c r="A383" s="13"/>
      <c r="B383" s="225"/>
      <c r="C383" s="226"/>
      <c r="D383" s="227" t="s">
        <v>136</v>
      </c>
      <c r="E383" s="228" t="s">
        <v>19</v>
      </c>
      <c r="F383" s="229" t="s">
        <v>138</v>
      </c>
      <c r="G383" s="226"/>
      <c r="H383" s="230">
        <v>0.189</v>
      </c>
      <c r="I383" s="231"/>
      <c r="J383" s="226"/>
      <c r="K383" s="226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136</v>
      </c>
      <c r="AU383" s="236" t="s">
        <v>82</v>
      </c>
      <c r="AV383" s="13" t="s">
        <v>82</v>
      </c>
      <c r="AW383" s="13" t="s">
        <v>33</v>
      </c>
      <c r="AX383" s="13" t="s">
        <v>72</v>
      </c>
      <c r="AY383" s="236" t="s">
        <v>124</v>
      </c>
    </row>
    <row r="384" s="13" customFormat="1">
      <c r="A384" s="13"/>
      <c r="B384" s="225"/>
      <c r="C384" s="226"/>
      <c r="D384" s="227" t="s">
        <v>136</v>
      </c>
      <c r="E384" s="228" t="s">
        <v>19</v>
      </c>
      <c r="F384" s="229" t="s">
        <v>683</v>
      </c>
      <c r="G384" s="226"/>
      <c r="H384" s="230">
        <v>14.629</v>
      </c>
      <c r="I384" s="231"/>
      <c r="J384" s="226"/>
      <c r="K384" s="226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136</v>
      </c>
      <c r="AU384" s="236" t="s">
        <v>82</v>
      </c>
      <c r="AV384" s="13" t="s">
        <v>82</v>
      </c>
      <c r="AW384" s="13" t="s">
        <v>33</v>
      </c>
      <c r="AX384" s="13" t="s">
        <v>72</v>
      </c>
      <c r="AY384" s="236" t="s">
        <v>124</v>
      </c>
    </row>
    <row r="385" s="16" customFormat="1">
      <c r="A385" s="16"/>
      <c r="B385" s="258"/>
      <c r="C385" s="259"/>
      <c r="D385" s="227" t="s">
        <v>136</v>
      </c>
      <c r="E385" s="260" t="s">
        <v>19</v>
      </c>
      <c r="F385" s="261" t="s">
        <v>179</v>
      </c>
      <c r="G385" s="259"/>
      <c r="H385" s="262">
        <v>21.673000000000002</v>
      </c>
      <c r="I385" s="263"/>
      <c r="J385" s="259"/>
      <c r="K385" s="259"/>
      <c r="L385" s="264"/>
      <c r="M385" s="265"/>
      <c r="N385" s="266"/>
      <c r="O385" s="266"/>
      <c r="P385" s="266"/>
      <c r="Q385" s="266"/>
      <c r="R385" s="266"/>
      <c r="S385" s="266"/>
      <c r="T385" s="267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T385" s="268" t="s">
        <v>136</v>
      </c>
      <c r="AU385" s="268" t="s">
        <v>82</v>
      </c>
      <c r="AV385" s="16" t="s">
        <v>146</v>
      </c>
      <c r="AW385" s="16" t="s">
        <v>33</v>
      </c>
      <c r="AX385" s="16" t="s">
        <v>72</v>
      </c>
      <c r="AY385" s="268" t="s">
        <v>124</v>
      </c>
    </row>
    <row r="386" s="15" customFormat="1">
      <c r="A386" s="15"/>
      <c r="B386" s="248"/>
      <c r="C386" s="249"/>
      <c r="D386" s="227" t="s">
        <v>136</v>
      </c>
      <c r="E386" s="250" t="s">
        <v>19</v>
      </c>
      <c r="F386" s="251" t="s">
        <v>641</v>
      </c>
      <c r="G386" s="249"/>
      <c r="H386" s="250" t="s">
        <v>19</v>
      </c>
      <c r="I386" s="252"/>
      <c r="J386" s="249"/>
      <c r="K386" s="249"/>
      <c r="L386" s="253"/>
      <c r="M386" s="254"/>
      <c r="N386" s="255"/>
      <c r="O386" s="255"/>
      <c r="P386" s="255"/>
      <c r="Q386" s="255"/>
      <c r="R386" s="255"/>
      <c r="S386" s="255"/>
      <c r="T386" s="256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57" t="s">
        <v>136</v>
      </c>
      <c r="AU386" s="257" t="s">
        <v>82</v>
      </c>
      <c r="AV386" s="15" t="s">
        <v>80</v>
      </c>
      <c r="AW386" s="15" t="s">
        <v>33</v>
      </c>
      <c r="AX386" s="15" t="s">
        <v>72</v>
      </c>
      <c r="AY386" s="257" t="s">
        <v>124</v>
      </c>
    </row>
    <row r="387" s="13" customFormat="1">
      <c r="A387" s="13"/>
      <c r="B387" s="225"/>
      <c r="C387" s="226"/>
      <c r="D387" s="227" t="s">
        <v>136</v>
      </c>
      <c r="E387" s="228" t="s">
        <v>19</v>
      </c>
      <c r="F387" s="229" t="s">
        <v>687</v>
      </c>
      <c r="G387" s="226"/>
      <c r="H387" s="230">
        <v>32.378999999999998</v>
      </c>
      <c r="I387" s="231"/>
      <c r="J387" s="226"/>
      <c r="K387" s="226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136</v>
      </c>
      <c r="AU387" s="236" t="s">
        <v>82</v>
      </c>
      <c r="AV387" s="13" t="s">
        <v>82</v>
      </c>
      <c r="AW387" s="13" t="s">
        <v>33</v>
      </c>
      <c r="AX387" s="13" t="s">
        <v>72</v>
      </c>
      <c r="AY387" s="236" t="s">
        <v>124</v>
      </c>
    </row>
    <row r="388" s="13" customFormat="1">
      <c r="A388" s="13"/>
      <c r="B388" s="225"/>
      <c r="C388" s="226"/>
      <c r="D388" s="227" t="s">
        <v>136</v>
      </c>
      <c r="E388" s="228" t="s">
        <v>19</v>
      </c>
      <c r="F388" s="229" t="s">
        <v>182</v>
      </c>
      <c r="G388" s="226"/>
      <c r="H388" s="230">
        <v>-2</v>
      </c>
      <c r="I388" s="231"/>
      <c r="J388" s="226"/>
      <c r="K388" s="226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136</v>
      </c>
      <c r="AU388" s="236" t="s">
        <v>82</v>
      </c>
      <c r="AV388" s="13" t="s">
        <v>82</v>
      </c>
      <c r="AW388" s="13" t="s">
        <v>33</v>
      </c>
      <c r="AX388" s="13" t="s">
        <v>72</v>
      </c>
      <c r="AY388" s="236" t="s">
        <v>124</v>
      </c>
    </row>
    <row r="389" s="13" customFormat="1">
      <c r="A389" s="13"/>
      <c r="B389" s="225"/>
      <c r="C389" s="226"/>
      <c r="D389" s="227" t="s">
        <v>136</v>
      </c>
      <c r="E389" s="228" t="s">
        <v>19</v>
      </c>
      <c r="F389" s="229" t="s">
        <v>183</v>
      </c>
      <c r="G389" s="226"/>
      <c r="H389" s="230">
        <v>0.73999999999999999</v>
      </c>
      <c r="I389" s="231"/>
      <c r="J389" s="226"/>
      <c r="K389" s="226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136</v>
      </c>
      <c r="AU389" s="236" t="s">
        <v>82</v>
      </c>
      <c r="AV389" s="13" t="s">
        <v>82</v>
      </c>
      <c r="AW389" s="13" t="s">
        <v>33</v>
      </c>
      <c r="AX389" s="13" t="s">
        <v>72</v>
      </c>
      <c r="AY389" s="236" t="s">
        <v>124</v>
      </c>
    </row>
    <row r="390" s="16" customFormat="1">
      <c r="A390" s="16"/>
      <c r="B390" s="258"/>
      <c r="C390" s="259"/>
      <c r="D390" s="227" t="s">
        <v>136</v>
      </c>
      <c r="E390" s="260" t="s">
        <v>19</v>
      </c>
      <c r="F390" s="261" t="s">
        <v>179</v>
      </c>
      <c r="G390" s="259"/>
      <c r="H390" s="262">
        <v>31.118999999999996</v>
      </c>
      <c r="I390" s="263"/>
      <c r="J390" s="259"/>
      <c r="K390" s="259"/>
      <c r="L390" s="264"/>
      <c r="M390" s="265"/>
      <c r="N390" s="266"/>
      <c r="O390" s="266"/>
      <c r="P390" s="266"/>
      <c r="Q390" s="266"/>
      <c r="R390" s="266"/>
      <c r="S390" s="266"/>
      <c r="T390" s="267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68" t="s">
        <v>136</v>
      </c>
      <c r="AU390" s="268" t="s">
        <v>82</v>
      </c>
      <c r="AV390" s="16" t="s">
        <v>146</v>
      </c>
      <c r="AW390" s="16" t="s">
        <v>33</v>
      </c>
      <c r="AX390" s="16" t="s">
        <v>72</v>
      </c>
      <c r="AY390" s="268" t="s">
        <v>124</v>
      </c>
    </row>
    <row r="391" s="14" customFormat="1">
      <c r="A391" s="14"/>
      <c r="B391" s="237"/>
      <c r="C391" s="238"/>
      <c r="D391" s="227" t="s">
        <v>136</v>
      </c>
      <c r="E391" s="239" t="s">
        <v>19</v>
      </c>
      <c r="F391" s="240" t="s">
        <v>140</v>
      </c>
      <c r="G391" s="238"/>
      <c r="H391" s="241">
        <v>52.792000000000002</v>
      </c>
      <c r="I391" s="242"/>
      <c r="J391" s="238"/>
      <c r="K391" s="238"/>
      <c r="L391" s="243"/>
      <c r="M391" s="244"/>
      <c r="N391" s="245"/>
      <c r="O391" s="245"/>
      <c r="P391" s="245"/>
      <c r="Q391" s="245"/>
      <c r="R391" s="245"/>
      <c r="S391" s="245"/>
      <c r="T391" s="24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7" t="s">
        <v>136</v>
      </c>
      <c r="AU391" s="247" t="s">
        <v>82</v>
      </c>
      <c r="AV391" s="14" t="s">
        <v>132</v>
      </c>
      <c r="AW391" s="14" t="s">
        <v>33</v>
      </c>
      <c r="AX391" s="14" t="s">
        <v>80</v>
      </c>
      <c r="AY391" s="247" t="s">
        <v>124</v>
      </c>
    </row>
    <row r="392" s="2" customFormat="1" ht="24.15" customHeight="1">
      <c r="A392" s="41"/>
      <c r="B392" s="42"/>
      <c r="C392" s="207" t="s">
        <v>642</v>
      </c>
      <c r="D392" s="207" t="s">
        <v>127</v>
      </c>
      <c r="E392" s="208" t="s">
        <v>643</v>
      </c>
      <c r="F392" s="209" t="s">
        <v>644</v>
      </c>
      <c r="G392" s="210" t="s">
        <v>201</v>
      </c>
      <c r="H392" s="211">
        <v>7.8600000000000003</v>
      </c>
      <c r="I392" s="212"/>
      <c r="J392" s="213">
        <f>ROUND(I392*H392,2)</f>
        <v>0</v>
      </c>
      <c r="K392" s="209" t="s">
        <v>131</v>
      </c>
      <c r="L392" s="47"/>
      <c r="M392" s="214" t="s">
        <v>19</v>
      </c>
      <c r="N392" s="215" t="s">
        <v>43</v>
      </c>
      <c r="O392" s="87"/>
      <c r="P392" s="216">
        <f>O392*H392</f>
        <v>0</v>
      </c>
      <c r="Q392" s="216">
        <v>0</v>
      </c>
      <c r="R392" s="216">
        <f>Q392*H392</f>
        <v>0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233</v>
      </c>
      <c r="AT392" s="218" t="s">
        <v>127</v>
      </c>
      <c r="AU392" s="218" t="s">
        <v>82</v>
      </c>
      <c r="AY392" s="20" t="s">
        <v>124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80</v>
      </c>
      <c r="BK392" s="219">
        <f>ROUND(I392*H392,2)</f>
        <v>0</v>
      </c>
      <c r="BL392" s="20" t="s">
        <v>233</v>
      </c>
      <c r="BM392" s="218" t="s">
        <v>645</v>
      </c>
    </row>
    <row r="393" s="2" customFormat="1">
      <c r="A393" s="41"/>
      <c r="B393" s="42"/>
      <c r="C393" s="43"/>
      <c r="D393" s="220" t="s">
        <v>134</v>
      </c>
      <c r="E393" s="43"/>
      <c r="F393" s="221" t="s">
        <v>646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134</v>
      </c>
      <c r="AU393" s="20" t="s">
        <v>82</v>
      </c>
    </row>
    <row r="394" s="15" customFormat="1">
      <c r="A394" s="15"/>
      <c r="B394" s="248"/>
      <c r="C394" s="249"/>
      <c r="D394" s="227" t="s">
        <v>136</v>
      </c>
      <c r="E394" s="250" t="s">
        <v>19</v>
      </c>
      <c r="F394" s="251" t="s">
        <v>647</v>
      </c>
      <c r="G394" s="249"/>
      <c r="H394" s="250" t="s">
        <v>19</v>
      </c>
      <c r="I394" s="252"/>
      <c r="J394" s="249"/>
      <c r="K394" s="249"/>
      <c r="L394" s="253"/>
      <c r="M394" s="254"/>
      <c r="N394" s="255"/>
      <c r="O394" s="255"/>
      <c r="P394" s="255"/>
      <c r="Q394" s="255"/>
      <c r="R394" s="255"/>
      <c r="S394" s="255"/>
      <c r="T394" s="256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7" t="s">
        <v>136</v>
      </c>
      <c r="AU394" s="257" t="s">
        <v>82</v>
      </c>
      <c r="AV394" s="15" t="s">
        <v>80</v>
      </c>
      <c r="AW394" s="15" t="s">
        <v>33</v>
      </c>
      <c r="AX394" s="15" t="s">
        <v>72</v>
      </c>
      <c r="AY394" s="257" t="s">
        <v>124</v>
      </c>
    </row>
    <row r="395" s="13" customFormat="1">
      <c r="A395" s="13"/>
      <c r="B395" s="225"/>
      <c r="C395" s="226"/>
      <c r="D395" s="227" t="s">
        <v>136</v>
      </c>
      <c r="E395" s="228" t="s">
        <v>19</v>
      </c>
      <c r="F395" s="229" t="s">
        <v>648</v>
      </c>
      <c r="G395" s="226"/>
      <c r="H395" s="230">
        <v>7.8600000000000003</v>
      </c>
      <c r="I395" s="231"/>
      <c r="J395" s="226"/>
      <c r="K395" s="226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136</v>
      </c>
      <c r="AU395" s="236" t="s">
        <v>82</v>
      </c>
      <c r="AV395" s="13" t="s">
        <v>82</v>
      </c>
      <c r="AW395" s="13" t="s">
        <v>33</v>
      </c>
      <c r="AX395" s="13" t="s">
        <v>80</v>
      </c>
      <c r="AY395" s="236" t="s">
        <v>124</v>
      </c>
    </row>
    <row r="396" s="2" customFormat="1" ht="16.5" customHeight="1">
      <c r="A396" s="41"/>
      <c r="B396" s="42"/>
      <c r="C396" s="270" t="s">
        <v>649</v>
      </c>
      <c r="D396" s="270" t="s">
        <v>421</v>
      </c>
      <c r="E396" s="271" t="s">
        <v>650</v>
      </c>
      <c r="F396" s="272" t="s">
        <v>651</v>
      </c>
      <c r="G396" s="273" t="s">
        <v>201</v>
      </c>
      <c r="H396" s="274">
        <v>9.4320000000000004</v>
      </c>
      <c r="I396" s="275"/>
      <c r="J396" s="276">
        <f>ROUND(I396*H396,2)</f>
        <v>0</v>
      </c>
      <c r="K396" s="272" t="s">
        <v>131</v>
      </c>
      <c r="L396" s="277"/>
      <c r="M396" s="278" t="s">
        <v>19</v>
      </c>
      <c r="N396" s="279" t="s">
        <v>43</v>
      </c>
      <c r="O396" s="87"/>
      <c r="P396" s="216">
        <f>O396*H396</f>
        <v>0</v>
      </c>
      <c r="Q396" s="216">
        <v>0</v>
      </c>
      <c r="R396" s="216">
        <f>Q396*H396</f>
        <v>0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326</v>
      </c>
      <c r="AT396" s="218" t="s">
        <v>421</v>
      </c>
      <c r="AU396" s="218" t="s">
        <v>82</v>
      </c>
      <c r="AY396" s="20" t="s">
        <v>124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80</v>
      </c>
      <c r="BK396" s="219">
        <f>ROUND(I396*H396,2)</f>
        <v>0</v>
      </c>
      <c r="BL396" s="20" t="s">
        <v>233</v>
      </c>
      <c r="BM396" s="218" t="s">
        <v>652</v>
      </c>
    </row>
    <row r="397" s="13" customFormat="1">
      <c r="A397" s="13"/>
      <c r="B397" s="225"/>
      <c r="C397" s="226"/>
      <c r="D397" s="227" t="s">
        <v>136</v>
      </c>
      <c r="E397" s="226"/>
      <c r="F397" s="229" t="s">
        <v>653</v>
      </c>
      <c r="G397" s="226"/>
      <c r="H397" s="230">
        <v>9.4320000000000004</v>
      </c>
      <c r="I397" s="231"/>
      <c r="J397" s="226"/>
      <c r="K397" s="226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136</v>
      </c>
      <c r="AU397" s="236" t="s">
        <v>82</v>
      </c>
      <c r="AV397" s="13" t="s">
        <v>82</v>
      </c>
      <c r="AW397" s="13" t="s">
        <v>4</v>
      </c>
      <c r="AX397" s="13" t="s">
        <v>80</v>
      </c>
      <c r="AY397" s="236" t="s">
        <v>124</v>
      </c>
    </row>
    <row r="398" s="2" customFormat="1" ht="24.15" customHeight="1">
      <c r="A398" s="41"/>
      <c r="B398" s="42"/>
      <c r="C398" s="207" t="s">
        <v>654</v>
      </c>
      <c r="D398" s="207" t="s">
        <v>127</v>
      </c>
      <c r="E398" s="208" t="s">
        <v>655</v>
      </c>
      <c r="F398" s="209" t="s">
        <v>656</v>
      </c>
      <c r="G398" s="210" t="s">
        <v>130</v>
      </c>
      <c r="H398" s="211">
        <v>4.5</v>
      </c>
      <c r="I398" s="212"/>
      <c r="J398" s="213">
        <f>ROUND(I398*H398,2)</f>
        <v>0</v>
      </c>
      <c r="K398" s="209" t="s">
        <v>131</v>
      </c>
      <c r="L398" s="47"/>
      <c r="M398" s="214" t="s">
        <v>19</v>
      </c>
      <c r="N398" s="215" t="s">
        <v>43</v>
      </c>
      <c r="O398" s="87"/>
      <c r="P398" s="216">
        <f>O398*H398</f>
        <v>0</v>
      </c>
      <c r="Q398" s="216">
        <v>0</v>
      </c>
      <c r="R398" s="216">
        <f>Q398*H398</f>
        <v>0</v>
      </c>
      <c r="S398" s="216">
        <v>3.0000000000000001E-05</v>
      </c>
      <c r="T398" s="217">
        <f>S398*H398</f>
        <v>0.000135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233</v>
      </c>
      <c r="AT398" s="218" t="s">
        <v>127</v>
      </c>
      <c r="AU398" s="218" t="s">
        <v>82</v>
      </c>
      <c r="AY398" s="20" t="s">
        <v>124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80</v>
      </c>
      <c r="BK398" s="219">
        <f>ROUND(I398*H398,2)</f>
        <v>0</v>
      </c>
      <c r="BL398" s="20" t="s">
        <v>233</v>
      </c>
      <c r="BM398" s="218" t="s">
        <v>657</v>
      </c>
    </row>
    <row r="399" s="2" customFormat="1">
      <c r="A399" s="41"/>
      <c r="B399" s="42"/>
      <c r="C399" s="43"/>
      <c r="D399" s="220" t="s">
        <v>134</v>
      </c>
      <c r="E399" s="43"/>
      <c r="F399" s="221" t="s">
        <v>658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134</v>
      </c>
      <c r="AU399" s="20" t="s">
        <v>82</v>
      </c>
    </row>
    <row r="400" s="15" customFormat="1">
      <c r="A400" s="15"/>
      <c r="B400" s="248"/>
      <c r="C400" s="249"/>
      <c r="D400" s="227" t="s">
        <v>136</v>
      </c>
      <c r="E400" s="250" t="s">
        <v>19</v>
      </c>
      <c r="F400" s="251" t="s">
        <v>647</v>
      </c>
      <c r="G400" s="249"/>
      <c r="H400" s="250" t="s">
        <v>19</v>
      </c>
      <c r="I400" s="252"/>
      <c r="J400" s="249"/>
      <c r="K400" s="249"/>
      <c r="L400" s="253"/>
      <c r="M400" s="254"/>
      <c r="N400" s="255"/>
      <c r="O400" s="255"/>
      <c r="P400" s="255"/>
      <c r="Q400" s="255"/>
      <c r="R400" s="255"/>
      <c r="S400" s="255"/>
      <c r="T400" s="25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7" t="s">
        <v>136</v>
      </c>
      <c r="AU400" s="257" t="s">
        <v>82</v>
      </c>
      <c r="AV400" s="15" t="s">
        <v>80</v>
      </c>
      <c r="AW400" s="15" t="s">
        <v>33</v>
      </c>
      <c r="AX400" s="15" t="s">
        <v>72</v>
      </c>
      <c r="AY400" s="257" t="s">
        <v>124</v>
      </c>
    </row>
    <row r="401" s="13" customFormat="1">
      <c r="A401" s="13"/>
      <c r="B401" s="225"/>
      <c r="C401" s="226"/>
      <c r="D401" s="227" t="s">
        <v>136</v>
      </c>
      <c r="E401" s="228" t="s">
        <v>19</v>
      </c>
      <c r="F401" s="229" t="s">
        <v>659</v>
      </c>
      <c r="G401" s="226"/>
      <c r="H401" s="230">
        <v>4.5</v>
      </c>
      <c r="I401" s="231"/>
      <c r="J401" s="226"/>
      <c r="K401" s="226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136</v>
      </c>
      <c r="AU401" s="236" t="s">
        <v>82</v>
      </c>
      <c r="AV401" s="13" t="s">
        <v>82</v>
      </c>
      <c r="AW401" s="13" t="s">
        <v>33</v>
      </c>
      <c r="AX401" s="13" t="s">
        <v>80</v>
      </c>
      <c r="AY401" s="236" t="s">
        <v>124</v>
      </c>
    </row>
    <row r="402" s="2" customFormat="1" ht="16.5" customHeight="1">
      <c r="A402" s="41"/>
      <c r="B402" s="42"/>
      <c r="C402" s="270" t="s">
        <v>660</v>
      </c>
      <c r="D402" s="270" t="s">
        <v>421</v>
      </c>
      <c r="E402" s="271" t="s">
        <v>661</v>
      </c>
      <c r="F402" s="272" t="s">
        <v>662</v>
      </c>
      <c r="G402" s="273" t="s">
        <v>130</v>
      </c>
      <c r="H402" s="274">
        <v>5.4000000000000004</v>
      </c>
      <c r="I402" s="275"/>
      <c r="J402" s="276">
        <f>ROUND(I402*H402,2)</f>
        <v>0</v>
      </c>
      <c r="K402" s="272" t="s">
        <v>131</v>
      </c>
      <c r="L402" s="277"/>
      <c r="M402" s="278" t="s">
        <v>19</v>
      </c>
      <c r="N402" s="279" t="s">
        <v>43</v>
      </c>
      <c r="O402" s="87"/>
      <c r="P402" s="216">
        <f>O402*H402</f>
        <v>0</v>
      </c>
      <c r="Q402" s="216">
        <v>2.0000000000000002E-05</v>
      </c>
      <c r="R402" s="216">
        <f>Q402*H402</f>
        <v>0.00010800000000000001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326</v>
      </c>
      <c r="AT402" s="218" t="s">
        <v>421</v>
      </c>
      <c r="AU402" s="218" t="s">
        <v>82</v>
      </c>
      <c r="AY402" s="20" t="s">
        <v>124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80</v>
      </c>
      <c r="BK402" s="219">
        <f>ROUND(I402*H402,2)</f>
        <v>0</v>
      </c>
      <c r="BL402" s="20" t="s">
        <v>233</v>
      </c>
      <c r="BM402" s="218" t="s">
        <v>663</v>
      </c>
    </row>
    <row r="403" s="13" customFormat="1">
      <c r="A403" s="13"/>
      <c r="B403" s="225"/>
      <c r="C403" s="226"/>
      <c r="D403" s="227" t="s">
        <v>136</v>
      </c>
      <c r="E403" s="226"/>
      <c r="F403" s="229" t="s">
        <v>664</v>
      </c>
      <c r="G403" s="226"/>
      <c r="H403" s="230">
        <v>5.4000000000000004</v>
      </c>
      <c r="I403" s="231"/>
      <c r="J403" s="226"/>
      <c r="K403" s="226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136</v>
      </c>
      <c r="AU403" s="236" t="s">
        <v>82</v>
      </c>
      <c r="AV403" s="13" t="s">
        <v>82</v>
      </c>
      <c r="AW403" s="13" t="s">
        <v>4</v>
      </c>
      <c r="AX403" s="13" t="s">
        <v>80</v>
      </c>
      <c r="AY403" s="236" t="s">
        <v>124</v>
      </c>
    </row>
    <row r="404" s="2" customFormat="1" ht="16.5" customHeight="1">
      <c r="A404" s="41"/>
      <c r="B404" s="42"/>
      <c r="C404" s="207" t="s">
        <v>665</v>
      </c>
      <c r="D404" s="207" t="s">
        <v>127</v>
      </c>
      <c r="E404" s="208" t="s">
        <v>666</v>
      </c>
      <c r="F404" s="209" t="s">
        <v>667</v>
      </c>
      <c r="G404" s="210" t="s">
        <v>130</v>
      </c>
      <c r="H404" s="211">
        <v>52.792000000000002</v>
      </c>
      <c r="I404" s="212"/>
      <c r="J404" s="213">
        <f>ROUND(I404*H404,2)</f>
        <v>0</v>
      </c>
      <c r="K404" s="209" t="s">
        <v>131</v>
      </c>
      <c r="L404" s="47"/>
      <c r="M404" s="214" t="s">
        <v>19</v>
      </c>
      <c r="N404" s="215" t="s">
        <v>43</v>
      </c>
      <c r="O404" s="87"/>
      <c r="P404" s="216">
        <f>O404*H404</f>
        <v>0</v>
      </c>
      <c r="Q404" s="216">
        <v>0.00020000000000000001</v>
      </c>
      <c r="R404" s="216">
        <f>Q404*H404</f>
        <v>0.010558400000000001</v>
      </c>
      <c r="S404" s="216">
        <v>0</v>
      </c>
      <c r="T404" s="217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233</v>
      </c>
      <c r="AT404" s="218" t="s">
        <v>127</v>
      </c>
      <c r="AU404" s="218" t="s">
        <v>82</v>
      </c>
      <c r="AY404" s="20" t="s">
        <v>124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80</v>
      </c>
      <c r="BK404" s="219">
        <f>ROUND(I404*H404,2)</f>
        <v>0</v>
      </c>
      <c r="BL404" s="20" t="s">
        <v>233</v>
      </c>
      <c r="BM404" s="218" t="s">
        <v>668</v>
      </c>
    </row>
    <row r="405" s="2" customFormat="1">
      <c r="A405" s="41"/>
      <c r="B405" s="42"/>
      <c r="C405" s="43"/>
      <c r="D405" s="220" t="s">
        <v>134</v>
      </c>
      <c r="E405" s="43"/>
      <c r="F405" s="221" t="s">
        <v>669</v>
      </c>
      <c r="G405" s="43"/>
      <c r="H405" s="43"/>
      <c r="I405" s="222"/>
      <c r="J405" s="43"/>
      <c r="K405" s="43"/>
      <c r="L405" s="47"/>
      <c r="M405" s="223"/>
      <c r="N405" s="224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134</v>
      </c>
      <c r="AU405" s="20" t="s">
        <v>82</v>
      </c>
    </row>
    <row r="406" s="2" customFormat="1" ht="24.15" customHeight="1">
      <c r="A406" s="41"/>
      <c r="B406" s="42"/>
      <c r="C406" s="207" t="s">
        <v>670</v>
      </c>
      <c r="D406" s="207" t="s">
        <v>127</v>
      </c>
      <c r="E406" s="208" t="s">
        <v>671</v>
      </c>
      <c r="F406" s="209" t="s">
        <v>672</v>
      </c>
      <c r="G406" s="210" t="s">
        <v>130</v>
      </c>
      <c r="H406" s="211">
        <v>52.792000000000002</v>
      </c>
      <c r="I406" s="212"/>
      <c r="J406" s="213">
        <f>ROUND(I406*H406,2)</f>
        <v>0</v>
      </c>
      <c r="K406" s="209" t="s">
        <v>131</v>
      </c>
      <c r="L406" s="47"/>
      <c r="M406" s="214" t="s">
        <v>19</v>
      </c>
      <c r="N406" s="215" t="s">
        <v>43</v>
      </c>
      <c r="O406" s="87"/>
      <c r="P406" s="216">
        <f>O406*H406</f>
        <v>0</v>
      </c>
      <c r="Q406" s="216">
        <v>0.00029</v>
      </c>
      <c r="R406" s="216">
        <f>Q406*H406</f>
        <v>0.015309680000000001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233</v>
      </c>
      <c r="AT406" s="218" t="s">
        <v>127</v>
      </c>
      <c r="AU406" s="218" t="s">
        <v>82</v>
      </c>
      <c r="AY406" s="20" t="s">
        <v>124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80</v>
      </c>
      <c r="BK406" s="219">
        <f>ROUND(I406*H406,2)</f>
        <v>0</v>
      </c>
      <c r="BL406" s="20" t="s">
        <v>233</v>
      </c>
      <c r="BM406" s="218" t="s">
        <v>673</v>
      </c>
    </row>
    <row r="407" s="2" customFormat="1">
      <c r="A407" s="41"/>
      <c r="B407" s="42"/>
      <c r="C407" s="43"/>
      <c r="D407" s="220" t="s">
        <v>134</v>
      </c>
      <c r="E407" s="43"/>
      <c r="F407" s="221" t="s">
        <v>674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134</v>
      </c>
      <c r="AU407" s="20" t="s">
        <v>82</v>
      </c>
    </row>
    <row r="408" s="12" customFormat="1" ht="25.92" customHeight="1">
      <c r="A408" s="12"/>
      <c r="B408" s="191"/>
      <c r="C408" s="192"/>
      <c r="D408" s="193" t="s">
        <v>71</v>
      </c>
      <c r="E408" s="194" t="s">
        <v>675</v>
      </c>
      <c r="F408" s="194" t="s">
        <v>676</v>
      </c>
      <c r="G408" s="192"/>
      <c r="H408" s="192"/>
      <c r="I408" s="195"/>
      <c r="J408" s="196">
        <f>BK408</f>
        <v>0</v>
      </c>
      <c r="K408" s="192"/>
      <c r="L408" s="197"/>
      <c r="M408" s="198"/>
      <c r="N408" s="199"/>
      <c r="O408" s="199"/>
      <c r="P408" s="200">
        <f>P409</f>
        <v>0</v>
      </c>
      <c r="Q408" s="199"/>
      <c r="R408" s="200">
        <f>R409</f>
        <v>0</v>
      </c>
      <c r="S408" s="199"/>
      <c r="T408" s="201">
        <f>T409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02" t="s">
        <v>155</v>
      </c>
      <c r="AT408" s="203" t="s">
        <v>71</v>
      </c>
      <c r="AU408" s="203" t="s">
        <v>72</v>
      </c>
      <c r="AY408" s="202" t="s">
        <v>124</v>
      </c>
      <c r="BK408" s="204">
        <f>BK409</f>
        <v>0</v>
      </c>
    </row>
    <row r="409" s="2" customFormat="1" ht="24.15" customHeight="1">
      <c r="A409" s="41"/>
      <c r="B409" s="42"/>
      <c r="C409" s="207" t="s">
        <v>677</v>
      </c>
      <c r="D409" s="207" t="s">
        <v>127</v>
      </c>
      <c r="E409" s="208" t="s">
        <v>678</v>
      </c>
      <c r="F409" s="209" t="s">
        <v>679</v>
      </c>
      <c r="G409" s="210" t="s">
        <v>319</v>
      </c>
      <c r="H409" s="211">
        <v>1</v>
      </c>
      <c r="I409" s="212"/>
      <c r="J409" s="213">
        <f>ROUND(I409*H409,2)</f>
        <v>0</v>
      </c>
      <c r="K409" s="209" t="s">
        <v>19</v>
      </c>
      <c r="L409" s="47"/>
      <c r="M409" s="281" t="s">
        <v>19</v>
      </c>
      <c r="N409" s="282" t="s">
        <v>43</v>
      </c>
      <c r="O409" s="283"/>
      <c r="P409" s="284">
        <f>O409*H409</f>
        <v>0</v>
      </c>
      <c r="Q409" s="284">
        <v>0</v>
      </c>
      <c r="R409" s="284">
        <f>Q409*H409</f>
        <v>0</v>
      </c>
      <c r="S409" s="284">
        <v>0</v>
      </c>
      <c r="T409" s="285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132</v>
      </c>
      <c r="AT409" s="218" t="s">
        <v>127</v>
      </c>
      <c r="AU409" s="218" t="s">
        <v>80</v>
      </c>
      <c r="AY409" s="20" t="s">
        <v>124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80</v>
      </c>
      <c r="BK409" s="219">
        <f>ROUND(I409*H409,2)</f>
        <v>0</v>
      </c>
      <c r="BL409" s="20" t="s">
        <v>132</v>
      </c>
      <c r="BM409" s="218" t="s">
        <v>680</v>
      </c>
    </row>
    <row r="410" s="2" customFormat="1" ht="6.96" customHeight="1">
      <c r="A410" s="41"/>
      <c r="B410" s="62"/>
      <c r="C410" s="63"/>
      <c r="D410" s="63"/>
      <c r="E410" s="63"/>
      <c r="F410" s="63"/>
      <c r="G410" s="63"/>
      <c r="H410" s="63"/>
      <c r="I410" s="63"/>
      <c r="J410" s="63"/>
      <c r="K410" s="63"/>
      <c r="L410" s="47"/>
      <c r="M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</sheetData>
  <sheetProtection sheet="1" autoFilter="0" formatColumns="0" formatRows="0" objects="1" scenarios="1" spinCount="100000" saltValue="VOMxugx3FHWAwnfo5YJJYkZq4lnSomrYM2+TPYKcESnZyb8v/6sMjn7xNnMc4pB1JSmJ43KACwhzVoa4o8N02g==" hashValue="L5T4IazVSYaaQf14AKuYwCiCShpqmui+SEFB9aqMcFAqCWSVAq58pEr6e++jnbOgJAYzotYXgMLaGTGxtDC6Nw==" algorithmName="SHA-512" password="80EB"/>
  <autoFilter ref="C94:K409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6_01/611325411"/>
    <hyperlink ref="F105" r:id="rId2" display="https://podminky.urs.cz/item/CS_URS_2026_01/611131121"/>
    <hyperlink ref="F108" r:id="rId3" display="https://podminky.urs.cz/item/CS_URS_2026_01/611142001"/>
    <hyperlink ref="F110" r:id="rId4" display="https://podminky.urs.cz/item/CS_URS_2026_01/611311131"/>
    <hyperlink ref="F112" r:id="rId5" display="https://podminky.urs.cz/item/CS_URS_2026_01/612325411"/>
    <hyperlink ref="F114" r:id="rId6" display="https://podminky.urs.cz/item/CS_URS_2026_01/612135001"/>
    <hyperlink ref="F125" r:id="rId7" display="https://podminky.urs.cz/item/CS_URS_2026_01/612131121"/>
    <hyperlink ref="F136" r:id="rId8" display="https://podminky.urs.cz/item/CS_URS_2026_01/612142001"/>
    <hyperlink ref="F138" r:id="rId9" display="https://podminky.urs.cz/item/CS_URS_2026_01/612311131"/>
    <hyperlink ref="F141" r:id="rId10" display="https://podminky.urs.cz/item/CS_URS_2026_01/634112115"/>
    <hyperlink ref="F144" r:id="rId11" display="https://podminky.urs.cz/item/CS_URS_2026_01/631311125"/>
    <hyperlink ref="F150" r:id="rId12" display="https://podminky.urs.cz/item/CS_URS_2026_01/631319012"/>
    <hyperlink ref="F152" r:id="rId13" display="https://podminky.urs.cz/item/CS_URS_2026_01/631319173"/>
    <hyperlink ref="F154" r:id="rId14" display="https://podminky.urs.cz/item/CS_URS_2026_01/631362021"/>
    <hyperlink ref="F161" r:id="rId15" display="https://podminky.urs.cz/item/CS_URS_2026_01/965042241"/>
    <hyperlink ref="F166" r:id="rId16" display="https://podminky.urs.cz/item/CS_URS_2026_01/965049112"/>
    <hyperlink ref="F168" r:id="rId17" display="https://podminky.urs.cz/item/CS_URS_2026_01/965082923"/>
    <hyperlink ref="F174" r:id="rId18" display="https://podminky.urs.cz/item/CS_URS_2026_01/978011121"/>
    <hyperlink ref="F180" r:id="rId19" display="https://podminky.urs.cz/item/CS_URS_2026_01/978013121"/>
    <hyperlink ref="F193" r:id="rId20" display="https://podminky.urs.cz/item/CS_URS_2026_01/949101111"/>
    <hyperlink ref="F199" r:id="rId21" display="https://podminky.urs.cz/item/CS_URS_2026_01/952901111"/>
    <hyperlink ref="F202" r:id="rId22" display="https://podminky.urs.cz/item/CS_URS_2026_01/997002611"/>
    <hyperlink ref="F204" r:id="rId23" display="https://podminky.urs.cz/item/CS_URS_2026_01/997013211"/>
    <hyperlink ref="F206" r:id="rId24" display="https://podminky.urs.cz/item/CS_URS_2026_01/997013501"/>
    <hyperlink ref="F208" r:id="rId25" display="https://podminky.urs.cz/item/CS_URS_2026_01/997013509"/>
    <hyperlink ref="F211" r:id="rId26" display="https://podminky.urs.cz/item/CS_URS_2026_01/997013631"/>
    <hyperlink ref="F214" r:id="rId27" display="https://podminky.urs.cz/item/CS_URS_2026_01/998018001"/>
    <hyperlink ref="F220" r:id="rId28" display="https://podminky.urs.cz/item/CS_URS_2026_01/721211422"/>
    <hyperlink ref="F222" r:id="rId29" display="https://podminky.urs.cz/item/CS_URS_2026_01/998721311"/>
    <hyperlink ref="F226" r:id="rId30" display="https://podminky.urs.cz/item/CS_URS_2026_01/998722311"/>
    <hyperlink ref="F229" r:id="rId31" display="https://podminky.urs.cz/item/CS_URS_2026_01/725210821"/>
    <hyperlink ref="F231" r:id="rId32" display="https://podminky.urs.cz/item/CS_URS_2026_01/725820802"/>
    <hyperlink ref="F234" r:id="rId33" display="https://podminky.urs.cz/item/CS_URS_2026_01/725860811"/>
    <hyperlink ref="F236" r:id="rId34" display="https://podminky.urs.cz/item/CS_URS_2026_01/725211616"/>
    <hyperlink ref="F238" r:id="rId35" display="https://podminky.urs.cz/item/CS_URS_2026_01/725822611"/>
    <hyperlink ref="F240" r:id="rId36" display="https://podminky.urs.cz/item/CS_URS_2026_01/725861102"/>
    <hyperlink ref="F243" r:id="rId37" display="https://podminky.urs.cz/item/CS_URS_2026_01/725813111"/>
    <hyperlink ref="F245" r:id="rId38" display="https://podminky.urs.cz/item/CS_URS_2026_01/998725311"/>
    <hyperlink ref="F250" r:id="rId39" display="https://podminky.urs.cz/item/CS_URS_2026_01/998741311"/>
    <hyperlink ref="F253" r:id="rId40" display="https://podminky.urs.cz/item/CS_URS_2026_01/766691914"/>
    <hyperlink ref="F255" r:id="rId41" display="https://podminky.urs.cz/item/CS_URS_2026_01/766660001"/>
    <hyperlink ref="F259" r:id="rId42" display="https://podminky.urs.cz/item/CS_URS_2026_01/766660729"/>
    <hyperlink ref="F263" r:id="rId43" display="https://podminky.urs.cz/item/CS_URS_2026_01/998766311"/>
    <hyperlink ref="F266" r:id="rId44" display="https://podminky.urs.cz/item/CS_URS_2026_01/771573810"/>
    <hyperlink ref="F275" r:id="rId45" display="https://podminky.urs.cz/item/CS_URS_2026_01/771111011"/>
    <hyperlink ref="F277" r:id="rId46" display="https://podminky.urs.cz/item/CS_URS_2026_01/771121011"/>
    <hyperlink ref="F279" r:id="rId47" display="https://podminky.urs.cz/item/CS_URS_2026_01/771591241"/>
    <hyperlink ref="F281" r:id="rId48" display="https://podminky.urs.cz/item/CS_URS_2026_01/771591242"/>
    <hyperlink ref="F283" r:id="rId49" display="https://podminky.urs.cz/item/CS_URS_2026_01/771591264"/>
    <hyperlink ref="F286" r:id="rId50" display="https://podminky.urs.cz/item/CS_URS_2026_01/771591112"/>
    <hyperlink ref="F288" r:id="rId51" display="https://podminky.urs.cz/item/CS_URS_2026_01/771574416"/>
    <hyperlink ref="F296" r:id="rId52" display="https://podminky.urs.cz/item/CS_URS_2026_01/771591115"/>
    <hyperlink ref="F299" r:id="rId53" display="https://podminky.urs.cz/item/CS_URS_2026_01/998771311"/>
    <hyperlink ref="F302" r:id="rId54" display="https://podminky.urs.cz/item/CS_URS_2026_01/781473810"/>
    <hyperlink ref="F312" r:id="rId55" display="https://podminky.urs.cz/item/CS_URS_2026_01/781111011"/>
    <hyperlink ref="F314" r:id="rId56" display="https://podminky.urs.cz/item/CS_URS_2026_01/781121011"/>
    <hyperlink ref="F316" r:id="rId57" display="https://podminky.urs.cz/item/CS_URS_2026_01/781131112"/>
    <hyperlink ref="F327" r:id="rId58" display="https://podminky.urs.cz/item/CS_URS_2026_01/781472219"/>
    <hyperlink ref="F336" r:id="rId59" display="https://podminky.urs.cz/item/CS_URS_2026_01/781674112"/>
    <hyperlink ref="F341" r:id="rId60" display="https://podminky.urs.cz/item/CS_URS_2026_01/781492211"/>
    <hyperlink ref="F344" r:id="rId61" display="https://podminky.urs.cz/item/CS_URS_2026_01/781492251"/>
    <hyperlink ref="F350" r:id="rId62" display="https://podminky.urs.cz/item/CS_URS_2026_01/781495115"/>
    <hyperlink ref="F353" r:id="rId63" display="https://podminky.urs.cz/item/CS_URS_2026_01/998781311"/>
    <hyperlink ref="F356" r:id="rId64" display="https://podminky.urs.cz/item/CS_URS_2026_01/783306801"/>
    <hyperlink ref="F360" r:id="rId65" display="https://podminky.urs.cz/item/CS_URS_2026_01/783315103"/>
    <hyperlink ref="F364" r:id="rId66" display="https://podminky.urs.cz/item/CS_URS_2026_01/783317101"/>
    <hyperlink ref="F366" r:id="rId67" display="https://podminky.urs.cz/item/CS_URS_2026_01/783606811"/>
    <hyperlink ref="F369" r:id="rId68" display="https://podminky.urs.cz/item/CS_URS_2026_01/783617117"/>
    <hyperlink ref="F371" r:id="rId69" display="https://podminky.urs.cz/item/CS_URS_2026_01/783606861"/>
    <hyperlink ref="F375" r:id="rId70" display="https://podminky.urs.cz/item/CS_URS_2026_01/783615553"/>
    <hyperlink ref="F377" r:id="rId71" display="https://podminky.urs.cz/item/CS_URS_2026_01/783617601"/>
    <hyperlink ref="F380" r:id="rId72" display="https://podminky.urs.cz/item/CS_URS_2026_01/784121001"/>
    <hyperlink ref="F393" r:id="rId73" display="https://podminky.urs.cz/item/CS_URS_2026_01/784171001"/>
    <hyperlink ref="F399" r:id="rId74" display="https://podminky.urs.cz/item/CS_URS_2026_01/784171111"/>
    <hyperlink ref="F405" r:id="rId75" display="https://podminky.urs.cz/item/CS_URS_2026_01/784181121"/>
    <hyperlink ref="F407" r:id="rId76" display="https://podminky.urs.cz/item/CS_URS_2026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6" customWidth="1"/>
    <col min="2" max="2" width="1.667969" style="286" customWidth="1"/>
    <col min="3" max="4" width="5" style="286" customWidth="1"/>
    <col min="5" max="5" width="11.66016" style="286" customWidth="1"/>
    <col min="6" max="6" width="9.160156" style="286" customWidth="1"/>
    <col min="7" max="7" width="5" style="286" customWidth="1"/>
    <col min="8" max="8" width="77.83203" style="286" customWidth="1"/>
    <col min="9" max="10" width="20" style="286" customWidth="1"/>
    <col min="11" max="11" width="1.667969" style="286" customWidth="1"/>
  </cols>
  <sheetData>
    <row r="1" s="1" customFormat="1" ht="37.5" customHeight="1"/>
    <row r="2" s="1" customFormat="1" ht="7.5" customHeight="1">
      <c r="B2" s="287"/>
      <c r="C2" s="288"/>
      <c r="D2" s="288"/>
      <c r="E2" s="288"/>
      <c r="F2" s="288"/>
      <c r="G2" s="288"/>
      <c r="H2" s="288"/>
      <c r="I2" s="288"/>
      <c r="J2" s="288"/>
      <c r="K2" s="289"/>
    </row>
    <row r="3" s="17" customFormat="1" ht="45" customHeight="1">
      <c r="B3" s="290"/>
      <c r="C3" s="291" t="s">
        <v>708</v>
      </c>
      <c r="D3" s="291"/>
      <c r="E3" s="291"/>
      <c r="F3" s="291"/>
      <c r="G3" s="291"/>
      <c r="H3" s="291"/>
      <c r="I3" s="291"/>
      <c r="J3" s="291"/>
      <c r="K3" s="292"/>
    </row>
    <row r="4" s="1" customFormat="1" ht="25.5" customHeight="1">
      <c r="B4" s="293"/>
      <c r="C4" s="294" t="s">
        <v>709</v>
      </c>
      <c r="D4" s="294"/>
      <c r="E4" s="294"/>
      <c r="F4" s="294"/>
      <c r="G4" s="294"/>
      <c r="H4" s="294"/>
      <c r="I4" s="294"/>
      <c r="J4" s="294"/>
      <c r="K4" s="295"/>
    </row>
    <row r="5" s="1" customFormat="1" ht="5.25" customHeight="1">
      <c r="B5" s="293"/>
      <c r="C5" s="296"/>
      <c r="D5" s="296"/>
      <c r="E5" s="296"/>
      <c r="F5" s="296"/>
      <c r="G5" s="296"/>
      <c r="H5" s="296"/>
      <c r="I5" s="296"/>
      <c r="J5" s="296"/>
      <c r="K5" s="295"/>
    </row>
    <row r="6" s="1" customFormat="1" ht="15" customHeight="1">
      <c r="B6" s="293"/>
      <c r="C6" s="297" t="s">
        <v>710</v>
      </c>
      <c r="D6" s="297"/>
      <c r="E6" s="297"/>
      <c r="F6" s="297"/>
      <c r="G6" s="297"/>
      <c r="H6" s="297"/>
      <c r="I6" s="297"/>
      <c r="J6" s="297"/>
      <c r="K6" s="295"/>
    </row>
    <row r="7" s="1" customFormat="1" ht="15" customHeight="1">
      <c r="B7" s="298"/>
      <c r="C7" s="297" t="s">
        <v>711</v>
      </c>
      <c r="D7" s="297"/>
      <c r="E7" s="297"/>
      <c r="F7" s="297"/>
      <c r="G7" s="297"/>
      <c r="H7" s="297"/>
      <c r="I7" s="297"/>
      <c r="J7" s="297"/>
      <c r="K7" s="295"/>
    </row>
    <row r="8" s="1" customFormat="1" ht="12.75" customHeight="1">
      <c r="B8" s="298"/>
      <c r="C8" s="297"/>
      <c r="D8" s="297"/>
      <c r="E8" s="297"/>
      <c r="F8" s="297"/>
      <c r="G8" s="297"/>
      <c r="H8" s="297"/>
      <c r="I8" s="297"/>
      <c r="J8" s="297"/>
      <c r="K8" s="295"/>
    </row>
    <row r="9" s="1" customFormat="1" ht="15" customHeight="1">
      <c r="B9" s="298"/>
      <c r="C9" s="297" t="s">
        <v>712</v>
      </c>
      <c r="D9" s="297"/>
      <c r="E9" s="297"/>
      <c r="F9" s="297"/>
      <c r="G9" s="297"/>
      <c r="H9" s="297"/>
      <c r="I9" s="297"/>
      <c r="J9" s="297"/>
      <c r="K9" s="295"/>
    </row>
    <row r="10" s="1" customFormat="1" ht="15" customHeight="1">
      <c r="B10" s="298"/>
      <c r="C10" s="297"/>
      <c r="D10" s="297" t="s">
        <v>713</v>
      </c>
      <c r="E10" s="297"/>
      <c r="F10" s="297"/>
      <c r="G10" s="297"/>
      <c r="H10" s="297"/>
      <c r="I10" s="297"/>
      <c r="J10" s="297"/>
      <c r="K10" s="295"/>
    </row>
    <row r="11" s="1" customFormat="1" ht="15" customHeight="1">
      <c r="B11" s="298"/>
      <c r="C11" s="299"/>
      <c r="D11" s="297" t="s">
        <v>714</v>
      </c>
      <c r="E11" s="297"/>
      <c r="F11" s="297"/>
      <c r="G11" s="297"/>
      <c r="H11" s="297"/>
      <c r="I11" s="297"/>
      <c r="J11" s="297"/>
      <c r="K11" s="295"/>
    </row>
    <row r="12" s="1" customFormat="1" ht="15" customHeight="1">
      <c r="B12" s="298"/>
      <c r="C12" s="299"/>
      <c r="D12" s="297"/>
      <c r="E12" s="297"/>
      <c r="F12" s="297"/>
      <c r="G12" s="297"/>
      <c r="H12" s="297"/>
      <c r="I12" s="297"/>
      <c r="J12" s="297"/>
      <c r="K12" s="295"/>
    </row>
    <row r="13" s="1" customFormat="1" ht="15" customHeight="1">
      <c r="B13" s="298"/>
      <c r="C13" s="299"/>
      <c r="D13" s="300" t="s">
        <v>715</v>
      </c>
      <c r="E13" s="297"/>
      <c r="F13" s="297"/>
      <c r="G13" s="297"/>
      <c r="H13" s="297"/>
      <c r="I13" s="297"/>
      <c r="J13" s="297"/>
      <c r="K13" s="295"/>
    </row>
    <row r="14" s="1" customFormat="1" ht="12.75" customHeight="1">
      <c r="B14" s="298"/>
      <c r="C14" s="299"/>
      <c r="D14" s="299"/>
      <c r="E14" s="299"/>
      <c r="F14" s="299"/>
      <c r="G14" s="299"/>
      <c r="H14" s="299"/>
      <c r="I14" s="299"/>
      <c r="J14" s="299"/>
      <c r="K14" s="295"/>
    </row>
    <row r="15" s="1" customFormat="1" ht="15" customHeight="1">
      <c r="B15" s="298"/>
      <c r="C15" s="299"/>
      <c r="D15" s="297" t="s">
        <v>716</v>
      </c>
      <c r="E15" s="297"/>
      <c r="F15" s="297"/>
      <c r="G15" s="297"/>
      <c r="H15" s="297"/>
      <c r="I15" s="297"/>
      <c r="J15" s="297"/>
      <c r="K15" s="295"/>
    </row>
    <row r="16" s="1" customFormat="1" ht="15" customHeight="1">
      <c r="B16" s="298"/>
      <c r="C16" s="299"/>
      <c r="D16" s="297" t="s">
        <v>717</v>
      </c>
      <c r="E16" s="297"/>
      <c r="F16" s="297"/>
      <c r="G16" s="297"/>
      <c r="H16" s="297"/>
      <c r="I16" s="297"/>
      <c r="J16" s="297"/>
      <c r="K16" s="295"/>
    </row>
    <row r="17" s="1" customFormat="1" ht="15" customHeight="1">
      <c r="B17" s="298"/>
      <c r="C17" s="299"/>
      <c r="D17" s="297" t="s">
        <v>718</v>
      </c>
      <c r="E17" s="297"/>
      <c r="F17" s="297"/>
      <c r="G17" s="297"/>
      <c r="H17" s="297"/>
      <c r="I17" s="297"/>
      <c r="J17" s="297"/>
      <c r="K17" s="295"/>
    </row>
    <row r="18" s="1" customFormat="1" ht="15" customHeight="1">
      <c r="B18" s="298"/>
      <c r="C18" s="299"/>
      <c r="D18" s="299"/>
      <c r="E18" s="301" t="s">
        <v>79</v>
      </c>
      <c r="F18" s="297" t="s">
        <v>719</v>
      </c>
      <c r="G18" s="297"/>
      <c r="H18" s="297"/>
      <c r="I18" s="297"/>
      <c r="J18" s="297"/>
      <c r="K18" s="295"/>
    </row>
    <row r="19" s="1" customFormat="1" ht="15" customHeight="1">
      <c r="B19" s="298"/>
      <c r="C19" s="299"/>
      <c r="D19" s="299"/>
      <c r="E19" s="301" t="s">
        <v>720</v>
      </c>
      <c r="F19" s="297" t="s">
        <v>721</v>
      </c>
      <c r="G19" s="297"/>
      <c r="H19" s="297"/>
      <c r="I19" s="297"/>
      <c r="J19" s="297"/>
      <c r="K19" s="295"/>
    </row>
    <row r="20" s="1" customFormat="1" ht="15" customHeight="1">
      <c r="B20" s="298"/>
      <c r="C20" s="299"/>
      <c r="D20" s="299"/>
      <c r="E20" s="301" t="s">
        <v>722</v>
      </c>
      <c r="F20" s="297" t="s">
        <v>723</v>
      </c>
      <c r="G20" s="297"/>
      <c r="H20" s="297"/>
      <c r="I20" s="297"/>
      <c r="J20" s="297"/>
      <c r="K20" s="295"/>
    </row>
    <row r="21" s="1" customFormat="1" ht="15" customHeight="1">
      <c r="B21" s="298"/>
      <c r="C21" s="299"/>
      <c r="D21" s="299"/>
      <c r="E21" s="301" t="s">
        <v>724</v>
      </c>
      <c r="F21" s="297" t="s">
        <v>725</v>
      </c>
      <c r="G21" s="297"/>
      <c r="H21" s="297"/>
      <c r="I21" s="297"/>
      <c r="J21" s="297"/>
      <c r="K21" s="295"/>
    </row>
    <row r="22" s="1" customFormat="1" ht="15" customHeight="1">
      <c r="B22" s="298"/>
      <c r="C22" s="299"/>
      <c r="D22" s="299"/>
      <c r="E22" s="301" t="s">
        <v>726</v>
      </c>
      <c r="F22" s="297" t="s">
        <v>727</v>
      </c>
      <c r="G22" s="297"/>
      <c r="H22" s="297"/>
      <c r="I22" s="297"/>
      <c r="J22" s="297"/>
      <c r="K22" s="295"/>
    </row>
    <row r="23" s="1" customFormat="1" ht="15" customHeight="1">
      <c r="B23" s="298"/>
      <c r="C23" s="299"/>
      <c r="D23" s="299"/>
      <c r="E23" s="301" t="s">
        <v>728</v>
      </c>
      <c r="F23" s="297" t="s">
        <v>729</v>
      </c>
      <c r="G23" s="297"/>
      <c r="H23" s="297"/>
      <c r="I23" s="297"/>
      <c r="J23" s="297"/>
      <c r="K23" s="295"/>
    </row>
    <row r="24" s="1" customFormat="1" ht="12.75" customHeight="1">
      <c r="B24" s="298"/>
      <c r="C24" s="299"/>
      <c r="D24" s="299"/>
      <c r="E24" s="299"/>
      <c r="F24" s="299"/>
      <c r="G24" s="299"/>
      <c r="H24" s="299"/>
      <c r="I24" s="299"/>
      <c r="J24" s="299"/>
      <c r="K24" s="295"/>
    </row>
    <row r="25" s="1" customFormat="1" ht="15" customHeight="1">
      <c r="B25" s="298"/>
      <c r="C25" s="297" t="s">
        <v>730</v>
      </c>
      <c r="D25" s="297"/>
      <c r="E25" s="297"/>
      <c r="F25" s="297"/>
      <c r="G25" s="297"/>
      <c r="H25" s="297"/>
      <c r="I25" s="297"/>
      <c r="J25" s="297"/>
      <c r="K25" s="295"/>
    </row>
    <row r="26" s="1" customFormat="1" ht="15" customHeight="1">
      <c r="B26" s="298"/>
      <c r="C26" s="297" t="s">
        <v>731</v>
      </c>
      <c r="D26" s="297"/>
      <c r="E26" s="297"/>
      <c r="F26" s="297"/>
      <c r="G26" s="297"/>
      <c r="H26" s="297"/>
      <c r="I26" s="297"/>
      <c r="J26" s="297"/>
      <c r="K26" s="295"/>
    </row>
    <row r="27" s="1" customFormat="1" ht="15" customHeight="1">
      <c r="B27" s="298"/>
      <c r="C27" s="297"/>
      <c r="D27" s="297" t="s">
        <v>732</v>
      </c>
      <c r="E27" s="297"/>
      <c r="F27" s="297"/>
      <c r="G27" s="297"/>
      <c r="H27" s="297"/>
      <c r="I27" s="297"/>
      <c r="J27" s="297"/>
      <c r="K27" s="295"/>
    </row>
    <row r="28" s="1" customFormat="1" ht="15" customHeight="1">
      <c r="B28" s="298"/>
      <c r="C28" s="299"/>
      <c r="D28" s="297" t="s">
        <v>733</v>
      </c>
      <c r="E28" s="297"/>
      <c r="F28" s="297"/>
      <c r="G28" s="297"/>
      <c r="H28" s="297"/>
      <c r="I28" s="297"/>
      <c r="J28" s="297"/>
      <c r="K28" s="295"/>
    </row>
    <row r="29" s="1" customFormat="1" ht="12.75" customHeight="1">
      <c r="B29" s="298"/>
      <c r="C29" s="299"/>
      <c r="D29" s="299"/>
      <c r="E29" s="299"/>
      <c r="F29" s="299"/>
      <c r="G29" s="299"/>
      <c r="H29" s="299"/>
      <c r="I29" s="299"/>
      <c r="J29" s="299"/>
      <c r="K29" s="295"/>
    </row>
    <row r="30" s="1" customFormat="1" ht="15" customHeight="1">
      <c r="B30" s="298"/>
      <c r="C30" s="299"/>
      <c r="D30" s="297" t="s">
        <v>734</v>
      </c>
      <c r="E30" s="297"/>
      <c r="F30" s="297"/>
      <c r="G30" s="297"/>
      <c r="H30" s="297"/>
      <c r="I30" s="297"/>
      <c r="J30" s="297"/>
      <c r="K30" s="295"/>
    </row>
    <row r="31" s="1" customFormat="1" ht="15" customHeight="1">
      <c r="B31" s="298"/>
      <c r="C31" s="299"/>
      <c r="D31" s="297" t="s">
        <v>735</v>
      </c>
      <c r="E31" s="297"/>
      <c r="F31" s="297"/>
      <c r="G31" s="297"/>
      <c r="H31" s="297"/>
      <c r="I31" s="297"/>
      <c r="J31" s="297"/>
      <c r="K31" s="295"/>
    </row>
    <row r="32" s="1" customFormat="1" ht="12.75" customHeight="1">
      <c r="B32" s="298"/>
      <c r="C32" s="299"/>
      <c r="D32" s="299"/>
      <c r="E32" s="299"/>
      <c r="F32" s="299"/>
      <c r="G32" s="299"/>
      <c r="H32" s="299"/>
      <c r="I32" s="299"/>
      <c r="J32" s="299"/>
      <c r="K32" s="295"/>
    </row>
    <row r="33" s="1" customFormat="1" ht="15" customHeight="1">
      <c r="B33" s="298"/>
      <c r="C33" s="299"/>
      <c r="D33" s="297" t="s">
        <v>736</v>
      </c>
      <c r="E33" s="297"/>
      <c r="F33" s="297"/>
      <c r="G33" s="297"/>
      <c r="H33" s="297"/>
      <c r="I33" s="297"/>
      <c r="J33" s="297"/>
      <c r="K33" s="295"/>
    </row>
    <row r="34" s="1" customFormat="1" ht="15" customHeight="1">
      <c r="B34" s="298"/>
      <c r="C34" s="299"/>
      <c r="D34" s="297" t="s">
        <v>737</v>
      </c>
      <c r="E34" s="297"/>
      <c r="F34" s="297"/>
      <c r="G34" s="297"/>
      <c r="H34" s="297"/>
      <c r="I34" s="297"/>
      <c r="J34" s="297"/>
      <c r="K34" s="295"/>
    </row>
    <row r="35" s="1" customFormat="1" ht="15" customHeight="1">
      <c r="B35" s="298"/>
      <c r="C35" s="299"/>
      <c r="D35" s="297" t="s">
        <v>738</v>
      </c>
      <c r="E35" s="297"/>
      <c r="F35" s="297"/>
      <c r="G35" s="297"/>
      <c r="H35" s="297"/>
      <c r="I35" s="297"/>
      <c r="J35" s="297"/>
      <c r="K35" s="295"/>
    </row>
    <row r="36" s="1" customFormat="1" ht="15" customHeight="1">
      <c r="B36" s="298"/>
      <c r="C36" s="299"/>
      <c r="D36" s="297"/>
      <c r="E36" s="300" t="s">
        <v>110</v>
      </c>
      <c r="F36" s="297"/>
      <c r="G36" s="297" t="s">
        <v>739</v>
      </c>
      <c r="H36" s="297"/>
      <c r="I36" s="297"/>
      <c r="J36" s="297"/>
      <c r="K36" s="295"/>
    </row>
    <row r="37" s="1" customFormat="1" ht="30.75" customHeight="1">
      <c r="B37" s="298"/>
      <c r="C37" s="299"/>
      <c r="D37" s="297"/>
      <c r="E37" s="300" t="s">
        <v>740</v>
      </c>
      <c r="F37" s="297"/>
      <c r="G37" s="297" t="s">
        <v>741</v>
      </c>
      <c r="H37" s="297"/>
      <c r="I37" s="297"/>
      <c r="J37" s="297"/>
      <c r="K37" s="295"/>
    </row>
    <row r="38" s="1" customFormat="1" ht="15" customHeight="1">
      <c r="B38" s="298"/>
      <c r="C38" s="299"/>
      <c r="D38" s="297"/>
      <c r="E38" s="300" t="s">
        <v>53</v>
      </c>
      <c r="F38" s="297"/>
      <c r="G38" s="297" t="s">
        <v>742</v>
      </c>
      <c r="H38" s="297"/>
      <c r="I38" s="297"/>
      <c r="J38" s="297"/>
      <c r="K38" s="295"/>
    </row>
    <row r="39" s="1" customFormat="1" ht="15" customHeight="1">
      <c r="B39" s="298"/>
      <c r="C39" s="299"/>
      <c r="D39" s="297"/>
      <c r="E39" s="300" t="s">
        <v>54</v>
      </c>
      <c r="F39" s="297"/>
      <c r="G39" s="297" t="s">
        <v>743</v>
      </c>
      <c r="H39" s="297"/>
      <c r="I39" s="297"/>
      <c r="J39" s="297"/>
      <c r="K39" s="295"/>
    </row>
    <row r="40" s="1" customFormat="1" ht="15" customHeight="1">
      <c r="B40" s="298"/>
      <c r="C40" s="299"/>
      <c r="D40" s="297"/>
      <c r="E40" s="300" t="s">
        <v>111</v>
      </c>
      <c r="F40" s="297"/>
      <c r="G40" s="297" t="s">
        <v>744</v>
      </c>
      <c r="H40" s="297"/>
      <c r="I40" s="297"/>
      <c r="J40" s="297"/>
      <c r="K40" s="295"/>
    </row>
    <row r="41" s="1" customFormat="1" ht="15" customHeight="1">
      <c r="B41" s="298"/>
      <c r="C41" s="299"/>
      <c r="D41" s="297"/>
      <c r="E41" s="300" t="s">
        <v>112</v>
      </c>
      <c r="F41" s="297"/>
      <c r="G41" s="297" t="s">
        <v>745</v>
      </c>
      <c r="H41" s="297"/>
      <c r="I41" s="297"/>
      <c r="J41" s="297"/>
      <c r="K41" s="295"/>
    </row>
    <row r="42" s="1" customFormat="1" ht="15" customHeight="1">
      <c r="B42" s="298"/>
      <c r="C42" s="299"/>
      <c r="D42" s="297"/>
      <c r="E42" s="300" t="s">
        <v>746</v>
      </c>
      <c r="F42" s="297"/>
      <c r="G42" s="297" t="s">
        <v>747</v>
      </c>
      <c r="H42" s="297"/>
      <c r="I42" s="297"/>
      <c r="J42" s="297"/>
      <c r="K42" s="295"/>
    </row>
    <row r="43" s="1" customFormat="1" ht="15" customHeight="1">
      <c r="B43" s="298"/>
      <c r="C43" s="299"/>
      <c r="D43" s="297"/>
      <c r="E43" s="300"/>
      <c r="F43" s="297"/>
      <c r="G43" s="297" t="s">
        <v>748</v>
      </c>
      <c r="H43" s="297"/>
      <c r="I43" s="297"/>
      <c r="J43" s="297"/>
      <c r="K43" s="295"/>
    </row>
    <row r="44" s="1" customFormat="1" ht="15" customHeight="1">
      <c r="B44" s="298"/>
      <c r="C44" s="299"/>
      <c r="D44" s="297"/>
      <c r="E44" s="300" t="s">
        <v>749</v>
      </c>
      <c r="F44" s="297"/>
      <c r="G44" s="297" t="s">
        <v>750</v>
      </c>
      <c r="H44" s="297"/>
      <c r="I44" s="297"/>
      <c r="J44" s="297"/>
      <c r="K44" s="295"/>
    </row>
    <row r="45" s="1" customFormat="1" ht="15" customHeight="1">
      <c r="B45" s="298"/>
      <c r="C45" s="299"/>
      <c r="D45" s="297"/>
      <c r="E45" s="300" t="s">
        <v>114</v>
      </c>
      <c r="F45" s="297"/>
      <c r="G45" s="297" t="s">
        <v>751</v>
      </c>
      <c r="H45" s="297"/>
      <c r="I45" s="297"/>
      <c r="J45" s="297"/>
      <c r="K45" s="295"/>
    </row>
    <row r="46" s="1" customFormat="1" ht="12.75" customHeight="1">
      <c r="B46" s="298"/>
      <c r="C46" s="299"/>
      <c r="D46" s="297"/>
      <c r="E46" s="297"/>
      <c r="F46" s="297"/>
      <c r="G46" s="297"/>
      <c r="H46" s="297"/>
      <c r="I46" s="297"/>
      <c r="J46" s="297"/>
      <c r="K46" s="295"/>
    </row>
    <row r="47" s="1" customFormat="1" ht="15" customHeight="1">
      <c r="B47" s="298"/>
      <c r="C47" s="299"/>
      <c r="D47" s="297" t="s">
        <v>752</v>
      </c>
      <c r="E47" s="297"/>
      <c r="F47" s="297"/>
      <c r="G47" s="297"/>
      <c r="H47" s="297"/>
      <c r="I47" s="297"/>
      <c r="J47" s="297"/>
      <c r="K47" s="295"/>
    </row>
    <row r="48" s="1" customFormat="1" ht="15" customHeight="1">
      <c r="B48" s="298"/>
      <c r="C48" s="299"/>
      <c r="D48" s="299"/>
      <c r="E48" s="297" t="s">
        <v>753</v>
      </c>
      <c r="F48" s="297"/>
      <c r="G48" s="297"/>
      <c r="H48" s="297"/>
      <c r="I48" s="297"/>
      <c r="J48" s="297"/>
      <c r="K48" s="295"/>
    </row>
    <row r="49" s="1" customFormat="1" ht="15" customHeight="1">
      <c r="B49" s="298"/>
      <c r="C49" s="299"/>
      <c r="D49" s="299"/>
      <c r="E49" s="297" t="s">
        <v>754</v>
      </c>
      <c r="F49" s="297"/>
      <c r="G49" s="297"/>
      <c r="H49" s="297"/>
      <c r="I49" s="297"/>
      <c r="J49" s="297"/>
      <c r="K49" s="295"/>
    </row>
    <row r="50" s="1" customFormat="1" ht="15" customHeight="1">
      <c r="B50" s="298"/>
      <c r="C50" s="299"/>
      <c r="D50" s="299"/>
      <c r="E50" s="297" t="s">
        <v>755</v>
      </c>
      <c r="F50" s="297"/>
      <c r="G50" s="297"/>
      <c r="H50" s="297"/>
      <c r="I50" s="297"/>
      <c r="J50" s="297"/>
      <c r="K50" s="295"/>
    </row>
    <row r="51" s="1" customFormat="1" ht="15" customHeight="1">
      <c r="B51" s="298"/>
      <c r="C51" s="299"/>
      <c r="D51" s="297" t="s">
        <v>756</v>
      </c>
      <c r="E51" s="297"/>
      <c r="F51" s="297"/>
      <c r="G51" s="297"/>
      <c r="H51" s="297"/>
      <c r="I51" s="297"/>
      <c r="J51" s="297"/>
      <c r="K51" s="295"/>
    </row>
    <row r="52" s="1" customFormat="1" ht="25.5" customHeight="1">
      <c r="B52" s="293"/>
      <c r="C52" s="294" t="s">
        <v>757</v>
      </c>
      <c r="D52" s="294"/>
      <c r="E52" s="294"/>
      <c r="F52" s="294"/>
      <c r="G52" s="294"/>
      <c r="H52" s="294"/>
      <c r="I52" s="294"/>
      <c r="J52" s="294"/>
      <c r="K52" s="295"/>
    </row>
    <row r="53" s="1" customFormat="1" ht="5.25" customHeight="1">
      <c r="B53" s="293"/>
      <c r="C53" s="296"/>
      <c r="D53" s="296"/>
      <c r="E53" s="296"/>
      <c r="F53" s="296"/>
      <c r="G53" s="296"/>
      <c r="H53" s="296"/>
      <c r="I53" s="296"/>
      <c r="J53" s="296"/>
      <c r="K53" s="295"/>
    </row>
    <row r="54" s="1" customFormat="1" ht="15" customHeight="1">
      <c r="B54" s="293"/>
      <c r="C54" s="297" t="s">
        <v>758</v>
      </c>
      <c r="D54" s="297"/>
      <c r="E54" s="297"/>
      <c r="F54" s="297"/>
      <c r="G54" s="297"/>
      <c r="H54" s="297"/>
      <c r="I54" s="297"/>
      <c r="J54" s="297"/>
      <c r="K54" s="295"/>
    </row>
    <row r="55" s="1" customFormat="1" ht="15" customHeight="1">
      <c r="B55" s="293"/>
      <c r="C55" s="297" t="s">
        <v>759</v>
      </c>
      <c r="D55" s="297"/>
      <c r="E55" s="297"/>
      <c r="F55" s="297"/>
      <c r="G55" s="297"/>
      <c r="H55" s="297"/>
      <c r="I55" s="297"/>
      <c r="J55" s="297"/>
      <c r="K55" s="295"/>
    </row>
    <row r="56" s="1" customFormat="1" ht="12.75" customHeight="1">
      <c r="B56" s="293"/>
      <c r="C56" s="297"/>
      <c r="D56" s="297"/>
      <c r="E56" s="297"/>
      <c r="F56" s="297"/>
      <c r="G56" s="297"/>
      <c r="H56" s="297"/>
      <c r="I56" s="297"/>
      <c r="J56" s="297"/>
      <c r="K56" s="295"/>
    </row>
    <row r="57" s="1" customFormat="1" ht="15" customHeight="1">
      <c r="B57" s="293"/>
      <c r="C57" s="297" t="s">
        <v>760</v>
      </c>
      <c r="D57" s="297"/>
      <c r="E57" s="297"/>
      <c r="F57" s="297"/>
      <c r="G57" s="297"/>
      <c r="H57" s="297"/>
      <c r="I57" s="297"/>
      <c r="J57" s="297"/>
      <c r="K57" s="295"/>
    </row>
    <row r="58" s="1" customFormat="1" ht="15" customHeight="1">
      <c r="B58" s="293"/>
      <c r="C58" s="299"/>
      <c r="D58" s="297" t="s">
        <v>761</v>
      </c>
      <c r="E58" s="297"/>
      <c r="F58" s="297"/>
      <c r="G58" s="297"/>
      <c r="H58" s="297"/>
      <c r="I58" s="297"/>
      <c r="J58" s="297"/>
      <c r="K58" s="295"/>
    </row>
    <row r="59" s="1" customFormat="1" ht="15" customHeight="1">
      <c r="B59" s="293"/>
      <c r="C59" s="299"/>
      <c r="D59" s="297" t="s">
        <v>762</v>
      </c>
      <c r="E59" s="297"/>
      <c r="F59" s="297"/>
      <c r="G59" s="297"/>
      <c r="H59" s="297"/>
      <c r="I59" s="297"/>
      <c r="J59" s="297"/>
      <c r="K59" s="295"/>
    </row>
    <row r="60" s="1" customFormat="1" ht="15" customHeight="1">
      <c r="B60" s="293"/>
      <c r="C60" s="299"/>
      <c r="D60" s="297" t="s">
        <v>763</v>
      </c>
      <c r="E60" s="297"/>
      <c r="F60" s="297"/>
      <c r="G60" s="297"/>
      <c r="H60" s="297"/>
      <c r="I60" s="297"/>
      <c r="J60" s="297"/>
      <c r="K60" s="295"/>
    </row>
    <row r="61" s="1" customFormat="1" ht="15" customHeight="1">
      <c r="B61" s="293"/>
      <c r="C61" s="299"/>
      <c r="D61" s="297" t="s">
        <v>764</v>
      </c>
      <c r="E61" s="297"/>
      <c r="F61" s="297"/>
      <c r="G61" s="297"/>
      <c r="H61" s="297"/>
      <c r="I61" s="297"/>
      <c r="J61" s="297"/>
      <c r="K61" s="295"/>
    </row>
    <row r="62" s="1" customFormat="1" ht="15" customHeight="1">
      <c r="B62" s="293"/>
      <c r="C62" s="299"/>
      <c r="D62" s="302" t="s">
        <v>765</v>
      </c>
      <c r="E62" s="302"/>
      <c r="F62" s="302"/>
      <c r="G62" s="302"/>
      <c r="H62" s="302"/>
      <c r="I62" s="302"/>
      <c r="J62" s="302"/>
      <c r="K62" s="295"/>
    </row>
    <row r="63" s="1" customFormat="1" ht="15" customHeight="1">
      <c r="B63" s="293"/>
      <c r="C63" s="299"/>
      <c r="D63" s="297" t="s">
        <v>766</v>
      </c>
      <c r="E63" s="297"/>
      <c r="F63" s="297"/>
      <c r="G63" s="297"/>
      <c r="H63" s="297"/>
      <c r="I63" s="297"/>
      <c r="J63" s="297"/>
      <c r="K63" s="295"/>
    </row>
    <row r="64" s="1" customFormat="1" ht="12.75" customHeight="1">
      <c r="B64" s="293"/>
      <c r="C64" s="299"/>
      <c r="D64" s="299"/>
      <c r="E64" s="303"/>
      <c r="F64" s="299"/>
      <c r="G64" s="299"/>
      <c r="H64" s="299"/>
      <c r="I64" s="299"/>
      <c r="J64" s="299"/>
      <c r="K64" s="295"/>
    </row>
    <row r="65" s="1" customFormat="1" ht="15" customHeight="1">
      <c r="B65" s="293"/>
      <c r="C65" s="299"/>
      <c r="D65" s="297" t="s">
        <v>767</v>
      </c>
      <c r="E65" s="297"/>
      <c r="F65" s="297"/>
      <c r="G65" s="297"/>
      <c r="H65" s="297"/>
      <c r="I65" s="297"/>
      <c r="J65" s="297"/>
      <c r="K65" s="295"/>
    </row>
    <row r="66" s="1" customFormat="1" ht="15" customHeight="1">
      <c r="B66" s="293"/>
      <c r="C66" s="299"/>
      <c r="D66" s="302" t="s">
        <v>768</v>
      </c>
      <c r="E66" s="302"/>
      <c r="F66" s="302"/>
      <c r="G66" s="302"/>
      <c r="H66" s="302"/>
      <c r="I66" s="302"/>
      <c r="J66" s="302"/>
      <c r="K66" s="295"/>
    </row>
    <row r="67" s="1" customFormat="1" ht="15" customHeight="1">
      <c r="B67" s="293"/>
      <c r="C67" s="299"/>
      <c r="D67" s="297" t="s">
        <v>769</v>
      </c>
      <c r="E67" s="297"/>
      <c r="F67" s="297"/>
      <c r="G67" s="297"/>
      <c r="H67" s="297"/>
      <c r="I67" s="297"/>
      <c r="J67" s="297"/>
      <c r="K67" s="295"/>
    </row>
    <row r="68" s="1" customFormat="1" ht="15" customHeight="1">
      <c r="B68" s="293"/>
      <c r="C68" s="299"/>
      <c r="D68" s="297" t="s">
        <v>770</v>
      </c>
      <c r="E68" s="297"/>
      <c r="F68" s="297"/>
      <c r="G68" s="297"/>
      <c r="H68" s="297"/>
      <c r="I68" s="297"/>
      <c r="J68" s="297"/>
      <c r="K68" s="295"/>
    </row>
    <row r="69" s="1" customFormat="1" ht="15" customHeight="1">
      <c r="B69" s="293"/>
      <c r="C69" s="299"/>
      <c r="D69" s="297" t="s">
        <v>771</v>
      </c>
      <c r="E69" s="297"/>
      <c r="F69" s="297"/>
      <c r="G69" s="297"/>
      <c r="H69" s="297"/>
      <c r="I69" s="297"/>
      <c r="J69" s="297"/>
      <c r="K69" s="295"/>
    </row>
    <row r="70" s="1" customFormat="1" ht="15" customHeight="1">
      <c r="B70" s="293"/>
      <c r="C70" s="299"/>
      <c r="D70" s="297" t="s">
        <v>772</v>
      </c>
      <c r="E70" s="297"/>
      <c r="F70" s="297"/>
      <c r="G70" s="297"/>
      <c r="H70" s="297"/>
      <c r="I70" s="297"/>
      <c r="J70" s="297"/>
      <c r="K70" s="295"/>
    </row>
    <row r="71" s="1" customFormat="1" ht="12.75" customHeight="1">
      <c r="B71" s="304"/>
      <c r="C71" s="305"/>
      <c r="D71" s="305"/>
      <c r="E71" s="305"/>
      <c r="F71" s="305"/>
      <c r="G71" s="305"/>
      <c r="H71" s="305"/>
      <c r="I71" s="305"/>
      <c r="J71" s="305"/>
      <c r="K71" s="306"/>
    </row>
    <row r="72" s="1" customFormat="1" ht="18.75" customHeight="1">
      <c r="B72" s="307"/>
      <c r="C72" s="307"/>
      <c r="D72" s="307"/>
      <c r="E72" s="307"/>
      <c r="F72" s="307"/>
      <c r="G72" s="307"/>
      <c r="H72" s="307"/>
      <c r="I72" s="307"/>
      <c r="J72" s="307"/>
      <c r="K72" s="308"/>
    </row>
    <row r="73" s="1" customFormat="1" ht="18.75" customHeight="1">
      <c r="B73" s="308"/>
      <c r="C73" s="308"/>
      <c r="D73" s="308"/>
      <c r="E73" s="308"/>
      <c r="F73" s="308"/>
      <c r="G73" s="308"/>
      <c r="H73" s="308"/>
      <c r="I73" s="308"/>
      <c r="J73" s="308"/>
      <c r="K73" s="308"/>
    </row>
    <row r="74" s="1" customFormat="1" ht="7.5" customHeight="1">
      <c r="B74" s="309"/>
      <c r="C74" s="310"/>
      <c r="D74" s="310"/>
      <c r="E74" s="310"/>
      <c r="F74" s="310"/>
      <c r="G74" s="310"/>
      <c r="H74" s="310"/>
      <c r="I74" s="310"/>
      <c r="J74" s="310"/>
      <c r="K74" s="311"/>
    </row>
    <row r="75" s="1" customFormat="1" ht="45" customHeight="1">
      <c r="B75" s="312"/>
      <c r="C75" s="313" t="s">
        <v>773</v>
      </c>
      <c r="D75" s="313"/>
      <c r="E75" s="313"/>
      <c r="F75" s="313"/>
      <c r="G75" s="313"/>
      <c r="H75" s="313"/>
      <c r="I75" s="313"/>
      <c r="J75" s="313"/>
      <c r="K75" s="314"/>
    </row>
    <row r="76" s="1" customFormat="1" ht="17.25" customHeight="1">
      <c r="B76" s="312"/>
      <c r="C76" s="315" t="s">
        <v>774</v>
      </c>
      <c r="D76" s="315"/>
      <c r="E76" s="315"/>
      <c r="F76" s="315" t="s">
        <v>775</v>
      </c>
      <c r="G76" s="316"/>
      <c r="H76" s="315" t="s">
        <v>54</v>
      </c>
      <c r="I76" s="315" t="s">
        <v>57</v>
      </c>
      <c r="J76" s="315" t="s">
        <v>776</v>
      </c>
      <c r="K76" s="314"/>
    </row>
    <row r="77" s="1" customFormat="1" ht="17.25" customHeight="1">
      <c r="B77" s="312"/>
      <c r="C77" s="317" t="s">
        <v>777</v>
      </c>
      <c r="D77" s="317"/>
      <c r="E77" s="317"/>
      <c r="F77" s="318" t="s">
        <v>778</v>
      </c>
      <c r="G77" s="319"/>
      <c r="H77" s="317"/>
      <c r="I77" s="317"/>
      <c r="J77" s="317" t="s">
        <v>779</v>
      </c>
      <c r="K77" s="314"/>
    </row>
    <row r="78" s="1" customFormat="1" ht="5.25" customHeight="1">
      <c r="B78" s="312"/>
      <c r="C78" s="320"/>
      <c r="D78" s="320"/>
      <c r="E78" s="320"/>
      <c r="F78" s="320"/>
      <c r="G78" s="321"/>
      <c r="H78" s="320"/>
      <c r="I78" s="320"/>
      <c r="J78" s="320"/>
      <c r="K78" s="314"/>
    </row>
    <row r="79" s="1" customFormat="1" ht="15" customHeight="1">
      <c r="B79" s="312"/>
      <c r="C79" s="300" t="s">
        <v>53</v>
      </c>
      <c r="D79" s="322"/>
      <c r="E79" s="322"/>
      <c r="F79" s="323" t="s">
        <v>780</v>
      </c>
      <c r="G79" s="324"/>
      <c r="H79" s="300" t="s">
        <v>781</v>
      </c>
      <c r="I79" s="300" t="s">
        <v>782</v>
      </c>
      <c r="J79" s="300">
        <v>20</v>
      </c>
      <c r="K79" s="314"/>
    </row>
    <row r="80" s="1" customFormat="1" ht="15" customHeight="1">
      <c r="B80" s="312"/>
      <c r="C80" s="300" t="s">
        <v>783</v>
      </c>
      <c r="D80" s="300"/>
      <c r="E80" s="300"/>
      <c r="F80" s="323" t="s">
        <v>780</v>
      </c>
      <c r="G80" s="324"/>
      <c r="H80" s="300" t="s">
        <v>784</v>
      </c>
      <c r="I80" s="300" t="s">
        <v>782</v>
      </c>
      <c r="J80" s="300">
        <v>120</v>
      </c>
      <c r="K80" s="314"/>
    </row>
    <row r="81" s="1" customFormat="1" ht="15" customHeight="1">
      <c r="B81" s="325"/>
      <c r="C81" s="300" t="s">
        <v>785</v>
      </c>
      <c r="D81" s="300"/>
      <c r="E81" s="300"/>
      <c r="F81" s="323" t="s">
        <v>786</v>
      </c>
      <c r="G81" s="324"/>
      <c r="H81" s="300" t="s">
        <v>787</v>
      </c>
      <c r="I81" s="300" t="s">
        <v>782</v>
      </c>
      <c r="J81" s="300">
        <v>50</v>
      </c>
      <c r="K81" s="314"/>
    </row>
    <row r="82" s="1" customFormat="1" ht="15" customHeight="1">
      <c r="B82" s="325"/>
      <c r="C82" s="300" t="s">
        <v>788</v>
      </c>
      <c r="D82" s="300"/>
      <c r="E82" s="300"/>
      <c r="F82" s="323" t="s">
        <v>780</v>
      </c>
      <c r="G82" s="324"/>
      <c r="H82" s="300" t="s">
        <v>789</v>
      </c>
      <c r="I82" s="300" t="s">
        <v>790</v>
      </c>
      <c r="J82" s="300"/>
      <c r="K82" s="314"/>
    </row>
    <row r="83" s="1" customFormat="1" ht="15" customHeight="1">
      <c r="B83" s="325"/>
      <c r="C83" s="326" t="s">
        <v>791</v>
      </c>
      <c r="D83" s="326"/>
      <c r="E83" s="326"/>
      <c r="F83" s="327" t="s">
        <v>786</v>
      </c>
      <c r="G83" s="326"/>
      <c r="H83" s="326" t="s">
        <v>792</v>
      </c>
      <c r="I83" s="326" t="s">
        <v>782</v>
      </c>
      <c r="J83" s="326">
        <v>15</v>
      </c>
      <c r="K83" s="314"/>
    </row>
    <row r="84" s="1" customFormat="1" ht="15" customHeight="1">
      <c r="B84" s="325"/>
      <c r="C84" s="326" t="s">
        <v>793</v>
      </c>
      <c r="D84" s="326"/>
      <c r="E84" s="326"/>
      <c r="F84" s="327" t="s">
        <v>786</v>
      </c>
      <c r="G84" s="326"/>
      <c r="H84" s="326" t="s">
        <v>794</v>
      </c>
      <c r="I84" s="326" t="s">
        <v>782</v>
      </c>
      <c r="J84" s="326">
        <v>15</v>
      </c>
      <c r="K84" s="314"/>
    </row>
    <row r="85" s="1" customFormat="1" ht="15" customHeight="1">
      <c r="B85" s="325"/>
      <c r="C85" s="326" t="s">
        <v>795</v>
      </c>
      <c r="D85" s="326"/>
      <c r="E85" s="326"/>
      <c r="F85" s="327" t="s">
        <v>786</v>
      </c>
      <c r="G85" s="326"/>
      <c r="H85" s="326" t="s">
        <v>796</v>
      </c>
      <c r="I85" s="326" t="s">
        <v>782</v>
      </c>
      <c r="J85" s="326">
        <v>20</v>
      </c>
      <c r="K85" s="314"/>
    </row>
    <row r="86" s="1" customFormat="1" ht="15" customHeight="1">
      <c r="B86" s="325"/>
      <c r="C86" s="326" t="s">
        <v>797</v>
      </c>
      <c r="D86" s="326"/>
      <c r="E86" s="326"/>
      <c r="F86" s="327" t="s">
        <v>786</v>
      </c>
      <c r="G86" s="326"/>
      <c r="H86" s="326" t="s">
        <v>798</v>
      </c>
      <c r="I86" s="326" t="s">
        <v>782</v>
      </c>
      <c r="J86" s="326">
        <v>20</v>
      </c>
      <c r="K86" s="314"/>
    </row>
    <row r="87" s="1" customFormat="1" ht="15" customHeight="1">
      <c r="B87" s="325"/>
      <c r="C87" s="300" t="s">
        <v>799</v>
      </c>
      <c r="D87" s="300"/>
      <c r="E87" s="300"/>
      <c r="F87" s="323" t="s">
        <v>786</v>
      </c>
      <c r="G87" s="324"/>
      <c r="H87" s="300" t="s">
        <v>800</v>
      </c>
      <c r="I87" s="300" t="s">
        <v>782</v>
      </c>
      <c r="J87" s="300">
        <v>50</v>
      </c>
      <c r="K87" s="314"/>
    </row>
    <row r="88" s="1" customFormat="1" ht="15" customHeight="1">
      <c r="B88" s="325"/>
      <c r="C88" s="300" t="s">
        <v>801</v>
      </c>
      <c r="D88" s="300"/>
      <c r="E88" s="300"/>
      <c r="F88" s="323" t="s">
        <v>786</v>
      </c>
      <c r="G88" s="324"/>
      <c r="H88" s="300" t="s">
        <v>802</v>
      </c>
      <c r="I88" s="300" t="s">
        <v>782</v>
      </c>
      <c r="J88" s="300">
        <v>20</v>
      </c>
      <c r="K88" s="314"/>
    </row>
    <row r="89" s="1" customFormat="1" ht="15" customHeight="1">
      <c r="B89" s="325"/>
      <c r="C89" s="300" t="s">
        <v>803</v>
      </c>
      <c r="D89" s="300"/>
      <c r="E89" s="300"/>
      <c r="F89" s="323" t="s">
        <v>786</v>
      </c>
      <c r="G89" s="324"/>
      <c r="H89" s="300" t="s">
        <v>804</v>
      </c>
      <c r="I89" s="300" t="s">
        <v>782</v>
      </c>
      <c r="J89" s="300">
        <v>20</v>
      </c>
      <c r="K89" s="314"/>
    </row>
    <row r="90" s="1" customFormat="1" ht="15" customHeight="1">
      <c r="B90" s="325"/>
      <c r="C90" s="300" t="s">
        <v>805</v>
      </c>
      <c r="D90" s="300"/>
      <c r="E90" s="300"/>
      <c r="F90" s="323" t="s">
        <v>786</v>
      </c>
      <c r="G90" s="324"/>
      <c r="H90" s="300" t="s">
        <v>806</v>
      </c>
      <c r="I90" s="300" t="s">
        <v>782</v>
      </c>
      <c r="J90" s="300">
        <v>50</v>
      </c>
      <c r="K90" s="314"/>
    </row>
    <row r="91" s="1" customFormat="1" ht="15" customHeight="1">
      <c r="B91" s="325"/>
      <c r="C91" s="300" t="s">
        <v>807</v>
      </c>
      <c r="D91" s="300"/>
      <c r="E91" s="300"/>
      <c r="F91" s="323" t="s">
        <v>786</v>
      </c>
      <c r="G91" s="324"/>
      <c r="H91" s="300" t="s">
        <v>807</v>
      </c>
      <c r="I91" s="300" t="s">
        <v>782</v>
      </c>
      <c r="J91" s="300">
        <v>50</v>
      </c>
      <c r="K91" s="314"/>
    </row>
    <row r="92" s="1" customFormat="1" ht="15" customHeight="1">
      <c r="B92" s="325"/>
      <c r="C92" s="300" t="s">
        <v>808</v>
      </c>
      <c r="D92" s="300"/>
      <c r="E92" s="300"/>
      <c r="F92" s="323" t="s">
        <v>786</v>
      </c>
      <c r="G92" s="324"/>
      <c r="H92" s="300" t="s">
        <v>809</v>
      </c>
      <c r="I92" s="300" t="s">
        <v>782</v>
      </c>
      <c r="J92" s="300">
        <v>255</v>
      </c>
      <c r="K92" s="314"/>
    </row>
    <row r="93" s="1" customFormat="1" ht="15" customHeight="1">
      <c r="B93" s="325"/>
      <c r="C93" s="300" t="s">
        <v>810</v>
      </c>
      <c r="D93" s="300"/>
      <c r="E93" s="300"/>
      <c r="F93" s="323" t="s">
        <v>780</v>
      </c>
      <c r="G93" s="324"/>
      <c r="H93" s="300" t="s">
        <v>811</v>
      </c>
      <c r="I93" s="300" t="s">
        <v>812</v>
      </c>
      <c r="J93" s="300"/>
      <c r="K93" s="314"/>
    </row>
    <row r="94" s="1" customFormat="1" ht="15" customHeight="1">
      <c r="B94" s="325"/>
      <c r="C94" s="300" t="s">
        <v>813</v>
      </c>
      <c r="D94" s="300"/>
      <c r="E94" s="300"/>
      <c r="F94" s="323" t="s">
        <v>780</v>
      </c>
      <c r="G94" s="324"/>
      <c r="H94" s="300" t="s">
        <v>814</v>
      </c>
      <c r="I94" s="300" t="s">
        <v>815</v>
      </c>
      <c r="J94" s="300"/>
      <c r="K94" s="314"/>
    </row>
    <row r="95" s="1" customFormat="1" ht="15" customHeight="1">
      <c r="B95" s="325"/>
      <c r="C95" s="300" t="s">
        <v>816</v>
      </c>
      <c r="D95" s="300"/>
      <c r="E95" s="300"/>
      <c r="F95" s="323" t="s">
        <v>780</v>
      </c>
      <c r="G95" s="324"/>
      <c r="H95" s="300" t="s">
        <v>816</v>
      </c>
      <c r="I95" s="300" t="s">
        <v>815</v>
      </c>
      <c r="J95" s="300"/>
      <c r="K95" s="314"/>
    </row>
    <row r="96" s="1" customFormat="1" ht="15" customHeight="1">
      <c r="B96" s="325"/>
      <c r="C96" s="300" t="s">
        <v>38</v>
      </c>
      <c r="D96" s="300"/>
      <c r="E96" s="300"/>
      <c r="F96" s="323" t="s">
        <v>780</v>
      </c>
      <c r="G96" s="324"/>
      <c r="H96" s="300" t="s">
        <v>817</v>
      </c>
      <c r="I96" s="300" t="s">
        <v>815</v>
      </c>
      <c r="J96" s="300"/>
      <c r="K96" s="314"/>
    </row>
    <row r="97" s="1" customFormat="1" ht="15" customHeight="1">
      <c r="B97" s="325"/>
      <c r="C97" s="300" t="s">
        <v>48</v>
      </c>
      <c r="D97" s="300"/>
      <c r="E97" s="300"/>
      <c r="F97" s="323" t="s">
        <v>780</v>
      </c>
      <c r="G97" s="324"/>
      <c r="H97" s="300" t="s">
        <v>818</v>
      </c>
      <c r="I97" s="300" t="s">
        <v>815</v>
      </c>
      <c r="J97" s="300"/>
      <c r="K97" s="314"/>
    </row>
    <row r="98" s="1" customFormat="1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s="1" customFormat="1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s="1" customFormat="1" ht="18.75" customHeight="1">
      <c r="B100" s="308"/>
      <c r="C100" s="308"/>
      <c r="D100" s="308"/>
      <c r="E100" s="308"/>
      <c r="F100" s="308"/>
      <c r="G100" s="308"/>
      <c r="H100" s="308"/>
      <c r="I100" s="308"/>
      <c r="J100" s="308"/>
      <c r="K100" s="308"/>
    </row>
    <row r="101" s="1" customFormat="1" ht="7.5" customHeight="1">
      <c r="B101" s="309"/>
      <c r="C101" s="310"/>
      <c r="D101" s="310"/>
      <c r="E101" s="310"/>
      <c r="F101" s="310"/>
      <c r="G101" s="310"/>
      <c r="H101" s="310"/>
      <c r="I101" s="310"/>
      <c r="J101" s="310"/>
      <c r="K101" s="311"/>
    </row>
    <row r="102" s="1" customFormat="1" ht="45" customHeight="1">
      <c r="B102" s="312"/>
      <c r="C102" s="313" t="s">
        <v>819</v>
      </c>
      <c r="D102" s="313"/>
      <c r="E102" s="313"/>
      <c r="F102" s="313"/>
      <c r="G102" s="313"/>
      <c r="H102" s="313"/>
      <c r="I102" s="313"/>
      <c r="J102" s="313"/>
      <c r="K102" s="314"/>
    </row>
    <row r="103" s="1" customFormat="1" ht="17.25" customHeight="1">
      <c r="B103" s="312"/>
      <c r="C103" s="315" t="s">
        <v>774</v>
      </c>
      <c r="D103" s="315"/>
      <c r="E103" s="315"/>
      <c r="F103" s="315" t="s">
        <v>775</v>
      </c>
      <c r="G103" s="316"/>
      <c r="H103" s="315" t="s">
        <v>54</v>
      </c>
      <c r="I103" s="315" t="s">
        <v>57</v>
      </c>
      <c r="J103" s="315" t="s">
        <v>776</v>
      </c>
      <c r="K103" s="314"/>
    </row>
    <row r="104" s="1" customFormat="1" ht="17.25" customHeight="1">
      <c r="B104" s="312"/>
      <c r="C104" s="317" t="s">
        <v>777</v>
      </c>
      <c r="D104" s="317"/>
      <c r="E104" s="317"/>
      <c r="F104" s="318" t="s">
        <v>778</v>
      </c>
      <c r="G104" s="319"/>
      <c r="H104" s="317"/>
      <c r="I104" s="317"/>
      <c r="J104" s="317" t="s">
        <v>779</v>
      </c>
      <c r="K104" s="314"/>
    </row>
    <row r="105" s="1" customFormat="1" ht="5.25" customHeight="1">
      <c r="B105" s="312"/>
      <c r="C105" s="315"/>
      <c r="D105" s="315"/>
      <c r="E105" s="315"/>
      <c r="F105" s="315"/>
      <c r="G105" s="333"/>
      <c r="H105" s="315"/>
      <c r="I105" s="315"/>
      <c r="J105" s="315"/>
      <c r="K105" s="314"/>
    </row>
    <row r="106" s="1" customFormat="1" ht="15" customHeight="1">
      <c r="B106" s="312"/>
      <c r="C106" s="300" t="s">
        <v>53</v>
      </c>
      <c r="D106" s="322"/>
      <c r="E106" s="322"/>
      <c r="F106" s="323" t="s">
        <v>780</v>
      </c>
      <c r="G106" s="300"/>
      <c r="H106" s="300" t="s">
        <v>820</v>
      </c>
      <c r="I106" s="300" t="s">
        <v>782</v>
      </c>
      <c r="J106" s="300">
        <v>20</v>
      </c>
      <c r="K106" s="314"/>
    </row>
    <row r="107" s="1" customFormat="1" ht="15" customHeight="1">
      <c r="B107" s="312"/>
      <c r="C107" s="300" t="s">
        <v>783</v>
      </c>
      <c r="D107" s="300"/>
      <c r="E107" s="300"/>
      <c r="F107" s="323" t="s">
        <v>780</v>
      </c>
      <c r="G107" s="300"/>
      <c r="H107" s="300" t="s">
        <v>820</v>
      </c>
      <c r="I107" s="300" t="s">
        <v>782</v>
      </c>
      <c r="J107" s="300">
        <v>120</v>
      </c>
      <c r="K107" s="314"/>
    </row>
    <row r="108" s="1" customFormat="1" ht="15" customHeight="1">
      <c r="B108" s="325"/>
      <c r="C108" s="300" t="s">
        <v>785</v>
      </c>
      <c r="D108" s="300"/>
      <c r="E108" s="300"/>
      <c r="F108" s="323" t="s">
        <v>786</v>
      </c>
      <c r="G108" s="300"/>
      <c r="H108" s="300" t="s">
        <v>820</v>
      </c>
      <c r="I108" s="300" t="s">
        <v>782</v>
      </c>
      <c r="J108" s="300">
        <v>50</v>
      </c>
      <c r="K108" s="314"/>
    </row>
    <row r="109" s="1" customFormat="1" ht="15" customHeight="1">
      <c r="B109" s="325"/>
      <c r="C109" s="300" t="s">
        <v>788</v>
      </c>
      <c r="D109" s="300"/>
      <c r="E109" s="300"/>
      <c r="F109" s="323" t="s">
        <v>780</v>
      </c>
      <c r="G109" s="300"/>
      <c r="H109" s="300" t="s">
        <v>820</v>
      </c>
      <c r="I109" s="300" t="s">
        <v>790</v>
      </c>
      <c r="J109" s="300"/>
      <c r="K109" s="314"/>
    </row>
    <row r="110" s="1" customFormat="1" ht="15" customHeight="1">
      <c r="B110" s="325"/>
      <c r="C110" s="300" t="s">
        <v>799</v>
      </c>
      <c r="D110" s="300"/>
      <c r="E110" s="300"/>
      <c r="F110" s="323" t="s">
        <v>786</v>
      </c>
      <c r="G110" s="300"/>
      <c r="H110" s="300" t="s">
        <v>820</v>
      </c>
      <c r="I110" s="300" t="s">
        <v>782</v>
      </c>
      <c r="J110" s="300">
        <v>50</v>
      </c>
      <c r="K110" s="314"/>
    </row>
    <row r="111" s="1" customFormat="1" ht="15" customHeight="1">
      <c r="B111" s="325"/>
      <c r="C111" s="300" t="s">
        <v>807</v>
      </c>
      <c r="D111" s="300"/>
      <c r="E111" s="300"/>
      <c r="F111" s="323" t="s">
        <v>786</v>
      </c>
      <c r="G111" s="300"/>
      <c r="H111" s="300" t="s">
        <v>820</v>
      </c>
      <c r="I111" s="300" t="s">
        <v>782</v>
      </c>
      <c r="J111" s="300">
        <v>50</v>
      </c>
      <c r="K111" s="314"/>
    </row>
    <row r="112" s="1" customFormat="1" ht="15" customHeight="1">
      <c r="B112" s="325"/>
      <c r="C112" s="300" t="s">
        <v>805</v>
      </c>
      <c r="D112" s="300"/>
      <c r="E112" s="300"/>
      <c r="F112" s="323" t="s">
        <v>786</v>
      </c>
      <c r="G112" s="300"/>
      <c r="H112" s="300" t="s">
        <v>820</v>
      </c>
      <c r="I112" s="300" t="s">
        <v>782</v>
      </c>
      <c r="J112" s="300">
        <v>50</v>
      </c>
      <c r="K112" s="314"/>
    </row>
    <row r="113" s="1" customFormat="1" ht="15" customHeight="1">
      <c r="B113" s="325"/>
      <c r="C113" s="300" t="s">
        <v>53</v>
      </c>
      <c r="D113" s="300"/>
      <c r="E113" s="300"/>
      <c r="F113" s="323" t="s">
        <v>780</v>
      </c>
      <c r="G113" s="300"/>
      <c r="H113" s="300" t="s">
        <v>821</v>
      </c>
      <c r="I113" s="300" t="s">
        <v>782</v>
      </c>
      <c r="J113" s="300">
        <v>20</v>
      </c>
      <c r="K113" s="314"/>
    </row>
    <row r="114" s="1" customFormat="1" ht="15" customHeight="1">
      <c r="B114" s="325"/>
      <c r="C114" s="300" t="s">
        <v>822</v>
      </c>
      <c r="D114" s="300"/>
      <c r="E114" s="300"/>
      <c r="F114" s="323" t="s">
        <v>780</v>
      </c>
      <c r="G114" s="300"/>
      <c r="H114" s="300" t="s">
        <v>823</v>
      </c>
      <c r="I114" s="300" t="s">
        <v>782</v>
      </c>
      <c r="J114" s="300">
        <v>120</v>
      </c>
      <c r="K114" s="314"/>
    </row>
    <row r="115" s="1" customFormat="1" ht="15" customHeight="1">
      <c r="B115" s="325"/>
      <c r="C115" s="300" t="s">
        <v>38</v>
      </c>
      <c r="D115" s="300"/>
      <c r="E115" s="300"/>
      <c r="F115" s="323" t="s">
        <v>780</v>
      </c>
      <c r="G115" s="300"/>
      <c r="H115" s="300" t="s">
        <v>824</v>
      </c>
      <c r="I115" s="300" t="s">
        <v>815</v>
      </c>
      <c r="J115" s="300"/>
      <c r="K115" s="314"/>
    </row>
    <row r="116" s="1" customFormat="1" ht="15" customHeight="1">
      <c r="B116" s="325"/>
      <c r="C116" s="300" t="s">
        <v>48</v>
      </c>
      <c r="D116" s="300"/>
      <c r="E116" s="300"/>
      <c r="F116" s="323" t="s">
        <v>780</v>
      </c>
      <c r="G116" s="300"/>
      <c r="H116" s="300" t="s">
        <v>825</v>
      </c>
      <c r="I116" s="300" t="s">
        <v>815</v>
      </c>
      <c r="J116" s="300"/>
      <c r="K116" s="314"/>
    </row>
    <row r="117" s="1" customFormat="1" ht="15" customHeight="1">
      <c r="B117" s="325"/>
      <c r="C117" s="300" t="s">
        <v>57</v>
      </c>
      <c r="D117" s="300"/>
      <c r="E117" s="300"/>
      <c r="F117" s="323" t="s">
        <v>780</v>
      </c>
      <c r="G117" s="300"/>
      <c r="H117" s="300" t="s">
        <v>826</v>
      </c>
      <c r="I117" s="300" t="s">
        <v>827</v>
      </c>
      <c r="J117" s="300"/>
      <c r="K117" s="314"/>
    </row>
    <row r="118" s="1" customFormat="1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s="1" customFormat="1" ht="18.75" customHeight="1">
      <c r="B119" s="335"/>
      <c r="C119" s="336"/>
      <c r="D119" s="336"/>
      <c r="E119" s="336"/>
      <c r="F119" s="337"/>
      <c r="G119" s="336"/>
      <c r="H119" s="336"/>
      <c r="I119" s="336"/>
      <c r="J119" s="336"/>
      <c r="K119" s="335"/>
    </row>
    <row r="120" s="1" customFormat="1" ht="18.75" customHeight="1"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</row>
    <row r="121" s="1" customFormat="1" ht="7.5" customHeight="1">
      <c r="B121" s="338"/>
      <c r="C121" s="339"/>
      <c r="D121" s="339"/>
      <c r="E121" s="339"/>
      <c r="F121" s="339"/>
      <c r="G121" s="339"/>
      <c r="H121" s="339"/>
      <c r="I121" s="339"/>
      <c r="J121" s="339"/>
      <c r="K121" s="340"/>
    </row>
    <row r="122" s="1" customFormat="1" ht="45" customHeight="1">
      <c r="B122" s="341"/>
      <c r="C122" s="291" t="s">
        <v>828</v>
      </c>
      <c r="D122" s="291"/>
      <c r="E122" s="291"/>
      <c r="F122" s="291"/>
      <c r="G122" s="291"/>
      <c r="H122" s="291"/>
      <c r="I122" s="291"/>
      <c r="J122" s="291"/>
      <c r="K122" s="342"/>
    </row>
    <row r="123" s="1" customFormat="1" ht="17.25" customHeight="1">
      <c r="B123" s="343"/>
      <c r="C123" s="315" t="s">
        <v>774</v>
      </c>
      <c r="D123" s="315"/>
      <c r="E123" s="315"/>
      <c r="F123" s="315" t="s">
        <v>775</v>
      </c>
      <c r="G123" s="316"/>
      <c r="H123" s="315" t="s">
        <v>54</v>
      </c>
      <c r="I123" s="315" t="s">
        <v>57</v>
      </c>
      <c r="J123" s="315" t="s">
        <v>776</v>
      </c>
      <c r="K123" s="344"/>
    </row>
    <row r="124" s="1" customFormat="1" ht="17.25" customHeight="1">
      <c r="B124" s="343"/>
      <c r="C124" s="317" t="s">
        <v>777</v>
      </c>
      <c r="D124" s="317"/>
      <c r="E124" s="317"/>
      <c r="F124" s="318" t="s">
        <v>778</v>
      </c>
      <c r="G124" s="319"/>
      <c r="H124" s="317"/>
      <c r="I124" s="317"/>
      <c r="J124" s="317" t="s">
        <v>779</v>
      </c>
      <c r="K124" s="344"/>
    </row>
    <row r="125" s="1" customFormat="1" ht="5.25" customHeight="1">
      <c r="B125" s="345"/>
      <c r="C125" s="320"/>
      <c r="D125" s="320"/>
      <c r="E125" s="320"/>
      <c r="F125" s="320"/>
      <c r="G125" s="346"/>
      <c r="H125" s="320"/>
      <c r="I125" s="320"/>
      <c r="J125" s="320"/>
      <c r="K125" s="347"/>
    </row>
    <row r="126" s="1" customFormat="1" ht="15" customHeight="1">
      <c r="B126" s="345"/>
      <c r="C126" s="300" t="s">
        <v>783</v>
      </c>
      <c r="D126" s="322"/>
      <c r="E126" s="322"/>
      <c r="F126" s="323" t="s">
        <v>780</v>
      </c>
      <c r="G126" s="300"/>
      <c r="H126" s="300" t="s">
        <v>820</v>
      </c>
      <c r="I126" s="300" t="s">
        <v>782</v>
      </c>
      <c r="J126" s="300">
        <v>120</v>
      </c>
      <c r="K126" s="348"/>
    </row>
    <row r="127" s="1" customFormat="1" ht="15" customHeight="1">
      <c r="B127" s="345"/>
      <c r="C127" s="300" t="s">
        <v>829</v>
      </c>
      <c r="D127" s="300"/>
      <c r="E127" s="300"/>
      <c r="F127" s="323" t="s">
        <v>780</v>
      </c>
      <c r="G127" s="300"/>
      <c r="H127" s="300" t="s">
        <v>830</v>
      </c>
      <c r="I127" s="300" t="s">
        <v>782</v>
      </c>
      <c r="J127" s="300" t="s">
        <v>831</v>
      </c>
      <c r="K127" s="348"/>
    </row>
    <row r="128" s="1" customFormat="1" ht="15" customHeight="1">
      <c r="B128" s="345"/>
      <c r="C128" s="300" t="s">
        <v>728</v>
      </c>
      <c r="D128" s="300"/>
      <c r="E128" s="300"/>
      <c r="F128" s="323" t="s">
        <v>780</v>
      </c>
      <c r="G128" s="300"/>
      <c r="H128" s="300" t="s">
        <v>832</v>
      </c>
      <c r="I128" s="300" t="s">
        <v>782</v>
      </c>
      <c r="J128" s="300" t="s">
        <v>831</v>
      </c>
      <c r="K128" s="348"/>
    </row>
    <row r="129" s="1" customFormat="1" ht="15" customHeight="1">
      <c r="B129" s="345"/>
      <c r="C129" s="300" t="s">
        <v>791</v>
      </c>
      <c r="D129" s="300"/>
      <c r="E129" s="300"/>
      <c r="F129" s="323" t="s">
        <v>786</v>
      </c>
      <c r="G129" s="300"/>
      <c r="H129" s="300" t="s">
        <v>792</v>
      </c>
      <c r="I129" s="300" t="s">
        <v>782</v>
      </c>
      <c r="J129" s="300">
        <v>15</v>
      </c>
      <c r="K129" s="348"/>
    </row>
    <row r="130" s="1" customFormat="1" ht="15" customHeight="1">
      <c r="B130" s="345"/>
      <c r="C130" s="326" t="s">
        <v>793</v>
      </c>
      <c r="D130" s="326"/>
      <c r="E130" s="326"/>
      <c r="F130" s="327" t="s">
        <v>786</v>
      </c>
      <c r="G130" s="326"/>
      <c r="H130" s="326" t="s">
        <v>794</v>
      </c>
      <c r="I130" s="326" t="s">
        <v>782</v>
      </c>
      <c r="J130" s="326">
        <v>15</v>
      </c>
      <c r="K130" s="348"/>
    </row>
    <row r="131" s="1" customFormat="1" ht="15" customHeight="1">
      <c r="B131" s="345"/>
      <c r="C131" s="326" t="s">
        <v>795</v>
      </c>
      <c r="D131" s="326"/>
      <c r="E131" s="326"/>
      <c r="F131" s="327" t="s">
        <v>786</v>
      </c>
      <c r="G131" s="326"/>
      <c r="H131" s="326" t="s">
        <v>796</v>
      </c>
      <c r="I131" s="326" t="s">
        <v>782</v>
      </c>
      <c r="J131" s="326">
        <v>20</v>
      </c>
      <c r="K131" s="348"/>
    </row>
    <row r="132" s="1" customFormat="1" ht="15" customHeight="1">
      <c r="B132" s="345"/>
      <c r="C132" s="326" t="s">
        <v>797</v>
      </c>
      <c r="D132" s="326"/>
      <c r="E132" s="326"/>
      <c r="F132" s="327" t="s">
        <v>786</v>
      </c>
      <c r="G132" s="326"/>
      <c r="H132" s="326" t="s">
        <v>798</v>
      </c>
      <c r="I132" s="326" t="s">
        <v>782</v>
      </c>
      <c r="J132" s="326">
        <v>20</v>
      </c>
      <c r="K132" s="348"/>
    </row>
    <row r="133" s="1" customFormat="1" ht="15" customHeight="1">
      <c r="B133" s="345"/>
      <c r="C133" s="300" t="s">
        <v>785</v>
      </c>
      <c r="D133" s="300"/>
      <c r="E133" s="300"/>
      <c r="F133" s="323" t="s">
        <v>786</v>
      </c>
      <c r="G133" s="300"/>
      <c r="H133" s="300" t="s">
        <v>820</v>
      </c>
      <c r="I133" s="300" t="s">
        <v>782</v>
      </c>
      <c r="J133" s="300">
        <v>50</v>
      </c>
      <c r="K133" s="348"/>
    </row>
    <row r="134" s="1" customFormat="1" ht="15" customHeight="1">
      <c r="B134" s="345"/>
      <c r="C134" s="300" t="s">
        <v>799</v>
      </c>
      <c r="D134" s="300"/>
      <c r="E134" s="300"/>
      <c r="F134" s="323" t="s">
        <v>786</v>
      </c>
      <c r="G134" s="300"/>
      <c r="H134" s="300" t="s">
        <v>820</v>
      </c>
      <c r="I134" s="300" t="s">
        <v>782</v>
      </c>
      <c r="J134" s="300">
        <v>50</v>
      </c>
      <c r="K134" s="348"/>
    </row>
    <row r="135" s="1" customFormat="1" ht="15" customHeight="1">
      <c r="B135" s="345"/>
      <c r="C135" s="300" t="s">
        <v>805</v>
      </c>
      <c r="D135" s="300"/>
      <c r="E135" s="300"/>
      <c r="F135" s="323" t="s">
        <v>786</v>
      </c>
      <c r="G135" s="300"/>
      <c r="H135" s="300" t="s">
        <v>820</v>
      </c>
      <c r="I135" s="300" t="s">
        <v>782</v>
      </c>
      <c r="J135" s="300">
        <v>50</v>
      </c>
      <c r="K135" s="348"/>
    </row>
    <row r="136" s="1" customFormat="1" ht="15" customHeight="1">
      <c r="B136" s="345"/>
      <c r="C136" s="300" t="s">
        <v>807</v>
      </c>
      <c r="D136" s="300"/>
      <c r="E136" s="300"/>
      <c r="F136" s="323" t="s">
        <v>786</v>
      </c>
      <c r="G136" s="300"/>
      <c r="H136" s="300" t="s">
        <v>820</v>
      </c>
      <c r="I136" s="300" t="s">
        <v>782</v>
      </c>
      <c r="J136" s="300">
        <v>50</v>
      </c>
      <c r="K136" s="348"/>
    </row>
    <row r="137" s="1" customFormat="1" ht="15" customHeight="1">
      <c r="B137" s="345"/>
      <c r="C137" s="300" t="s">
        <v>808</v>
      </c>
      <c r="D137" s="300"/>
      <c r="E137" s="300"/>
      <c r="F137" s="323" t="s">
        <v>786</v>
      </c>
      <c r="G137" s="300"/>
      <c r="H137" s="300" t="s">
        <v>833</v>
      </c>
      <c r="I137" s="300" t="s">
        <v>782</v>
      </c>
      <c r="J137" s="300">
        <v>255</v>
      </c>
      <c r="K137" s="348"/>
    </row>
    <row r="138" s="1" customFormat="1" ht="15" customHeight="1">
      <c r="B138" s="345"/>
      <c r="C138" s="300" t="s">
        <v>810</v>
      </c>
      <c r="D138" s="300"/>
      <c r="E138" s="300"/>
      <c r="F138" s="323" t="s">
        <v>780</v>
      </c>
      <c r="G138" s="300"/>
      <c r="H138" s="300" t="s">
        <v>834</v>
      </c>
      <c r="I138" s="300" t="s">
        <v>812</v>
      </c>
      <c r="J138" s="300"/>
      <c r="K138" s="348"/>
    </row>
    <row r="139" s="1" customFormat="1" ht="15" customHeight="1">
      <c r="B139" s="345"/>
      <c r="C139" s="300" t="s">
        <v>813</v>
      </c>
      <c r="D139" s="300"/>
      <c r="E139" s="300"/>
      <c r="F139" s="323" t="s">
        <v>780</v>
      </c>
      <c r="G139" s="300"/>
      <c r="H139" s="300" t="s">
        <v>835</v>
      </c>
      <c r="I139" s="300" t="s">
        <v>815</v>
      </c>
      <c r="J139" s="300"/>
      <c r="K139" s="348"/>
    </row>
    <row r="140" s="1" customFormat="1" ht="15" customHeight="1">
      <c r="B140" s="345"/>
      <c r="C140" s="300" t="s">
        <v>816</v>
      </c>
      <c r="D140" s="300"/>
      <c r="E140" s="300"/>
      <c r="F140" s="323" t="s">
        <v>780</v>
      </c>
      <c r="G140" s="300"/>
      <c r="H140" s="300" t="s">
        <v>816</v>
      </c>
      <c r="I140" s="300" t="s">
        <v>815</v>
      </c>
      <c r="J140" s="300"/>
      <c r="K140" s="348"/>
    </row>
    <row r="141" s="1" customFormat="1" ht="15" customHeight="1">
      <c r="B141" s="345"/>
      <c r="C141" s="300" t="s">
        <v>38</v>
      </c>
      <c r="D141" s="300"/>
      <c r="E141" s="300"/>
      <c r="F141" s="323" t="s">
        <v>780</v>
      </c>
      <c r="G141" s="300"/>
      <c r="H141" s="300" t="s">
        <v>836</v>
      </c>
      <c r="I141" s="300" t="s">
        <v>815</v>
      </c>
      <c r="J141" s="300"/>
      <c r="K141" s="348"/>
    </row>
    <row r="142" s="1" customFormat="1" ht="15" customHeight="1">
      <c r="B142" s="345"/>
      <c r="C142" s="300" t="s">
        <v>837</v>
      </c>
      <c r="D142" s="300"/>
      <c r="E142" s="300"/>
      <c r="F142" s="323" t="s">
        <v>780</v>
      </c>
      <c r="G142" s="300"/>
      <c r="H142" s="300" t="s">
        <v>838</v>
      </c>
      <c r="I142" s="300" t="s">
        <v>815</v>
      </c>
      <c r="J142" s="300"/>
      <c r="K142" s="348"/>
    </row>
    <row r="143" s="1" customFormat="1" ht="15" customHeight="1">
      <c r="B143" s="349"/>
      <c r="C143" s="350"/>
      <c r="D143" s="350"/>
      <c r="E143" s="350"/>
      <c r="F143" s="350"/>
      <c r="G143" s="350"/>
      <c r="H143" s="350"/>
      <c r="I143" s="350"/>
      <c r="J143" s="350"/>
      <c r="K143" s="351"/>
    </row>
    <row r="144" s="1" customFormat="1" ht="18.75" customHeight="1">
      <c r="B144" s="336"/>
      <c r="C144" s="336"/>
      <c r="D144" s="336"/>
      <c r="E144" s="336"/>
      <c r="F144" s="337"/>
      <c r="G144" s="336"/>
      <c r="H144" s="336"/>
      <c r="I144" s="336"/>
      <c r="J144" s="336"/>
      <c r="K144" s="336"/>
    </row>
    <row r="145" s="1" customFormat="1" ht="18.75" customHeight="1">
      <c r="B145" s="308"/>
      <c r="C145" s="308"/>
      <c r="D145" s="308"/>
      <c r="E145" s="308"/>
      <c r="F145" s="308"/>
      <c r="G145" s="308"/>
      <c r="H145" s="308"/>
      <c r="I145" s="308"/>
      <c r="J145" s="308"/>
      <c r="K145" s="308"/>
    </row>
    <row r="146" s="1" customFormat="1" ht="7.5" customHeight="1">
      <c r="B146" s="309"/>
      <c r="C146" s="310"/>
      <c r="D146" s="310"/>
      <c r="E146" s="310"/>
      <c r="F146" s="310"/>
      <c r="G146" s="310"/>
      <c r="H146" s="310"/>
      <c r="I146" s="310"/>
      <c r="J146" s="310"/>
      <c r="K146" s="311"/>
    </row>
    <row r="147" s="1" customFormat="1" ht="45" customHeight="1">
      <c r="B147" s="312"/>
      <c r="C147" s="313" t="s">
        <v>839</v>
      </c>
      <c r="D147" s="313"/>
      <c r="E147" s="313"/>
      <c r="F147" s="313"/>
      <c r="G147" s="313"/>
      <c r="H147" s="313"/>
      <c r="I147" s="313"/>
      <c r="J147" s="313"/>
      <c r="K147" s="314"/>
    </row>
    <row r="148" s="1" customFormat="1" ht="17.25" customHeight="1">
      <c r="B148" s="312"/>
      <c r="C148" s="315" t="s">
        <v>774</v>
      </c>
      <c r="D148" s="315"/>
      <c r="E148" s="315"/>
      <c r="F148" s="315" t="s">
        <v>775</v>
      </c>
      <c r="G148" s="316"/>
      <c r="H148" s="315" t="s">
        <v>54</v>
      </c>
      <c r="I148" s="315" t="s">
        <v>57</v>
      </c>
      <c r="J148" s="315" t="s">
        <v>776</v>
      </c>
      <c r="K148" s="314"/>
    </row>
    <row r="149" s="1" customFormat="1" ht="17.25" customHeight="1">
      <c r="B149" s="312"/>
      <c r="C149" s="317" t="s">
        <v>777</v>
      </c>
      <c r="D149" s="317"/>
      <c r="E149" s="317"/>
      <c r="F149" s="318" t="s">
        <v>778</v>
      </c>
      <c r="G149" s="319"/>
      <c r="H149" s="317"/>
      <c r="I149" s="317"/>
      <c r="J149" s="317" t="s">
        <v>779</v>
      </c>
      <c r="K149" s="314"/>
    </row>
    <row r="150" s="1" customFormat="1" ht="5.25" customHeight="1">
      <c r="B150" s="325"/>
      <c r="C150" s="320"/>
      <c r="D150" s="320"/>
      <c r="E150" s="320"/>
      <c r="F150" s="320"/>
      <c r="G150" s="321"/>
      <c r="H150" s="320"/>
      <c r="I150" s="320"/>
      <c r="J150" s="320"/>
      <c r="K150" s="348"/>
    </row>
    <row r="151" s="1" customFormat="1" ht="15" customHeight="1">
      <c r="B151" s="325"/>
      <c r="C151" s="352" t="s">
        <v>783</v>
      </c>
      <c r="D151" s="300"/>
      <c r="E151" s="300"/>
      <c r="F151" s="353" t="s">
        <v>780</v>
      </c>
      <c r="G151" s="300"/>
      <c r="H151" s="352" t="s">
        <v>820</v>
      </c>
      <c r="I151" s="352" t="s">
        <v>782</v>
      </c>
      <c r="J151" s="352">
        <v>120</v>
      </c>
      <c r="K151" s="348"/>
    </row>
    <row r="152" s="1" customFormat="1" ht="15" customHeight="1">
      <c r="B152" s="325"/>
      <c r="C152" s="352" t="s">
        <v>829</v>
      </c>
      <c r="D152" s="300"/>
      <c r="E152" s="300"/>
      <c r="F152" s="353" t="s">
        <v>780</v>
      </c>
      <c r="G152" s="300"/>
      <c r="H152" s="352" t="s">
        <v>840</v>
      </c>
      <c r="I152" s="352" t="s">
        <v>782</v>
      </c>
      <c r="J152" s="352" t="s">
        <v>831</v>
      </c>
      <c r="K152" s="348"/>
    </row>
    <row r="153" s="1" customFormat="1" ht="15" customHeight="1">
      <c r="B153" s="325"/>
      <c r="C153" s="352" t="s">
        <v>728</v>
      </c>
      <c r="D153" s="300"/>
      <c r="E153" s="300"/>
      <c r="F153" s="353" t="s">
        <v>780</v>
      </c>
      <c r="G153" s="300"/>
      <c r="H153" s="352" t="s">
        <v>841</v>
      </c>
      <c r="I153" s="352" t="s">
        <v>782</v>
      </c>
      <c r="J153" s="352" t="s">
        <v>831</v>
      </c>
      <c r="K153" s="348"/>
    </row>
    <row r="154" s="1" customFormat="1" ht="15" customHeight="1">
      <c r="B154" s="325"/>
      <c r="C154" s="352" t="s">
        <v>785</v>
      </c>
      <c r="D154" s="300"/>
      <c r="E154" s="300"/>
      <c r="F154" s="353" t="s">
        <v>786</v>
      </c>
      <c r="G154" s="300"/>
      <c r="H154" s="352" t="s">
        <v>820</v>
      </c>
      <c r="I154" s="352" t="s">
        <v>782</v>
      </c>
      <c r="J154" s="352">
        <v>50</v>
      </c>
      <c r="K154" s="348"/>
    </row>
    <row r="155" s="1" customFormat="1" ht="15" customHeight="1">
      <c r="B155" s="325"/>
      <c r="C155" s="352" t="s">
        <v>788</v>
      </c>
      <c r="D155" s="300"/>
      <c r="E155" s="300"/>
      <c r="F155" s="353" t="s">
        <v>780</v>
      </c>
      <c r="G155" s="300"/>
      <c r="H155" s="352" t="s">
        <v>820</v>
      </c>
      <c r="I155" s="352" t="s">
        <v>790</v>
      </c>
      <c r="J155" s="352"/>
      <c r="K155" s="348"/>
    </row>
    <row r="156" s="1" customFormat="1" ht="15" customHeight="1">
      <c r="B156" s="325"/>
      <c r="C156" s="352" t="s">
        <v>799</v>
      </c>
      <c r="D156" s="300"/>
      <c r="E156" s="300"/>
      <c r="F156" s="353" t="s">
        <v>786</v>
      </c>
      <c r="G156" s="300"/>
      <c r="H156" s="352" t="s">
        <v>820</v>
      </c>
      <c r="I156" s="352" t="s">
        <v>782</v>
      </c>
      <c r="J156" s="352">
        <v>50</v>
      </c>
      <c r="K156" s="348"/>
    </row>
    <row r="157" s="1" customFormat="1" ht="15" customHeight="1">
      <c r="B157" s="325"/>
      <c r="C157" s="352" t="s">
        <v>807</v>
      </c>
      <c r="D157" s="300"/>
      <c r="E157" s="300"/>
      <c r="F157" s="353" t="s">
        <v>786</v>
      </c>
      <c r="G157" s="300"/>
      <c r="H157" s="352" t="s">
        <v>820</v>
      </c>
      <c r="I157" s="352" t="s">
        <v>782</v>
      </c>
      <c r="J157" s="352">
        <v>50</v>
      </c>
      <c r="K157" s="348"/>
    </row>
    <row r="158" s="1" customFormat="1" ht="15" customHeight="1">
      <c r="B158" s="325"/>
      <c r="C158" s="352" t="s">
        <v>805</v>
      </c>
      <c r="D158" s="300"/>
      <c r="E158" s="300"/>
      <c r="F158" s="353" t="s">
        <v>786</v>
      </c>
      <c r="G158" s="300"/>
      <c r="H158" s="352" t="s">
        <v>820</v>
      </c>
      <c r="I158" s="352" t="s">
        <v>782</v>
      </c>
      <c r="J158" s="352">
        <v>50</v>
      </c>
      <c r="K158" s="348"/>
    </row>
    <row r="159" s="1" customFormat="1" ht="15" customHeight="1">
      <c r="B159" s="325"/>
      <c r="C159" s="352" t="s">
        <v>90</v>
      </c>
      <c r="D159" s="300"/>
      <c r="E159" s="300"/>
      <c r="F159" s="353" t="s">
        <v>780</v>
      </c>
      <c r="G159" s="300"/>
      <c r="H159" s="352" t="s">
        <v>842</v>
      </c>
      <c r="I159" s="352" t="s">
        <v>782</v>
      </c>
      <c r="J159" s="352" t="s">
        <v>843</v>
      </c>
      <c r="K159" s="348"/>
    </row>
    <row r="160" s="1" customFormat="1" ht="15" customHeight="1">
      <c r="B160" s="325"/>
      <c r="C160" s="352" t="s">
        <v>844</v>
      </c>
      <c r="D160" s="300"/>
      <c r="E160" s="300"/>
      <c r="F160" s="353" t="s">
        <v>780</v>
      </c>
      <c r="G160" s="300"/>
      <c r="H160" s="352" t="s">
        <v>845</v>
      </c>
      <c r="I160" s="352" t="s">
        <v>815</v>
      </c>
      <c r="J160" s="352"/>
      <c r="K160" s="348"/>
    </row>
    <row r="161" s="1" customFormat="1" ht="15" customHeight="1">
      <c r="B161" s="354"/>
      <c r="C161" s="334"/>
      <c r="D161" s="334"/>
      <c r="E161" s="334"/>
      <c r="F161" s="334"/>
      <c r="G161" s="334"/>
      <c r="H161" s="334"/>
      <c r="I161" s="334"/>
      <c r="J161" s="334"/>
      <c r="K161" s="355"/>
    </row>
    <row r="162" s="1" customFormat="1" ht="18.75" customHeight="1">
      <c r="B162" s="336"/>
      <c r="C162" s="346"/>
      <c r="D162" s="346"/>
      <c r="E162" s="346"/>
      <c r="F162" s="356"/>
      <c r="G162" s="346"/>
      <c r="H162" s="346"/>
      <c r="I162" s="346"/>
      <c r="J162" s="346"/>
      <c r="K162" s="336"/>
    </row>
    <row r="163" s="1" customFormat="1" ht="18.75" customHeight="1">
      <c r="B163" s="308"/>
      <c r="C163" s="308"/>
      <c r="D163" s="308"/>
      <c r="E163" s="308"/>
      <c r="F163" s="308"/>
      <c r="G163" s="308"/>
      <c r="H163" s="308"/>
      <c r="I163" s="308"/>
      <c r="J163" s="308"/>
      <c r="K163" s="308"/>
    </row>
    <row r="164" s="1" customFormat="1" ht="7.5" customHeight="1">
      <c r="B164" s="287"/>
      <c r="C164" s="288"/>
      <c r="D164" s="288"/>
      <c r="E164" s="288"/>
      <c r="F164" s="288"/>
      <c r="G164" s="288"/>
      <c r="H164" s="288"/>
      <c r="I164" s="288"/>
      <c r="J164" s="288"/>
      <c r="K164" s="289"/>
    </row>
    <row r="165" s="1" customFormat="1" ht="45" customHeight="1">
      <c r="B165" s="290"/>
      <c r="C165" s="291" t="s">
        <v>846</v>
      </c>
      <c r="D165" s="291"/>
      <c r="E165" s="291"/>
      <c r="F165" s="291"/>
      <c r="G165" s="291"/>
      <c r="H165" s="291"/>
      <c r="I165" s="291"/>
      <c r="J165" s="291"/>
      <c r="K165" s="292"/>
    </row>
    <row r="166" s="1" customFormat="1" ht="17.25" customHeight="1">
      <c r="B166" s="290"/>
      <c r="C166" s="315" t="s">
        <v>774</v>
      </c>
      <c r="D166" s="315"/>
      <c r="E166" s="315"/>
      <c r="F166" s="315" t="s">
        <v>775</v>
      </c>
      <c r="G166" s="357"/>
      <c r="H166" s="358" t="s">
        <v>54</v>
      </c>
      <c r="I166" s="358" t="s">
        <v>57</v>
      </c>
      <c r="J166" s="315" t="s">
        <v>776</v>
      </c>
      <c r="K166" s="292"/>
    </row>
    <row r="167" s="1" customFormat="1" ht="17.25" customHeight="1">
      <c r="B167" s="293"/>
      <c r="C167" s="317" t="s">
        <v>777</v>
      </c>
      <c r="D167" s="317"/>
      <c r="E167" s="317"/>
      <c r="F167" s="318" t="s">
        <v>778</v>
      </c>
      <c r="G167" s="359"/>
      <c r="H167" s="360"/>
      <c r="I167" s="360"/>
      <c r="J167" s="317" t="s">
        <v>779</v>
      </c>
      <c r="K167" s="295"/>
    </row>
    <row r="168" s="1" customFormat="1" ht="5.25" customHeight="1">
      <c r="B168" s="325"/>
      <c r="C168" s="320"/>
      <c r="D168" s="320"/>
      <c r="E168" s="320"/>
      <c r="F168" s="320"/>
      <c r="G168" s="321"/>
      <c r="H168" s="320"/>
      <c r="I168" s="320"/>
      <c r="J168" s="320"/>
      <c r="K168" s="348"/>
    </row>
    <row r="169" s="1" customFormat="1" ht="15" customHeight="1">
      <c r="B169" s="325"/>
      <c r="C169" s="300" t="s">
        <v>783</v>
      </c>
      <c r="D169" s="300"/>
      <c r="E169" s="300"/>
      <c r="F169" s="323" t="s">
        <v>780</v>
      </c>
      <c r="G169" s="300"/>
      <c r="H169" s="300" t="s">
        <v>820</v>
      </c>
      <c r="I169" s="300" t="s">
        <v>782</v>
      </c>
      <c r="J169" s="300">
        <v>120</v>
      </c>
      <c r="K169" s="348"/>
    </row>
    <row r="170" s="1" customFormat="1" ht="15" customHeight="1">
      <c r="B170" s="325"/>
      <c r="C170" s="300" t="s">
        <v>829</v>
      </c>
      <c r="D170" s="300"/>
      <c r="E170" s="300"/>
      <c r="F170" s="323" t="s">
        <v>780</v>
      </c>
      <c r="G170" s="300"/>
      <c r="H170" s="300" t="s">
        <v>830</v>
      </c>
      <c r="I170" s="300" t="s">
        <v>782</v>
      </c>
      <c r="J170" s="300" t="s">
        <v>831</v>
      </c>
      <c r="K170" s="348"/>
    </row>
    <row r="171" s="1" customFormat="1" ht="15" customHeight="1">
      <c r="B171" s="325"/>
      <c r="C171" s="300" t="s">
        <v>728</v>
      </c>
      <c r="D171" s="300"/>
      <c r="E171" s="300"/>
      <c r="F171" s="323" t="s">
        <v>780</v>
      </c>
      <c r="G171" s="300"/>
      <c r="H171" s="300" t="s">
        <v>847</v>
      </c>
      <c r="I171" s="300" t="s">
        <v>782</v>
      </c>
      <c r="J171" s="300" t="s">
        <v>831</v>
      </c>
      <c r="K171" s="348"/>
    </row>
    <row r="172" s="1" customFormat="1" ht="15" customHeight="1">
      <c r="B172" s="325"/>
      <c r="C172" s="300" t="s">
        <v>785</v>
      </c>
      <c r="D172" s="300"/>
      <c r="E172" s="300"/>
      <c r="F172" s="323" t="s">
        <v>786</v>
      </c>
      <c r="G172" s="300"/>
      <c r="H172" s="300" t="s">
        <v>847</v>
      </c>
      <c r="I172" s="300" t="s">
        <v>782</v>
      </c>
      <c r="J172" s="300">
        <v>50</v>
      </c>
      <c r="K172" s="348"/>
    </row>
    <row r="173" s="1" customFormat="1" ht="15" customHeight="1">
      <c r="B173" s="325"/>
      <c r="C173" s="300" t="s">
        <v>788</v>
      </c>
      <c r="D173" s="300"/>
      <c r="E173" s="300"/>
      <c r="F173" s="323" t="s">
        <v>780</v>
      </c>
      <c r="G173" s="300"/>
      <c r="H173" s="300" t="s">
        <v>847</v>
      </c>
      <c r="I173" s="300" t="s">
        <v>790</v>
      </c>
      <c r="J173" s="300"/>
      <c r="K173" s="348"/>
    </row>
    <row r="174" s="1" customFormat="1" ht="15" customHeight="1">
      <c r="B174" s="325"/>
      <c r="C174" s="300" t="s">
        <v>799</v>
      </c>
      <c r="D174" s="300"/>
      <c r="E174" s="300"/>
      <c r="F174" s="323" t="s">
        <v>786</v>
      </c>
      <c r="G174" s="300"/>
      <c r="H174" s="300" t="s">
        <v>847</v>
      </c>
      <c r="I174" s="300" t="s">
        <v>782</v>
      </c>
      <c r="J174" s="300">
        <v>50</v>
      </c>
      <c r="K174" s="348"/>
    </row>
    <row r="175" s="1" customFormat="1" ht="15" customHeight="1">
      <c r="B175" s="325"/>
      <c r="C175" s="300" t="s">
        <v>807</v>
      </c>
      <c r="D175" s="300"/>
      <c r="E175" s="300"/>
      <c r="F175" s="323" t="s">
        <v>786</v>
      </c>
      <c r="G175" s="300"/>
      <c r="H175" s="300" t="s">
        <v>847</v>
      </c>
      <c r="I175" s="300" t="s">
        <v>782</v>
      </c>
      <c r="J175" s="300">
        <v>50</v>
      </c>
      <c r="K175" s="348"/>
    </row>
    <row r="176" s="1" customFormat="1" ht="15" customHeight="1">
      <c r="B176" s="325"/>
      <c r="C176" s="300" t="s">
        <v>805</v>
      </c>
      <c r="D176" s="300"/>
      <c r="E176" s="300"/>
      <c r="F176" s="323" t="s">
        <v>786</v>
      </c>
      <c r="G176" s="300"/>
      <c r="H176" s="300" t="s">
        <v>847</v>
      </c>
      <c r="I176" s="300" t="s">
        <v>782</v>
      </c>
      <c r="J176" s="300">
        <v>50</v>
      </c>
      <c r="K176" s="348"/>
    </row>
    <row r="177" s="1" customFormat="1" ht="15" customHeight="1">
      <c r="B177" s="325"/>
      <c r="C177" s="300" t="s">
        <v>110</v>
      </c>
      <c r="D177" s="300"/>
      <c r="E177" s="300"/>
      <c r="F177" s="323" t="s">
        <v>780</v>
      </c>
      <c r="G177" s="300"/>
      <c r="H177" s="300" t="s">
        <v>848</v>
      </c>
      <c r="I177" s="300" t="s">
        <v>849</v>
      </c>
      <c r="J177" s="300"/>
      <c r="K177" s="348"/>
    </row>
    <row r="178" s="1" customFormat="1" ht="15" customHeight="1">
      <c r="B178" s="325"/>
      <c r="C178" s="300" t="s">
        <v>57</v>
      </c>
      <c r="D178" s="300"/>
      <c r="E178" s="300"/>
      <c r="F178" s="323" t="s">
        <v>780</v>
      </c>
      <c r="G178" s="300"/>
      <c r="H178" s="300" t="s">
        <v>850</v>
      </c>
      <c r="I178" s="300" t="s">
        <v>851</v>
      </c>
      <c r="J178" s="300">
        <v>1</v>
      </c>
      <c r="K178" s="348"/>
    </row>
    <row r="179" s="1" customFormat="1" ht="15" customHeight="1">
      <c r="B179" s="325"/>
      <c r="C179" s="300" t="s">
        <v>53</v>
      </c>
      <c r="D179" s="300"/>
      <c r="E179" s="300"/>
      <c r="F179" s="323" t="s">
        <v>780</v>
      </c>
      <c r="G179" s="300"/>
      <c r="H179" s="300" t="s">
        <v>852</v>
      </c>
      <c r="I179" s="300" t="s">
        <v>782</v>
      </c>
      <c r="J179" s="300">
        <v>20</v>
      </c>
      <c r="K179" s="348"/>
    </row>
    <row r="180" s="1" customFormat="1" ht="15" customHeight="1">
      <c r="B180" s="325"/>
      <c r="C180" s="300" t="s">
        <v>54</v>
      </c>
      <c r="D180" s="300"/>
      <c r="E180" s="300"/>
      <c r="F180" s="323" t="s">
        <v>780</v>
      </c>
      <c r="G180" s="300"/>
      <c r="H180" s="300" t="s">
        <v>853</v>
      </c>
      <c r="I180" s="300" t="s">
        <v>782</v>
      </c>
      <c r="J180" s="300">
        <v>255</v>
      </c>
      <c r="K180" s="348"/>
    </row>
    <row r="181" s="1" customFormat="1" ht="15" customHeight="1">
      <c r="B181" s="325"/>
      <c r="C181" s="300" t="s">
        <v>111</v>
      </c>
      <c r="D181" s="300"/>
      <c r="E181" s="300"/>
      <c r="F181" s="323" t="s">
        <v>780</v>
      </c>
      <c r="G181" s="300"/>
      <c r="H181" s="300" t="s">
        <v>744</v>
      </c>
      <c r="I181" s="300" t="s">
        <v>782</v>
      </c>
      <c r="J181" s="300">
        <v>10</v>
      </c>
      <c r="K181" s="348"/>
    </row>
    <row r="182" s="1" customFormat="1" ht="15" customHeight="1">
      <c r="B182" s="325"/>
      <c r="C182" s="300" t="s">
        <v>112</v>
      </c>
      <c r="D182" s="300"/>
      <c r="E182" s="300"/>
      <c r="F182" s="323" t="s">
        <v>780</v>
      </c>
      <c r="G182" s="300"/>
      <c r="H182" s="300" t="s">
        <v>854</v>
      </c>
      <c r="I182" s="300" t="s">
        <v>815</v>
      </c>
      <c r="J182" s="300"/>
      <c r="K182" s="348"/>
    </row>
    <row r="183" s="1" customFormat="1" ht="15" customHeight="1">
      <c r="B183" s="325"/>
      <c r="C183" s="300" t="s">
        <v>855</v>
      </c>
      <c r="D183" s="300"/>
      <c r="E183" s="300"/>
      <c r="F183" s="323" t="s">
        <v>780</v>
      </c>
      <c r="G183" s="300"/>
      <c r="H183" s="300" t="s">
        <v>856</v>
      </c>
      <c r="I183" s="300" t="s">
        <v>815</v>
      </c>
      <c r="J183" s="300"/>
      <c r="K183" s="348"/>
    </row>
    <row r="184" s="1" customFormat="1" ht="15" customHeight="1">
      <c r="B184" s="325"/>
      <c r="C184" s="300" t="s">
        <v>844</v>
      </c>
      <c r="D184" s="300"/>
      <c r="E184" s="300"/>
      <c r="F184" s="323" t="s">
        <v>780</v>
      </c>
      <c r="G184" s="300"/>
      <c r="H184" s="300" t="s">
        <v>857</v>
      </c>
      <c r="I184" s="300" t="s">
        <v>815</v>
      </c>
      <c r="J184" s="300"/>
      <c r="K184" s="348"/>
    </row>
    <row r="185" s="1" customFormat="1" ht="15" customHeight="1">
      <c r="B185" s="325"/>
      <c r="C185" s="300" t="s">
        <v>114</v>
      </c>
      <c r="D185" s="300"/>
      <c r="E185" s="300"/>
      <c r="F185" s="323" t="s">
        <v>786</v>
      </c>
      <c r="G185" s="300"/>
      <c r="H185" s="300" t="s">
        <v>858</v>
      </c>
      <c r="I185" s="300" t="s">
        <v>782</v>
      </c>
      <c r="J185" s="300">
        <v>50</v>
      </c>
      <c r="K185" s="348"/>
    </row>
    <row r="186" s="1" customFormat="1" ht="15" customHeight="1">
      <c r="B186" s="325"/>
      <c r="C186" s="300" t="s">
        <v>859</v>
      </c>
      <c r="D186" s="300"/>
      <c r="E186" s="300"/>
      <c r="F186" s="323" t="s">
        <v>786</v>
      </c>
      <c r="G186" s="300"/>
      <c r="H186" s="300" t="s">
        <v>860</v>
      </c>
      <c r="I186" s="300" t="s">
        <v>861</v>
      </c>
      <c r="J186" s="300"/>
      <c r="K186" s="348"/>
    </row>
    <row r="187" s="1" customFormat="1" ht="15" customHeight="1">
      <c r="B187" s="325"/>
      <c r="C187" s="300" t="s">
        <v>862</v>
      </c>
      <c r="D187" s="300"/>
      <c r="E187" s="300"/>
      <c r="F187" s="323" t="s">
        <v>786</v>
      </c>
      <c r="G187" s="300"/>
      <c r="H187" s="300" t="s">
        <v>863</v>
      </c>
      <c r="I187" s="300" t="s">
        <v>861</v>
      </c>
      <c r="J187" s="300"/>
      <c r="K187" s="348"/>
    </row>
    <row r="188" s="1" customFormat="1" ht="15" customHeight="1">
      <c r="B188" s="325"/>
      <c r="C188" s="300" t="s">
        <v>864</v>
      </c>
      <c r="D188" s="300"/>
      <c r="E188" s="300"/>
      <c r="F188" s="323" t="s">
        <v>786</v>
      </c>
      <c r="G188" s="300"/>
      <c r="H188" s="300" t="s">
        <v>865</v>
      </c>
      <c r="I188" s="300" t="s">
        <v>861</v>
      </c>
      <c r="J188" s="300"/>
      <c r="K188" s="348"/>
    </row>
    <row r="189" s="1" customFormat="1" ht="15" customHeight="1">
      <c r="B189" s="325"/>
      <c r="C189" s="361" t="s">
        <v>866</v>
      </c>
      <c r="D189" s="300"/>
      <c r="E189" s="300"/>
      <c r="F189" s="323" t="s">
        <v>786</v>
      </c>
      <c r="G189" s="300"/>
      <c r="H189" s="300" t="s">
        <v>867</v>
      </c>
      <c r="I189" s="300" t="s">
        <v>868</v>
      </c>
      <c r="J189" s="362" t="s">
        <v>869</v>
      </c>
      <c r="K189" s="348"/>
    </row>
    <row r="190" s="18" customFormat="1" ht="15" customHeight="1">
      <c r="B190" s="363"/>
      <c r="C190" s="364" t="s">
        <v>870</v>
      </c>
      <c r="D190" s="365"/>
      <c r="E190" s="365"/>
      <c r="F190" s="366" t="s">
        <v>786</v>
      </c>
      <c r="G190" s="365"/>
      <c r="H190" s="365" t="s">
        <v>871</v>
      </c>
      <c r="I190" s="365" t="s">
        <v>868</v>
      </c>
      <c r="J190" s="367" t="s">
        <v>869</v>
      </c>
      <c r="K190" s="368"/>
    </row>
    <row r="191" s="1" customFormat="1" ht="15" customHeight="1">
      <c r="B191" s="325"/>
      <c r="C191" s="361" t="s">
        <v>42</v>
      </c>
      <c r="D191" s="300"/>
      <c r="E191" s="300"/>
      <c r="F191" s="323" t="s">
        <v>780</v>
      </c>
      <c r="G191" s="300"/>
      <c r="H191" s="297" t="s">
        <v>872</v>
      </c>
      <c r="I191" s="300" t="s">
        <v>873</v>
      </c>
      <c r="J191" s="300"/>
      <c r="K191" s="348"/>
    </row>
    <row r="192" s="1" customFormat="1" ht="15" customHeight="1">
      <c r="B192" s="325"/>
      <c r="C192" s="361" t="s">
        <v>874</v>
      </c>
      <c r="D192" s="300"/>
      <c r="E192" s="300"/>
      <c r="F192" s="323" t="s">
        <v>780</v>
      </c>
      <c r="G192" s="300"/>
      <c r="H192" s="300" t="s">
        <v>875</v>
      </c>
      <c r="I192" s="300" t="s">
        <v>815</v>
      </c>
      <c r="J192" s="300"/>
      <c r="K192" s="348"/>
    </row>
    <row r="193" s="1" customFormat="1" ht="15" customHeight="1">
      <c r="B193" s="325"/>
      <c r="C193" s="361" t="s">
        <v>876</v>
      </c>
      <c r="D193" s="300"/>
      <c r="E193" s="300"/>
      <c r="F193" s="323" t="s">
        <v>780</v>
      </c>
      <c r="G193" s="300"/>
      <c r="H193" s="300" t="s">
        <v>877</v>
      </c>
      <c r="I193" s="300" t="s">
        <v>815</v>
      </c>
      <c r="J193" s="300"/>
      <c r="K193" s="348"/>
    </row>
    <row r="194" s="1" customFormat="1" ht="15" customHeight="1">
      <c r="B194" s="325"/>
      <c r="C194" s="361" t="s">
        <v>878</v>
      </c>
      <c r="D194" s="300"/>
      <c r="E194" s="300"/>
      <c r="F194" s="323" t="s">
        <v>786</v>
      </c>
      <c r="G194" s="300"/>
      <c r="H194" s="300" t="s">
        <v>879</v>
      </c>
      <c r="I194" s="300" t="s">
        <v>815</v>
      </c>
      <c r="J194" s="300"/>
      <c r="K194" s="348"/>
    </row>
    <row r="195" s="1" customFormat="1" ht="15" customHeight="1">
      <c r="B195" s="354"/>
      <c r="C195" s="369"/>
      <c r="D195" s="334"/>
      <c r="E195" s="334"/>
      <c r="F195" s="334"/>
      <c r="G195" s="334"/>
      <c r="H195" s="334"/>
      <c r="I195" s="334"/>
      <c r="J195" s="334"/>
      <c r="K195" s="355"/>
    </row>
    <row r="196" s="1" customFormat="1" ht="18.75" customHeight="1">
      <c r="B196" s="336"/>
      <c r="C196" s="346"/>
      <c r="D196" s="346"/>
      <c r="E196" s="346"/>
      <c r="F196" s="356"/>
      <c r="G196" s="346"/>
      <c r="H196" s="346"/>
      <c r="I196" s="346"/>
      <c r="J196" s="346"/>
      <c r="K196" s="336"/>
    </row>
    <row r="197" s="1" customFormat="1" ht="18.75" customHeight="1">
      <c r="B197" s="336"/>
      <c r="C197" s="346"/>
      <c r="D197" s="346"/>
      <c r="E197" s="346"/>
      <c r="F197" s="356"/>
      <c r="G197" s="346"/>
      <c r="H197" s="346"/>
      <c r="I197" s="346"/>
      <c r="J197" s="346"/>
      <c r="K197" s="336"/>
    </row>
    <row r="198" s="1" customFormat="1" ht="18.75" customHeight="1">
      <c r="B198" s="308"/>
      <c r="C198" s="308"/>
      <c r="D198" s="308"/>
      <c r="E198" s="308"/>
      <c r="F198" s="308"/>
      <c r="G198" s="308"/>
      <c r="H198" s="308"/>
      <c r="I198" s="308"/>
      <c r="J198" s="308"/>
      <c r="K198" s="308"/>
    </row>
    <row r="199" s="1" customFormat="1" ht="13.5">
      <c r="B199" s="287"/>
      <c r="C199" s="288"/>
      <c r="D199" s="288"/>
      <c r="E199" s="288"/>
      <c r="F199" s="288"/>
      <c r="G199" s="288"/>
      <c r="H199" s="288"/>
      <c r="I199" s="288"/>
      <c r="J199" s="288"/>
      <c r="K199" s="289"/>
    </row>
    <row r="200" s="1" customFormat="1" ht="21">
      <c r="B200" s="290"/>
      <c r="C200" s="291" t="s">
        <v>880</v>
      </c>
      <c r="D200" s="291"/>
      <c r="E200" s="291"/>
      <c r="F200" s="291"/>
      <c r="G200" s="291"/>
      <c r="H200" s="291"/>
      <c r="I200" s="291"/>
      <c r="J200" s="291"/>
      <c r="K200" s="292"/>
    </row>
    <row r="201" s="1" customFormat="1" ht="25.5" customHeight="1">
      <c r="B201" s="290"/>
      <c r="C201" s="370" t="s">
        <v>881</v>
      </c>
      <c r="D201" s="370"/>
      <c r="E201" s="370"/>
      <c r="F201" s="370" t="s">
        <v>882</v>
      </c>
      <c r="G201" s="371"/>
      <c r="H201" s="370" t="s">
        <v>883</v>
      </c>
      <c r="I201" s="370"/>
      <c r="J201" s="370"/>
      <c r="K201" s="292"/>
    </row>
    <row r="202" s="1" customFormat="1" ht="5.25" customHeight="1">
      <c r="B202" s="325"/>
      <c r="C202" s="320"/>
      <c r="D202" s="320"/>
      <c r="E202" s="320"/>
      <c r="F202" s="320"/>
      <c r="G202" s="346"/>
      <c r="H202" s="320"/>
      <c r="I202" s="320"/>
      <c r="J202" s="320"/>
      <c r="K202" s="348"/>
    </row>
    <row r="203" s="1" customFormat="1" ht="15" customHeight="1">
      <c r="B203" s="325"/>
      <c r="C203" s="300" t="s">
        <v>873</v>
      </c>
      <c r="D203" s="300"/>
      <c r="E203" s="300"/>
      <c r="F203" s="323" t="s">
        <v>43</v>
      </c>
      <c r="G203" s="300"/>
      <c r="H203" s="300" t="s">
        <v>884</v>
      </c>
      <c r="I203" s="300"/>
      <c r="J203" s="300"/>
      <c r="K203" s="348"/>
    </row>
    <row r="204" s="1" customFormat="1" ht="15" customHeight="1">
      <c r="B204" s="325"/>
      <c r="C204" s="300"/>
      <c r="D204" s="300"/>
      <c r="E204" s="300"/>
      <c r="F204" s="323" t="s">
        <v>44</v>
      </c>
      <c r="G204" s="300"/>
      <c r="H204" s="300" t="s">
        <v>885</v>
      </c>
      <c r="I204" s="300"/>
      <c r="J204" s="300"/>
      <c r="K204" s="348"/>
    </row>
    <row r="205" s="1" customFormat="1" ht="15" customHeight="1">
      <c r="B205" s="325"/>
      <c r="C205" s="300"/>
      <c r="D205" s="300"/>
      <c r="E205" s="300"/>
      <c r="F205" s="323" t="s">
        <v>47</v>
      </c>
      <c r="G205" s="300"/>
      <c r="H205" s="300" t="s">
        <v>886</v>
      </c>
      <c r="I205" s="300"/>
      <c r="J205" s="300"/>
      <c r="K205" s="348"/>
    </row>
    <row r="206" s="1" customFormat="1" ht="15" customHeight="1">
      <c r="B206" s="325"/>
      <c r="C206" s="300"/>
      <c r="D206" s="300"/>
      <c r="E206" s="300"/>
      <c r="F206" s="323" t="s">
        <v>45</v>
      </c>
      <c r="G206" s="300"/>
      <c r="H206" s="300" t="s">
        <v>887</v>
      </c>
      <c r="I206" s="300"/>
      <c r="J206" s="300"/>
      <c r="K206" s="348"/>
    </row>
    <row r="207" s="1" customFormat="1" ht="15" customHeight="1">
      <c r="B207" s="325"/>
      <c r="C207" s="300"/>
      <c r="D207" s="300"/>
      <c r="E207" s="300"/>
      <c r="F207" s="323" t="s">
        <v>46</v>
      </c>
      <c r="G207" s="300"/>
      <c r="H207" s="300" t="s">
        <v>888</v>
      </c>
      <c r="I207" s="300"/>
      <c r="J207" s="300"/>
      <c r="K207" s="348"/>
    </row>
    <row r="208" s="1" customFormat="1" ht="15" customHeight="1">
      <c r="B208" s="325"/>
      <c r="C208" s="300"/>
      <c r="D208" s="300"/>
      <c r="E208" s="300"/>
      <c r="F208" s="323"/>
      <c r="G208" s="300"/>
      <c r="H208" s="300"/>
      <c r="I208" s="300"/>
      <c r="J208" s="300"/>
      <c r="K208" s="348"/>
    </row>
    <row r="209" s="1" customFormat="1" ht="15" customHeight="1">
      <c r="B209" s="325"/>
      <c r="C209" s="300" t="s">
        <v>827</v>
      </c>
      <c r="D209" s="300"/>
      <c r="E209" s="300"/>
      <c r="F209" s="323" t="s">
        <v>79</v>
      </c>
      <c r="G209" s="300"/>
      <c r="H209" s="300" t="s">
        <v>889</v>
      </c>
      <c r="I209" s="300"/>
      <c r="J209" s="300"/>
      <c r="K209" s="348"/>
    </row>
    <row r="210" s="1" customFormat="1" ht="15" customHeight="1">
      <c r="B210" s="325"/>
      <c r="C210" s="300"/>
      <c r="D210" s="300"/>
      <c r="E210" s="300"/>
      <c r="F210" s="323" t="s">
        <v>722</v>
      </c>
      <c r="G210" s="300"/>
      <c r="H210" s="300" t="s">
        <v>723</v>
      </c>
      <c r="I210" s="300"/>
      <c r="J210" s="300"/>
      <c r="K210" s="348"/>
    </row>
    <row r="211" s="1" customFormat="1" ht="15" customHeight="1">
      <c r="B211" s="325"/>
      <c r="C211" s="300"/>
      <c r="D211" s="300"/>
      <c r="E211" s="300"/>
      <c r="F211" s="323" t="s">
        <v>720</v>
      </c>
      <c r="G211" s="300"/>
      <c r="H211" s="300" t="s">
        <v>890</v>
      </c>
      <c r="I211" s="300"/>
      <c r="J211" s="300"/>
      <c r="K211" s="348"/>
    </row>
    <row r="212" s="1" customFormat="1" ht="15" customHeight="1">
      <c r="B212" s="372"/>
      <c r="C212" s="300"/>
      <c r="D212" s="300"/>
      <c r="E212" s="300"/>
      <c r="F212" s="323" t="s">
        <v>724</v>
      </c>
      <c r="G212" s="361"/>
      <c r="H212" s="352" t="s">
        <v>725</v>
      </c>
      <c r="I212" s="352"/>
      <c r="J212" s="352"/>
      <c r="K212" s="373"/>
    </row>
    <row r="213" s="1" customFormat="1" ht="15" customHeight="1">
      <c r="B213" s="372"/>
      <c r="C213" s="300"/>
      <c r="D213" s="300"/>
      <c r="E213" s="300"/>
      <c r="F213" s="323" t="s">
        <v>726</v>
      </c>
      <c r="G213" s="361"/>
      <c r="H213" s="352" t="s">
        <v>891</v>
      </c>
      <c r="I213" s="352"/>
      <c r="J213" s="352"/>
      <c r="K213" s="373"/>
    </row>
    <row r="214" s="1" customFormat="1" ht="15" customHeight="1">
      <c r="B214" s="372"/>
      <c r="C214" s="300"/>
      <c r="D214" s="300"/>
      <c r="E214" s="300"/>
      <c r="F214" s="323"/>
      <c r="G214" s="361"/>
      <c r="H214" s="352"/>
      <c r="I214" s="352"/>
      <c r="J214" s="352"/>
      <c r="K214" s="373"/>
    </row>
    <row r="215" s="1" customFormat="1" ht="15" customHeight="1">
      <c r="B215" s="372"/>
      <c r="C215" s="300" t="s">
        <v>851</v>
      </c>
      <c r="D215" s="300"/>
      <c r="E215" s="300"/>
      <c r="F215" s="323">
        <v>1</v>
      </c>
      <c r="G215" s="361"/>
      <c r="H215" s="352" t="s">
        <v>892</v>
      </c>
      <c r="I215" s="352"/>
      <c r="J215" s="352"/>
      <c r="K215" s="373"/>
    </row>
    <row r="216" s="1" customFormat="1" ht="15" customHeight="1">
      <c r="B216" s="372"/>
      <c r="C216" s="300"/>
      <c r="D216" s="300"/>
      <c r="E216" s="300"/>
      <c r="F216" s="323">
        <v>2</v>
      </c>
      <c r="G216" s="361"/>
      <c r="H216" s="352" t="s">
        <v>893</v>
      </c>
      <c r="I216" s="352"/>
      <c r="J216" s="352"/>
      <c r="K216" s="373"/>
    </row>
    <row r="217" s="1" customFormat="1" ht="15" customHeight="1">
      <c r="B217" s="372"/>
      <c r="C217" s="300"/>
      <c r="D217" s="300"/>
      <c r="E217" s="300"/>
      <c r="F217" s="323">
        <v>3</v>
      </c>
      <c r="G217" s="361"/>
      <c r="H217" s="352" t="s">
        <v>894</v>
      </c>
      <c r="I217" s="352"/>
      <c r="J217" s="352"/>
      <c r="K217" s="373"/>
    </row>
    <row r="218" s="1" customFormat="1" ht="15" customHeight="1">
      <c r="B218" s="372"/>
      <c r="C218" s="300"/>
      <c r="D218" s="300"/>
      <c r="E218" s="300"/>
      <c r="F218" s="323">
        <v>4</v>
      </c>
      <c r="G218" s="361"/>
      <c r="H218" s="352" t="s">
        <v>895</v>
      </c>
      <c r="I218" s="352"/>
      <c r="J218" s="352"/>
      <c r="K218" s="373"/>
    </row>
    <row r="219" s="1" customFormat="1" ht="12.75" customHeight="1">
      <c r="B219" s="374"/>
      <c r="C219" s="375"/>
      <c r="D219" s="375"/>
      <c r="E219" s="375"/>
      <c r="F219" s="375"/>
      <c r="G219" s="375"/>
      <c r="H219" s="375"/>
      <c r="I219" s="375"/>
      <c r="J219" s="375"/>
      <c r="K219" s="37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2026-03-17T12:09:24Z</dcterms:created>
  <dcterms:modified xsi:type="dcterms:W3CDTF">2026-03-17T12:09:29Z</dcterms:modified>
</cp:coreProperties>
</file>