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EXPORTY z KROSU\"/>
    </mc:Choice>
  </mc:AlternateContent>
  <bookViews>
    <workbookView xWindow="0" yWindow="0" windowWidth="0" windowHeight="0"/>
  </bookViews>
  <sheets>
    <sheet name="Rekapitulace stavby" sheetId="1" r:id="rId1"/>
    <sheet name="01 - Koncová zařízení" sheetId="2" r:id="rId2"/>
    <sheet name="02 - VRN" sheetId="3" r:id="rId3"/>
  </sheets>
  <definedNames>
    <definedName name="_xlnm.Print_Area" localSheetId="0">'Rekapitulace stavby'!$D$4:$AO$76,'Rekapitulace stavby'!$C$82:$AQ$97</definedName>
    <definedName name="_xlnm.Print_Titles" localSheetId="0">'Rekapitulace stavby'!$92:$92</definedName>
    <definedName name="_xlnm._FilterDatabase" localSheetId="1" hidden="1">'01 - Koncová zařízení'!$C$115:$K$124</definedName>
    <definedName name="_xlnm.Print_Area" localSheetId="1">'01 - Koncová zařízení'!$C$4:$J$76,'01 - Koncová zařízení'!$C$82:$J$97,'01 - Koncová zařízení'!$C$103:$K$124</definedName>
    <definedName name="_xlnm.Print_Titles" localSheetId="1">'01 - Koncová zařízení'!$115:$115</definedName>
    <definedName name="_xlnm._FilterDatabase" localSheetId="2" hidden="1">'02 - VRN'!$C$117:$K$122</definedName>
    <definedName name="_xlnm.Print_Area" localSheetId="2">'02 - VRN'!$C$4:$J$76,'02 - VRN'!$C$82:$J$99,'02 - VRN'!$C$105:$K$122</definedName>
    <definedName name="_xlnm.Print_Titles" localSheetId="2">'02 - VRN'!$117:$117</definedName>
  </definedNames>
  <calcPr/>
</workbook>
</file>

<file path=xl/calcChain.xml><?xml version="1.0" encoding="utf-8"?>
<calcChain xmlns="http://schemas.openxmlformats.org/spreadsheetml/2006/main">
  <c i="3" l="1" r="J37"/>
  <c r="J36"/>
  <c i="1" r="AY96"/>
  <c i="3" r="J35"/>
  <c i="1" r="AX96"/>
  <c i="3" r="BI122"/>
  <c r="BH122"/>
  <c r="BG122"/>
  <c r="BF122"/>
  <c r="T122"/>
  <c r="R122"/>
  <c r="P122"/>
  <c r="BI121"/>
  <c r="BH121"/>
  <c r="BG121"/>
  <c r="BF121"/>
  <c r="T121"/>
  <c r="R121"/>
  <c r="P121"/>
  <c r="F112"/>
  <c r="E110"/>
  <c r="F89"/>
  <c r="E87"/>
  <c r="J24"/>
  <c r="E24"/>
  <c r="J115"/>
  <c r="J23"/>
  <c r="J21"/>
  <c r="E21"/>
  <c r="J114"/>
  <c r="J20"/>
  <c r="J18"/>
  <c r="E18"/>
  <c r="F115"/>
  <c r="J17"/>
  <c r="J15"/>
  <c r="E15"/>
  <c r="F114"/>
  <c r="J14"/>
  <c r="J12"/>
  <c r="J89"/>
  <c r="E7"/>
  <c r="E108"/>
  <c i="2" r="J37"/>
  <c r="J36"/>
  <c i="1" r="AY95"/>
  <c i="2" r="J35"/>
  <c i="1" r="AX95"/>
  <c i="2" r="BI124"/>
  <c r="BH124"/>
  <c r="BG124"/>
  <c r="BF124"/>
  <c r="T124"/>
  <c r="R124"/>
  <c r="P124"/>
  <c r="BI123"/>
  <c r="BH123"/>
  <c r="BG123"/>
  <c r="BF123"/>
  <c r="T123"/>
  <c r="R123"/>
  <c r="P123"/>
  <c r="BI122"/>
  <c r="BH122"/>
  <c r="BG122"/>
  <c r="BF122"/>
  <c r="T122"/>
  <c r="R122"/>
  <c r="P122"/>
  <c r="BI121"/>
  <c r="BH121"/>
  <c r="BG121"/>
  <c r="BF121"/>
  <c r="T121"/>
  <c r="R121"/>
  <c r="P121"/>
  <c r="BI120"/>
  <c r="BH120"/>
  <c r="BG120"/>
  <c r="BF120"/>
  <c r="T120"/>
  <c r="R120"/>
  <c r="P120"/>
  <c r="BI119"/>
  <c r="BH119"/>
  <c r="BG119"/>
  <c r="BF119"/>
  <c r="T119"/>
  <c r="R119"/>
  <c r="P119"/>
  <c r="BI118"/>
  <c r="BH118"/>
  <c r="BG118"/>
  <c r="BF118"/>
  <c r="T118"/>
  <c r="R118"/>
  <c r="P118"/>
  <c r="BI117"/>
  <c r="BH117"/>
  <c r="BG117"/>
  <c r="BF117"/>
  <c r="T117"/>
  <c r="R117"/>
  <c r="P117"/>
  <c r="F110"/>
  <c r="E108"/>
  <c r="F89"/>
  <c r="E87"/>
  <c r="J24"/>
  <c r="E24"/>
  <c r="J92"/>
  <c r="J23"/>
  <c r="J21"/>
  <c r="E21"/>
  <c r="J112"/>
  <c r="J20"/>
  <c r="J18"/>
  <c r="E18"/>
  <c r="F92"/>
  <c r="J17"/>
  <c r="J15"/>
  <c r="E15"/>
  <c r="F112"/>
  <c r="J14"/>
  <c r="J12"/>
  <c r="J110"/>
  <c r="E7"/>
  <c r="E85"/>
  <c i="1" r="L90"/>
  <c r="AM90"/>
  <c r="AM89"/>
  <c r="L89"/>
  <c r="AM87"/>
  <c r="L87"/>
  <c r="L85"/>
  <c r="L84"/>
  <c i="2" r="BK120"/>
  <c r="BK117"/>
  <c r="J123"/>
  <c r="J119"/>
  <c r="BK119"/>
  <c i="3" r="BK121"/>
  <c i="2" r="BK123"/>
  <c r="BK118"/>
  <c r="BK124"/>
  <c i="1" r="AS94"/>
  <c i="2" r="J124"/>
  <c r="J120"/>
  <c r="BK122"/>
  <c r="BK121"/>
  <c i="3" r="BK122"/>
  <c i="2" r="J122"/>
  <c r="J117"/>
  <c r="J121"/>
  <c r="J118"/>
  <c i="3" r="J122"/>
  <c r="J121"/>
  <c i="2" l="1" r="P116"/>
  <c i="1" r="AU95"/>
  <c i="3" r="BK120"/>
  <c r="J120"/>
  <c r="J98"/>
  <c r="P120"/>
  <c r="P119"/>
  <c r="P118"/>
  <c i="1" r="AU96"/>
  <c i="2" r="BK116"/>
  <c r="J116"/>
  <c r="J96"/>
  <c r="R116"/>
  <c i="3" r="R120"/>
  <c r="R119"/>
  <c r="R118"/>
  <c i="2" r="T116"/>
  <c i="3" r="T120"/>
  <c r="T119"/>
  <c r="T118"/>
  <c r="J91"/>
  <c r="J92"/>
  <c r="J112"/>
  <c r="BE122"/>
  <c r="F91"/>
  <c r="F92"/>
  <c r="BE121"/>
  <c r="E85"/>
  <c i="2" r="J89"/>
  <c r="E106"/>
  <c r="F113"/>
  <c r="BE118"/>
  <c r="BE120"/>
  <c r="BE122"/>
  <c r="J113"/>
  <c r="BE119"/>
  <c r="BE121"/>
  <c r="BE123"/>
  <c r="F91"/>
  <c r="BE117"/>
  <c r="BE124"/>
  <c r="J91"/>
  <c r="F35"/>
  <c i="1" r="BB95"/>
  <c i="3" r="J34"/>
  <c i="1" r="AW96"/>
  <c i="2" r="F36"/>
  <c i="1" r="BC95"/>
  <c i="2" r="F37"/>
  <c i="1" r="BD95"/>
  <c i="3" r="F35"/>
  <c i="1" r="BB96"/>
  <c i="3" r="F36"/>
  <c i="1" r="BC96"/>
  <c i="2" r="J30"/>
  <c r="J34"/>
  <c i="1" r="AW95"/>
  <c i="2" r="F34"/>
  <c i="1" r="BA95"/>
  <c i="3" r="F34"/>
  <c i="1" r="BA96"/>
  <c i="3" r="F37"/>
  <c i="1" r="BD96"/>
  <c i="3" l="1" r="BK119"/>
  <c r="J119"/>
  <c r="J97"/>
  <c i="1" r="AG95"/>
  <c r="AU94"/>
  <c i="2" r="J33"/>
  <c i="1" r="AV95"/>
  <c r="AT95"/>
  <c r="AN95"/>
  <c r="BD94"/>
  <c r="W33"/>
  <c r="BB94"/>
  <c r="W31"/>
  <c r="BA94"/>
  <c r="W30"/>
  <c r="BC94"/>
  <c r="AY94"/>
  <c i="3" r="J33"/>
  <c i="1" r="AV96"/>
  <c r="AT96"/>
  <c i="2" r="F33"/>
  <c i="1" r="AZ95"/>
  <c i="3" r="F33"/>
  <c i="1" r="AZ96"/>
  <c i="3" l="1" r="BK118"/>
  <c r="J118"/>
  <c r="J96"/>
  <c i="2" r="J39"/>
  <c i="1" r="AX94"/>
  <c r="AZ94"/>
  <c r="W29"/>
  <c r="W32"/>
  <c r="AW94"/>
  <c r="AK30"/>
  <c i="3" l="1" r="J30"/>
  <c i="1" r="AG96"/>
  <c r="AG94"/>
  <c r="AK26"/>
  <c r="AV94"/>
  <c r="AK29"/>
  <c r="AK35"/>
  <c i="3" l="1" r="J39"/>
  <c i="1" r="AN96"/>
  <c r="AT94"/>
  <c r="AN94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<sst xmlns="http://schemas.openxmlformats.org/spreadsheetml/2006/main">
  <si>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</si>
  <si>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</si>
  <si>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</si>
  <si>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</si>
  <si>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</si>
  <si>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{d2b2ebd9-0e1e-4bfb-9db9-bf5388d7eec0}</t>
  </si>
  <si>
    <t>0,01</t>
  </si>
  <si>
    <t>21</t>
  </si>
  <si>
    <t>12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</si>
  <si>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</si>
  <si>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</si>
  <si>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</si>
  <si>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</si>
  <si>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</si>
  <si>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KON_KRI_SOK_KNC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</si>
  <si>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</si>
  <si>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</si>
  <si>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Základní škola Křižíkova - koncová zařízení</t>
  </si>
  <si>
    <t>KSO:</t>
  </si>
  <si>
    <t>CC-CZ:</t>
  </si>
  <si>
    <t>Místo:</t>
  </si>
  <si>
    <t xml:space="preserve"> </t>
  </si>
  <si>
    <t>Datum:</t>
  </si>
  <si>
    <t>3. 3. 2025</t>
  </si>
  <si>
    <t>Zadavatel:</t>
  </si>
  <si>
    <t>IČ:</t>
  </si>
  <si>
    <t>DIČ:</t>
  </si>
  <si>
    <t>Uchazeč:</t>
  </si>
  <si>
    <t>Vyplň údaj</t>
  </si>
  <si>
    <t>Projektant: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</si>
  <si>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</si>
  <si>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</si>
  <si>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</si>
  <si>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</si>
  <si>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</si>
  <si>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</si>
  <si>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</si>
  <si>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</si>
  <si>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</si>
  <si>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</si>
  <si>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</si>
  <si>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</si>
  <si>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</si>
  <si>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</si>
  <si>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</si>
  <si>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</si>
  <si>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</si>
  <si>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</si>
  <si>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</si>
  <si>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</si>
  <si>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</si>
  <si>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</si>
  <si>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</si>
  <si>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</si>
  <si>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</si>
  <si>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</si>
  <si>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</si>
  <si>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</si>
  <si>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</si>
  <si>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</si>
  <si>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</si>
  <si>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</si>
  <si>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</si>
  <si>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</si>
  <si>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</si>
  <si>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</si>
  <si>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</si>
  <si>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</si>
  <si>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</si>
  <si>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</si>
  <si>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</si>
  <si>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</si>
  <si>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</si>
  <si>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</si>
  <si>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</si>
  <si>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</si>
  <si>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</si>
  <si>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</si>
  <si>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01</t>
  </si>
  <si>
    <t>Koncová zařízení</t>
  </si>
  <si>
    <t>STA</t>
  </si>
  <si>
    <t>1</t>
  </si>
  <si>
    <t>{a74e3409-4a2f-4f6a-9306-45d53b521d8f}</t>
  </si>
  <si>
    <t>2</t>
  </si>
  <si>
    <t>02</t>
  </si>
  <si>
    <t>VRN</t>
  </si>
  <si>
    <t>{5a9b29df-0d88-4153-8a7d-874300a8f269}</t>
  </si>
  <si>
    <t>KRYCÍ LIST SOUPISU PRACÍ</t>
  </si>
  <si>
    <t>Objekt:</t>
  </si>
  <si>
    <t>01 - Koncová zařízení</t>
  </si>
  <si>
    <t>REKAPITULACE ČLENĚNÍ SOUPISU PRACÍ</t>
  </si>
  <si>
    <t>Kód dílu - Popis</t>
  </si>
  <si>
    <t>Cena celkem [CZK]</t>
  </si>
  <si>
    <t>Náklady ze soupisu prací</t>
  </si>
  <si>
    <t>-1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</si>
  <si>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</si>
  <si>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</si>
  <si>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</si>
  <si>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</si>
  <si>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</si>
  <si>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</si>
  <si>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</si>
  <si>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</si>
  <si>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</si>
  <si>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</si>
  <si>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</si>
  <si>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</si>
  <si>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</si>
  <si>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M</t>
  </si>
  <si>
    <t>E001</t>
  </si>
  <si>
    <t>Mobilní interaktivní LCD I - dodání včetně instalace</t>
  </si>
  <si>
    <t>ks</t>
  </si>
  <si>
    <t>8</t>
  </si>
  <si>
    <t>ROZPOCET</t>
  </si>
  <si>
    <t>4</t>
  </si>
  <si>
    <t>E002</t>
  </si>
  <si>
    <t>Mobilní interaktivní LCD II - dodání včetně instalace</t>
  </si>
  <si>
    <t>3</t>
  </si>
  <si>
    <t>E003</t>
  </si>
  <si>
    <t>Počítač žák - dodání včetně instalace</t>
  </si>
  <si>
    <t>6</t>
  </si>
  <si>
    <t>E004</t>
  </si>
  <si>
    <t>Počítač učitel - dodání včetně instalace</t>
  </si>
  <si>
    <t>5</t>
  </si>
  <si>
    <t>E005</t>
  </si>
  <si>
    <t>Notebook učitel - dodání včetně instalace</t>
  </si>
  <si>
    <t>1795372116</t>
  </si>
  <si>
    <t>E006</t>
  </si>
  <si>
    <t>Tiskárna - dodání včetně instalace</t>
  </si>
  <si>
    <t>2012907054</t>
  </si>
  <si>
    <t>7</t>
  </si>
  <si>
    <t>E007</t>
  </si>
  <si>
    <t>Interaktivní dataprojektor - dodání včetně instalace</t>
  </si>
  <si>
    <t>-350700337</t>
  </si>
  <si>
    <t>E008</t>
  </si>
  <si>
    <t>Multifunkční tiskárna - dodání včetně instalace</t>
  </si>
  <si>
    <t>47268950</t>
  </si>
  <si>
    <t>02 - VRN</t>
  </si>
  <si>
    <t>VRN - Vedlejší rozpočtové náklady</t>
  </si>
  <si>
    <t xml:space="preserve">    VRN9 - Ostatní náklady</t>
  </si>
  <si>
    <t>Vedlejší rozpočtové náklady</t>
  </si>
  <si>
    <t>VRN9</t>
  </si>
  <si>
    <t>Ostatní náklady</t>
  </si>
  <si>
    <t>K</t>
  </si>
  <si>
    <t>092203000</t>
  </si>
  <si>
    <t>Náklady na zaškolení obsluhy</t>
  </si>
  <si>
    <t>kpl</t>
  </si>
  <si>
    <t>111211211R</t>
  </si>
  <si>
    <t>Doprava, vykládka, nakládka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</si>
</sst>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4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3" fillId="0" borderId="0" applyNumberFormat="0" applyFill="0" applyBorder="0" applyAlignment="0" applyProtection="0"/>
  </cellStyleXfs>
  <cellXfs count="245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/>
    <xf numFmtId="0" fontId="9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0" fillId="0" borderId="0" xfId="0" applyFont="1" applyAlignment="1" applyProtection="1">
      <alignment horizontal="left" vertical="center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3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3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4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4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5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5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6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4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7" fillId="0" borderId="11" xfId="0" applyFont="1" applyBorder="1" applyAlignment="1">
      <alignment horizontal="center" vertical="center"/>
    </xf>
    <xf numFmtId="0" fontId="17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18" fillId="0" borderId="14" xfId="0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18" fillId="0" borderId="14" xfId="0" applyFont="1" applyBorder="1" applyAlignment="1" applyProtection="1">
      <alignment horizontal="left" vertical="center"/>
    </xf>
    <xf numFmtId="0" fontId="18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19" fillId="4" borderId="6" xfId="0" applyFont="1" applyFill="1" applyBorder="1" applyAlignment="1" applyProtection="1">
      <alignment horizontal="center" vertical="center"/>
    </xf>
    <xf numFmtId="0" fontId="19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19" fillId="4" borderId="7" xfId="0" applyFont="1" applyFill="1" applyBorder="1" applyAlignment="1" applyProtection="1">
      <alignment horizontal="center" vertical="center"/>
    </xf>
    <xf numFmtId="0" fontId="19" fillId="4" borderId="7" xfId="0" applyFont="1" applyFill="1" applyBorder="1" applyAlignment="1" applyProtection="1">
      <alignment horizontal="right" vertical="center"/>
    </xf>
    <xf numFmtId="0" fontId="19" fillId="4" borderId="8" xfId="0" applyFont="1" applyFill="1" applyBorder="1" applyAlignment="1" applyProtection="1">
      <alignment horizontal="left" vertical="center"/>
    </xf>
    <xf numFmtId="0" fontId="19" fillId="4" borderId="0" xfId="0" applyFont="1" applyFill="1" applyAlignment="1" applyProtection="1">
      <alignment horizontal="center" vertical="center"/>
    </xf>
    <xf numFmtId="0" fontId="20" fillId="0" borderId="16" xfId="0" applyFont="1" applyBorder="1" applyAlignment="1" applyProtection="1">
      <alignment horizontal="center" vertical="center" wrapText="1"/>
    </xf>
    <xf numFmtId="0" fontId="20" fillId="0" borderId="17" xfId="0" applyFont="1" applyBorder="1" applyAlignment="1" applyProtection="1">
      <alignment horizontal="center" vertical="center" wrapText="1"/>
    </xf>
    <xf numFmtId="0" fontId="20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1" fillId="0" borderId="0" xfId="0" applyFont="1" applyAlignment="1" applyProtection="1">
      <alignment horizontal="left" vertical="center"/>
    </xf>
    <xf numFmtId="0" fontId="21" fillId="0" borderId="0" xfId="0" applyFont="1" applyAlignment="1" applyProtection="1">
      <alignment vertical="center"/>
    </xf>
    <xf numFmtId="4" fontId="21" fillId="0" borderId="0" xfId="0" applyNumberFormat="1" applyFont="1" applyAlignment="1" applyProtection="1">
      <alignment horizontal="right" vertical="center"/>
    </xf>
    <xf numFmtId="4" fontId="21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17" fillId="0" borderId="14" xfId="0" applyNumberFormat="1" applyFont="1" applyBorder="1" applyAlignment="1" applyProtection="1">
      <alignment vertical="center"/>
    </xf>
    <xf numFmtId="4" fontId="17" fillId="0" borderId="0" xfId="0" applyNumberFormat="1" applyFont="1" applyBorder="1" applyAlignment="1" applyProtection="1">
      <alignment vertical="center"/>
    </xf>
    <xf numFmtId="166" fontId="17" fillId="0" borderId="0" xfId="0" applyNumberFormat="1" applyFont="1" applyBorder="1" applyAlignment="1" applyProtection="1">
      <alignment vertical="center"/>
    </xf>
    <xf numFmtId="4" fontId="17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3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4" fillId="0" borderId="0" xfId="0" applyFont="1" applyAlignment="1" applyProtection="1">
      <alignment vertical="center"/>
    </xf>
    <xf numFmtId="0" fontId="24" fillId="0" borderId="0" xfId="0" applyFont="1" applyAlignment="1" applyProtection="1">
      <alignment horizontal="left" vertical="center" wrapText="1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6" fillId="0" borderId="14" xfId="0" applyNumberFormat="1" applyFont="1" applyBorder="1" applyAlignment="1" applyProtection="1">
      <alignment vertical="center"/>
    </xf>
    <xf numFmtId="4" fontId="26" fillId="0" borderId="0" xfId="0" applyNumberFormat="1" applyFont="1" applyBorder="1" applyAlignment="1" applyProtection="1">
      <alignment vertical="center"/>
    </xf>
    <xf numFmtId="166" fontId="26" fillId="0" borderId="0" xfId="0" applyNumberFormat="1" applyFont="1" applyBorder="1" applyAlignment="1" applyProtection="1">
      <alignment vertical="center"/>
    </xf>
    <xf numFmtId="4" fontId="26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6" fillId="0" borderId="19" xfId="0" applyNumberFormat="1" applyFont="1" applyBorder="1" applyAlignment="1" applyProtection="1">
      <alignment vertical="center"/>
    </xf>
    <xf numFmtId="4" fontId="26" fillId="0" borderId="20" xfId="0" applyNumberFormat="1" applyFont="1" applyBorder="1" applyAlignment="1" applyProtection="1">
      <alignment vertical="center"/>
    </xf>
    <xf numFmtId="166" fontId="26" fillId="0" borderId="20" xfId="0" applyNumberFormat="1" applyFont="1" applyBorder="1" applyAlignment="1" applyProtection="1">
      <alignment vertical="center"/>
    </xf>
    <xf numFmtId="4" fontId="26" fillId="0" borderId="21" xfId="0" applyNumberFormat="1" applyFont="1" applyBorder="1" applyAlignment="1" applyProtection="1">
      <alignment vertical="center"/>
    </xf>
    <xf numFmtId="0" fontId="0" fillId="0" borderId="1" xfId="0" applyBorder="1"/>
    <xf numFmtId="0" fontId="0" fillId="0" borderId="2" xfId="0" applyBorder="1"/>
    <xf numFmtId="0" fontId="10" fillId="0" borderId="0" xfId="0" applyFont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4" fillId="0" borderId="0" xfId="0" applyFont="1" applyAlignment="1">
      <alignment horizontal="left" vertical="center"/>
    </xf>
    <xf numFmtId="4" fontId="21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8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6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19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19" fillId="4" borderId="0" xfId="0" applyFont="1" applyFill="1" applyAlignment="1" applyProtection="1">
      <alignment horizontal="right" vertical="center"/>
    </xf>
    <xf numFmtId="0" fontId="28" fillId="0" borderId="0" xfId="0" applyFont="1" applyAlignment="1" applyProtection="1">
      <alignment horizontal="left"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19" fillId="4" borderId="16" xfId="0" applyFont="1" applyFill="1" applyBorder="1" applyAlignment="1" applyProtection="1">
      <alignment horizontal="center" vertical="center" wrapText="1"/>
    </xf>
    <xf numFmtId="0" fontId="19" fillId="4" borderId="17" xfId="0" applyFont="1" applyFill="1" applyBorder="1" applyAlignment="1" applyProtection="1">
      <alignment horizontal="center" vertical="center" wrapText="1"/>
    </xf>
    <xf numFmtId="0" fontId="19" fillId="4" borderId="18" xfId="0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1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29" fillId="0" borderId="12" xfId="0" applyNumberFormat="1" applyFont="1" applyBorder="1" applyAlignment="1" applyProtection="1"/>
    <xf numFmtId="166" fontId="29" fillId="0" borderId="13" xfId="0" applyNumberFormat="1" applyFont="1" applyBorder="1" applyAlignment="1" applyProtection="1"/>
    <xf numFmtId="4" fontId="30" fillId="0" borderId="0" xfId="0" applyNumberFormat="1" applyFont="1" applyAlignment="1">
      <alignment vertical="center"/>
    </xf>
    <xf numFmtId="0" fontId="31" fillId="0" borderId="22" xfId="0" applyFont="1" applyBorder="1" applyAlignment="1" applyProtection="1">
      <alignment horizontal="center" vertical="center"/>
    </xf>
    <xf numFmtId="49" fontId="31" fillId="0" borderId="22" xfId="0" applyNumberFormat="1" applyFont="1" applyBorder="1" applyAlignment="1" applyProtection="1">
      <alignment horizontal="left" vertical="center" wrapText="1"/>
    </xf>
    <xf numFmtId="0" fontId="31" fillId="0" borderId="22" xfId="0" applyFont="1" applyBorder="1" applyAlignment="1" applyProtection="1">
      <alignment horizontal="left" vertical="center" wrapText="1"/>
    </xf>
    <xf numFmtId="0" fontId="31" fillId="0" borderId="22" xfId="0" applyFont="1" applyBorder="1" applyAlignment="1" applyProtection="1">
      <alignment horizontal="center" vertical="center" wrapText="1"/>
    </xf>
    <xf numFmtId="167" fontId="31" fillId="0" borderId="22" xfId="0" applyNumberFormat="1" applyFont="1" applyBorder="1" applyAlignment="1" applyProtection="1">
      <alignment vertical="center"/>
    </xf>
    <xf numFmtId="4" fontId="31" fillId="2" borderId="22" xfId="0" applyNumberFormat="1" applyFont="1" applyFill="1" applyBorder="1" applyAlignment="1" applyProtection="1">
      <alignment vertical="center"/>
      <protection locked="0"/>
    </xf>
    <xf numFmtId="4" fontId="31" fillId="0" borderId="22" xfId="0" applyNumberFormat="1" applyFont="1" applyBorder="1" applyAlignment="1" applyProtection="1">
      <alignment vertical="center"/>
    </xf>
    <xf numFmtId="0" fontId="32" fillId="0" borderId="3" xfId="0" applyFont="1" applyBorder="1" applyAlignment="1">
      <alignment vertical="center"/>
    </xf>
    <xf numFmtId="0" fontId="31" fillId="2" borderId="14" xfId="0" applyFont="1" applyFill="1" applyBorder="1" applyAlignment="1" applyProtection="1">
      <alignment horizontal="left" vertical="center"/>
      <protection locked="0"/>
    </xf>
    <xf numFmtId="0" fontId="31" fillId="0" borderId="0" xfId="0" applyFont="1" applyBorder="1" applyAlignment="1" applyProtection="1">
      <alignment horizontal="center" vertical="center"/>
    </xf>
    <xf numFmtId="166" fontId="20" fillId="0" borderId="0" xfId="0" applyNumberFormat="1" applyFont="1" applyBorder="1" applyAlignment="1" applyProtection="1">
      <alignment vertical="center"/>
    </xf>
    <xf numFmtId="166" fontId="20" fillId="0" borderId="15" xfId="0" applyNumberFormat="1" applyFont="1" applyBorder="1" applyAlignment="1" applyProtection="1">
      <alignment vertical="center"/>
    </xf>
    <xf numFmtId="0" fontId="19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1" fillId="2" borderId="19" xfId="0" applyFont="1" applyFill="1" applyBorder="1" applyAlignment="1" applyProtection="1">
      <alignment horizontal="left" vertical="center"/>
      <protection locked="0"/>
    </xf>
    <xf numFmtId="0" fontId="31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0" fillId="0" borderId="20" xfId="0" applyNumberFormat="1" applyFont="1" applyBorder="1" applyAlignment="1" applyProtection="1">
      <alignment vertical="center"/>
    </xf>
    <xf numFmtId="166" fontId="20" fillId="0" borderId="21" xfId="0" applyNumberFormat="1" applyFont="1" applyBorder="1" applyAlignment="1" applyProtection="1">
      <alignment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19" fillId="0" borderId="22" xfId="0" applyFont="1" applyBorder="1" applyAlignment="1" applyProtection="1">
      <alignment horizontal="center" vertical="center"/>
    </xf>
    <xf numFmtId="49" fontId="19" fillId="0" borderId="22" xfId="0" applyNumberFormat="1" applyFont="1" applyBorder="1" applyAlignment="1" applyProtection="1">
      <alignment horizontal="left" vertical="center" wrapText="1"/>
    </xf>
    <xf numFmtId="0" fontId="19" fillId="0" borderId="22" xfId="0" applyFont="1" applyBorder="1" applyAlignment="1" applyProtection="1">
      <alignment horizontal="left" vertical="center" wrapText="1"/>
    </xf>
    <xf numFmtId="0" fontId="19" fillId="0" borderId="22" xfId="0" applyFont="1" applyBorder="1" applyAlignment="1" applyProtection="1">
      <alignment horizontal="center" vertical="center" wrapText="1"/>
    </xf>
    <xf numFmtId="167" fontId="19" fillId="0" borderId="22" xfId="0" applyNumberFormat="1" applyFont="1" applyBorder="1" applyAlignment="1" applyProtection="1">
      <alignment vertical="center"/>
    </xf>
    <xf numFmtId="4" fontId="19" fillId="2" borderId="22" xfId="0" applyNumberFormat="1" applyFont="1" applyFill="1" applyBorder="1" applyAlignment="1" applyProtection="1">
      <alignment vertical="center"/>
      <protection locked="0"/>
    </xf>
    <xf numFmtId="4" fontId="19" fillId="0" borderId="22" xfId="0" applyNumberFormat="1" applyFont="1" applyBorder="1" applyAlignment="1" applyProtection="1">
      <alignment vertical="center"/>
    </xf>
    <xf numFmtId="0" fontId="20" fillId="2" borderId="14" xfId="0" applyFont="1" applyFill="1" applyBorder="1" applyAlignment="1" applyProtection="1">
      <alignment horizontal="left" vertical="center"/>
      <protection locked="0"/>
    </xf>
    <xf numFmtId="0" fontId="20" fillId="0" borderId="0" xfId="0" applyFont="1" applyBorder="1" applyAlignment="1" applyProtection="1">
      <alignment horizontal="center" vertical="center"/>
    </xf>
    <xf numFmtId="0" fontId="20" fillId="2" borderId="19" xfId="0" applyFont="1" applyFill="1" applyBorder="1" applyAlignment="1" applyProtection="1">
      <alignment horizontal="left" vertical="center"/>
      <protection locked="0"/>
    </xf>
    <xf numFmtId="0" fontId="20" fillId="0" borderId="20" xfId="0" applyFont="1" applyBorder="1" applyAlignment="1" applyProtection="1">
      <alignment horizontal="center"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styles" Target="styles.xml" /><Relationship Id="rId5" Type="http://schemas.openxmlformats.org/officeDocument/2006/relationships/theme" Target="theme/theme1.xml" /><Relationship Id="rId6" Type="http://schemas.openxmlformats.org/officeDocument/2006/relationships/calcChain" Target="calcChain.xml" /><Relationship Id="rId7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3" t="s">
        <v>0</v>
      </c>
      <c r="AZ1" s="13" t="s">
        <v>1</v>
      </c>
      <c r="BA1" s="13" t="s">
        <v>2</v>
      </c>
      <c r="BB1" s="13" t="s">
        <v>3</v>
      </c>
      <c r="BT1" s="13" t="s">
        <v>4</v>
      </c>
      <c r="BU1" s="13" t="s">
        <v>4</v>
      </c>
      <c r="BV1" s="13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4" t="s">
        <v>6</v>
      </c>
      <c r="BT2" s="14" t="s">
        <v>7</v>
      </c>
    </row>
    <row r="3" s="1" customFormat="1" ht="6.96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7"/>
      <c r="BS3" s="14" t="s">
        <v>6</v>
      </c>
      <c r="BT3" s="14" t="s">
        <v>8</v>
      </c>
    </row>
    <row r="4" s="1" customFormat="1" ht="24.96" customHeight="1">
      <c r="B4" s="18"/>
      <c r="C4" s="19"/>
      <c r="D4" s="20" t="s">
        <v>9</v>
      </c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  <c r="AR4" s="17"/>
      <c r="AS4" s="21" t="s">
        <v>10</v>
      </c>
      <c r="BE4" s="22" t="s">
        <v>11</v>
      </c>
      <c r="BS4" s="14" t="s">
        <v>12</v>
      </c>
    </row>
    <row r="5" s="1" customFormat="1" ht="12" customHeight="1">
      <c r="B5" s="18"/>
      <c r="C5" s="19"/>
      <c r="D5" s="23" t="s">
        <v>13</v>
      </c>
      <c r="E5" s="19"/>
      <c r="F5" s="19"/>
      <c r="G5" s="19"/>
      <c r="H5" s="19"/>
      <c r="I5" s="19"/>
      <c r="J5" s="19"/>
      <c r="K5" s="24" t="s">
        <v>14</v>
      </c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  <c r="AR5" s="17"/>
      <c r="BE5" s="25" t="s">
        <v>15</v>
      </c>
      <c r="BS5" s="14" t="s">
        <v>6</v>
      </c>
    </row>
    <row r="6" s="1" customFormat="1" ht="36.96" customHeight="1">
      <c r="B6" s="18"/>
      <c r="C6" s="19"/>
      <c r="D6" s="26" t="s">
        <v>16</v>
      </c>
      <c r="E6" s="19"/>
      <c r="F6" s="19"/>
      <c r="G6" s="19"/>
      <c r="H6" s="19"/>
      <c r="I6" s="19"/>
      <c r="J6" s="19"/>
      <c r="K6" s="27" t="s">
        <v>17</v>
      </c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7"/>
      <c r="BE6" s="28"/>
      <c r="BS6" s="14" t="s">
        <v>6</v>
      </c>
    </row>
    <row r="7" s="1" customFormat="1" ht="12" customHeight="1">
      <c r="B7" s="18"/>
      <c r="C7" s="19"/>
      <c r="D7" s="29" t="s">
        <v>18</v>
      </c>
      <c r="E7" s="19"/>
      <c r="F7" s="19"/>
      <c r="G7" s="19"/>
      <c r="H7" s="19"/>
      <c r="I7" s="19"/>
      <c r="J7" s="19"/>
      <c r="K7" s="24" t="s">
        <v>1</v>
      </c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29" t="s">
        <v>19</v>
      </c>
      <c r="AL7" s="19"/>
      <c r="AM7" s="19"/>
      <c r="AN7" s="24" t="s">
        <v>1</v>
      </c>
      <c r="AO7" s="19"/>
      <c r="AP7" s="19"/>
      <c r="AQ7" s="19"/>
      <c r="AR7" s="17"/>
      <c r="BE7" s="28"/>
      <c r="BS7" s="14" t="s">
        <v>6</v>
      </c>
    </row>
    <row r="8" s="1" customFormat="1" ht="12" customHeight="1">
      <c r="B8" s="18"/>
      <c r="C8" s="19"/>
      <c r="D8" s="29" t="s">
        <v>20</v>
      </c>
      <c r="E8" s="19"/>
      <c r="F8" s="19"/>
      <c r="G8" s="19"/>
      <c r="H8" s="19"/>
      <c r="I8" s="19"/>
      <c r="J8" s="19"/>
      <c r="K8" s="24" t="s">
        <v>21</v>
      </c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29" t="s">
        <v>22</v>
      </c>
      <c r="AL8" s="19"/>
      <c r="AM8" s="19"/>
      <c r="AN8" s="30" t="s">
        <v>23</v>
      </c>
      <c r="AO8" s="19"/>
      <c r="AP8" s="19"/>
      <c r="AQ8" s="19"/>
      <c r="AR8" s="17"/>
      <c r="BE8" s="28"/>
      <c r="BS8" s="14" t="s">
        <v>6</v>
      </c>
    </row>
    <row r="9" s="1" customFormat="1" ht="14.4" customHeight="1">
      <c r="B9" s="18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  <c r="AR9" s="17"/>
      <c r="BE9" s="28"/>
      <c r="BS9" s="14" t="s">
        <v>6</v>
      </c>
    </row>
    <row r="10" s="1" customFormat="1" ht="12" customHeight="1">
      <c r="B10" s="18"/>
      <c r="C10" s="19"/>
      <c r="D10" s="29" t="s">
        <v>24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29" t="s">
        <v>25</v>
      </c>
      <c r="AL10" s="19"/>
      <c r="AM10" s="19"/>
      <c r="AN10" s="24" t="s">
        <v>1</v>
      </c>
      <c r="AO10" s="19"/>
      <c r="AP10" s="19"/>
      <c r="AQ10" s="19"/>
      <c r="AR10" s="17"/>
      <c r="BE10" s="28"/>
      <c r="BS10" s="14" t="s">
        <v>6</v>
      </c>
    </row>
    <row r="11" s="1" customFormat="1" ht="18.48" customHeight="1">
      <c r="B11" s="18"/>
      <c r="C11" s="19"/>
      <c r="D11" s="19"/>
      <c r="E11" s="24" t="s">
        <v>21</v>
      </c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29" t="s">
        <v>26</v>
      </c>
      <c r="AL11" s="19"/>
      <c r="AM11" s="19"/>
      <c r="AN11" s="24" t="s">
        <v>1</v>
      </c>
      <c r="AO11" s="19"/>
      <c r="AP11" s="19"/>
      <c r="AQ11" s="19"/>
      <c r="AR11" s="17"/>
      <c r="BE11" s="28"/>
      <c r="BS11" s="14" t="s">
        <v>6</v>
      </c>
    </row>
    <row r="12" s="1" customFormat="1" ht="6.96" customHeight="1">
      <c r="B12" s="18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  <c r="AR12" s="17"/>
      <c r="BE12" s="28"/>
      <c r="BS12" s="14" t="s">
        <v>6</v>
      </c>
    </row>
    <row r="13" s="1" customFormat="1" ht="12" customHeight="1">
      <c r="B13" s="18"/>
      <c r="C13" s="19"/>
      <c r="D13" s="29" t="s">
        <v>27</v>
      </c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29" t="s">
        <v>25</v>
      </c>
      <c r="AL13" s="19"/>
      <c r="AM13" s="19"/>
      <c r="AN13" s="31" t="s">
        <v>28</v>
      </c>
      <c r="AO13" s="19"/>
      <c r="AP13" s="19"/>
      <c r="AQ13" s="19"/>
      <c r="AR13" s="17"/>
      <c r="BE13" s="28"/>
      <c r="BS13" s="14" t="s">
        <v>6</v>
      </c>
    </row>
    <row r="14">
      <c r="B14" s="18"/>
      <c r="C14" s="19"/>
      <c r="D14" s="19"/>
      <c r="E14" s="31" t="s">
        <v>28</v>
      </c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  <c r="AF14" s="32"/>
      <c r="AG14" s="32"/>
      <c r="AH14" s="32"/>
      <c r="AI14" s="32"/>
      <c r="AJ14" s="32"/>
      <c r="AK14" s="29" t="s">
        <v>26</v>
      </c>
      <c r="AL14" s="19"/>
      <c r="AM14" s="19"/>
      <c r="AN14" s="31" t="s">
        <v>28</v>
      </c>
      <c r="AO14" s="19"/>
      <c r="AP14" s="19"/>
      <c r="AQ14" s="19"/>
      <c r="AR14" s="17"/>
      <c r="BE14" s="28"/>
      <c r="BS14" s="14" t="s">
        <v>6</v>
      </c>
    </row>
    <row r="15" s="1" customFormat="1" ht="6.96" customHeight="1">
      <c r="B15" s="18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7"/>
      <c r="BE15" s="28"/>
      <c r="BS15" s="14" t="s">
        <v>4</v>
      </c>
    </row>
    <row r="16" s="1" customFormat="1" ht="12" customHeight="1">
      <c r="B16" s="18"/>
      <c r="C16" s="19"/>
      <c r="D16" s="29" t="s">
        <v>29</v>
      </c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29" t="s">
        <v>25</v>
      </c>
      <c r="AL16" s="19"/>
      <c r="AM16" s="19"/>
      <c r="AN16" s="24" t="s">
        <v>1</v>
      </c>
      <c r="AO16" s="19"/>
      <c r="AP16" s="19"/>
      <c r="AQ16" s="19"/>
      <c r="AR16" s="17"/>
      <c r="BE16" s="28"/>
      <c r="BS16" s="14" t="s">
        <v>4</v>
      </c>
    </row>
    <row r="17" s="1" customFormat="1" ht="18.48" customHeight="1">
      <c r="B17" s="18"/>
      <c r="C17" s="19"/>
      <c r="D17" s="19"/>
      <c r="E17" s="24" t="s">
        <v>21</v>
      </c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29" t="s">
        <v>26</v>
      </c>
      <c r="AL17" s="19"/>
      <c r="AM17" s="19"/>
      <c r="AN17" s="24" t="s">
        <v>1</v>
      </c>
      <c r="AO17" s="19"/>
      <c r="AP17" s="19"/>
      <c r="AQ17" s="19"/>
      <c r="AR17" s="17"/>
      <c r="BE17" s="28"/>
      <c r="BS17" s="14" t="s">
        <v>30</v>
      </c>
    </row>
    <row r="18" s="1" customFormat="1" ht="6.96" customHeight="1">
      <c r="B18" s="18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7"/>
      <c r="BE18" s="28"/>
      <c r="BS18" s="14" t="s">
        <v>6</v>
      </c>
    </row>
    <row r="19" s="1" customFormat="1" ht="12" customHeight="1">
      <c r="B19" s="18"/>
      <c r="C19" s="19"/>
      <c r="D19" s="29" t="s">
        <v>31</v>
      </c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29" t="s">
        <v>25</v>
      </c>
      <c r="AL19" s="19"/>
      <c r="AM19" s="19"/>
      <c r="AN19" s="24" t="s">
        <v>1</v>
      </c>
      <c r="AO19" s="19"/>
      <c r="AP19" s="19"/>
      <c r="AQ19" s="19"/>
      <c r="AR19" s="17"/>
      <c r="BE19" s="28"/>
      <c r="BS19" s="14" t="s">
        <v>6</v>
      </c>
    </row>
    <row r="20" s="1" customFormat="1" ht="18.48" customHeight="1">
      <c r="B20" s="18"/>
      <c r="C20" s="19"/>
      <c r="D20" s="19"/>
      <c r="E20" s="24" t="s">
        <v>21</v>
      </c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29" t="s">
        <v>26</v>
      </c>
      <c r="AL20" s="19"/>
      <c r="AM20" s="19"/>
      <c r="AN20" s="24" t="s">
        <v>1</v>
      </c>
      <c r="AO20" s="19"/>
      <c r="AP20" s="19"/>
      <c r="AQ20" s="19"/>
      <c r="AR20" s="17"/>
      <c r="BE20" s="28"/>
      <c r="BS20" s="14" t="s">
        <v>4</v>
      </c>
    </row>
    <row r="21" s="1" customFormat="1" ht="6.96" customHeight="1">
      <c r="B21" s="18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/>
      <c r="AR21" s="17"/>
      <c r="BE21" s="28"/>
    </row>
    <row r="22" s="1" customFormat="1" ht="12" customHeight="1">
      <c r="B22" s="18"/>
      <c r="C22" s="19"/>
      <c r="D22" s="29" t="s">
        <v>32</v>
      </c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9"/>
      <c r="AR22" s="17"/>
      <c r="BE22" s="28"/>
    </row>
    <row r="23" s="1" customFormat="1" ht="16.5" customHeight="1">
      <c r="B23" s="18"/>
      <c r="C23" s="19"/>
      <c r="D23" s="19"/>
      <c r="E23" s="33" t="s">
        <v>1</v>
      </c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19"/>
      <c r="AP23" s="19"/>
      <c r="AQ23" s="19"/>
      <c r="AR23" s="17"/>
      <c r="BE23" s="28"/>
    </row>
    <row r="24" s="1" customFormat="1" ht="6.96" customHeight="1">
      <c r="B24" s="18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  <c r="AR24" s="17"/>
      <c r="BE24" s="28"/>
    </row>
    <row r="25" s="1" customFormat="1" ht="6.96" customHeight="1">
      <c r="B25" s="18"/>
      <c r="C25" s="19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  <c r="AN25" s="34"/>
      <c r="AO25" s="34"/>
      <c r="AP25" s="19"/>
      <c r="AQ25" s="19"/>
      <c r="AR25" s="17"/>
      <c r="BE25" s="28"/>
    </row>
    <row r="26" s="2" customFormat="1" ht="25.92" customHeight="1">
      <c r="A26" s="35"/>
      <c r="B26" s="36"/>
      <c r="C26" s="37"/>
      <c r="D26" s="38" t="s">
        <v>33</v>
      </c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40">
        <f>ROUND(AG94,2)</f>
        <v>0</v>
      </c>
      <c r="AL26" s="39"/>
      <c r="AM26" s="39"/>
      <c r="AN26" s="39"/>
      <c r="AO26" s="39"/>
      <c r="AP26" s="37"/>
      <c r="AQ26" s="37"/>
      <c r="AR26" s="41"/>
      <c r="BE26" s="28"/>
    </row>
    <row r="27" s="2" customFormat="1" ht="6.96" customHeight="1">
      <c r="A27" s="35"/>
      <c r="B27" s="36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41"/>
      <c r="BE27" s="28"/>
    </row>
    <row r="28" s="2" customFormat="1">
      <c r="A28" s="35"/>
      <c r="B28" s="36"/>
      <c r="C28" s="37"/>
      <c r="D28" s="37"/>
      <c r="E28" s="37"/>
      <c r="F28" s="37"/>
      <c r="G28" s="37"/>
      <c r="H28" s="37"/>
      <c r="I28" s="37"/>
      <c r="J28" s="37"/>
      <c r="K28" s="37"/>
      <c r="L28" s="42" t="s">
        <v>34</v>
      </c>
      <c r="M28" s="42"/>
      <c r="N28" s="42"/>
      <c r="O28" s="42"/>
      <c r="P28" s="42"/>
      <c r="Q28" s="37"/>
      <c r="R28" s="37"/>
      <c r="S28" s="37"/>
      <c r="T28" s="37"/>
      <c r="U28" s="37"/>
      <c r="V28" s="37"/>
      <c r="W28" s="42" t="s">
        <v>35</v>
      </c>
      <c r="X28" s="42"/>
      <c r="Y28" s="42"/>
      <c r="Z28" s="42"/>
      <c r="AA28" s="42"/>
      <c r="AB28" s="42"/>
      <c r="AC28" s="42"/>
      <c r="AD28" s="42"/>
      <c r="AE28" s="42"/>
      <c r="AF28" s="37"/>
      <c r="AG28" s="37"/>
      <c r="AH28" s="37"/>
      <c r="AI28" s="37"/>
      <c r="AJ28" s="37"/>
      <c r="AK28" s="42" t="s">
        <v>36</v>
      </c>
      <c r="AL28" s="42"/>
      <c r="AM28" s="42"/>
      <c r="AN28" s="42"/>
      <c r="AO28" s="42"/>
      <c r="AP28" s="37"/>
      <c r="AQ28" s="37"/>
      <c r="AR28" s="41"/>
      <c r="BE28" s="28"/>
    </row>
    <row r="29" s="3" customFormat="1" ht="14.4" customHeight="1">
      <c r="A29" s="3"/>
      <c r="B29" s="43"/>
      <c r="C29" s="44"/>
      <c r="D29" s="29" t="s">
        <v>37</v>
      </c>
      <c r="E29" s="44"/>
      <c r="F29" s="29" t="s">
        <v>38</v>
      </c>
      <c r="G29" s="44"/>
      <c r="H29" s="44"/>
      <c r="I29" s="44"/>
      <c r="J29" s="44"/>
      <c r="K29" s="44"/>
      <c r="L29" s="45">
        <v>0.20999999999999999</v>
      </c>
      <c r="M29" s="44"/>
      <c r="N29" s="44"/>
      <c r="O29" s="44"/>
      <c r="P29" s="44"/>
      <c r="Q29" s="44"/>
      <c r="R29" s="44"/>
      <c r="S29" s="44"/>
      <c r="T29" s="44"/>
      <c r="U29" s="44"/>
      <c r="V29" s="44"/>
      <c r="W29" s="46">
        <f>ROUND(AZ94, 2)</f>
        <v>0</v>
      </c>
      <c r="X29" s="44"/>
      <c r="Y29" s="44"/>
      <c r="Z29" s="44"/>
      <c r="AA29" s="44"/>
      <c r="AB29" s="44"/>
      <c r="AC29" s="44"/>
      <c r="AD29" s="44"/>
      <c r="AE29" s="44"/>
      <c r="AF29" s="44"/>
      <c r="AG29" s="44"/>
      <c r="AH29" s="44"/>
      <c r="AI29" s="44"/>
      <c r="AJ29" s="44"/>
      <c r="AK29" s="46">
        <f>ROUND(AV94, 2)</f>
        <v>0</v>
      </c>
      <c r="AL29" s="44"/>
      <c r="AM29" s="44"/>
      <c r="AN29" s="44"/>
      <c r="AO29" s="44"/>
      <c r="AP29" s="44"/>
      <c r="AQ29" s="44"/>
      <c r="AR29" s="47"/>
      <c r="BE29" s="48"/>
    </row>
    <row r="30" s="3" customFormat="1" ht="14.4" customHeight="1">
      <c r="A30" s="3"/>
      <c r="B30" s="43"/>
      <c r="C30" s="44"/>
      <c r="D30" s="44"/>
      <c r="E30" s="44"/>
      <c r="F30" s="29" t="s">
        <v>39</v>
      </c>
      <c r="G30" s="44"/>
      <c r="H30" s="44"/>
      <c r="I30" s="44"/>
      <c r="J30" s="44"/>
      <c r="K30" s="44"/>
      <c r="L30" s="45">
        <v>0.12</v>
      </c>
      <c r="M30" s="44"/>
      <c r="N30" s="44"/>
      <c r="O30" s="44"/>
      <c r="P30" s="44"/>
      <c r="Q30" s="44"/>
      <c r="R30" s="44"/>
      <c r="S30" s="44"/>
      <c r="T30" s="44"/>
      <c r="U30" s="44"/>
      <c r="V30" s="44"/>
      <c r="W30" s="46">
        <f>ROUND(BA94, 2)</f>
        <v>0</v>
      </c>
      <c r="X30" s="44"/>
      <c r="Y30" s="44"/>
      <c r="Z30" s="44"/>
      <c r="AA30" s="44"/>
      <c r="AB30" s="44"/>
      <c r="AC30" s="44"/>
      <c r="AD30" s="44"/>
      <c r="AE30" s="44"/>
      <c r="AF30" s="44"/>
      <c r="AG30" s="44"/>
      <c r="AH30" s="44"/>
      <c r="AI30" s="44"/>
      <c r="AJ30" s="44"/>
      <c r="AK30" s="46">
        <f>ROUND(AW94, 2)</f>
        <v>0</v>
      </c>
      <c r="AL30" s="44"/>
      <c r="AM30" s="44"/>
      <c r="AN30" s="44"/>
      <c r="AO30" s="44"/>
      <c r="AP30" s="44"/>
      <c r="AQ30" s="44"/>
      <c r="AR30" s="47"/>
      <c r="BE30" s="48"/>
    </row>
    <row r="31" hidden="1" s="3" customFormat="1" ht="14.4" customHeight="1">
      <c r="A31" s="3"/>
      <c r="B31" s="43"/>
      <c r="C31" s="44"/>
      <c r="D31" s="44"/>
      <c r="E31" s="44"/>
      <c r="F31" s="29" t="s">
        <v>40</v>
      </c>
      <c r="G31" s="44"/>
      <c r="H31" s="44"/>
      <c r="I31" s="44"/>
      <c r="J31" s="44"/>
      <c r="K31" s="44"/>
      <c r="L31" s="45">
        <v>0.20999999999999999</v>
      </c>
      <c r="M31" s="44"/>
      <c r="N31" s="44"/>
      <c r="O31" s="44"/>
      <c r="P31" s="44"/>
      <c r="Q31" s="44"/>
      <c r="R31" s="44"/>
      <c r="S31" s="44"/>
      <c r="T31" s="44"/>
      <c r="U31" s="44"/>
      <c r="V31" s="44"/>
      <c r="W31" s="46">
        <f>ROUND(BB94, 2)</f>
        <v>0</v>
      </c>
      <c r="X31" s="44"/>
      <c r="Y31" s="44"/>
      <c r="Z31" s="44"/>
      <c r="AA31" s="44"/>
      <c r="AB31" s="44"/>
      <c r="AC31" s="44"/>
      <c r="AD31" s="44"/>
      <c r="AE31" s="44"/>
      <c r="AF31" s="44"/>
      <c r="AG31" s="44"/>
      <c r="AH31" s="44"/>
      <c r="AI31" s="44"/>
      <c r="AJ31" s="44"/>
      <c r="AK31" s="46">
        <v>0</v>
      </c>
      <c r="AL31" s="44"/>
      <c r="AM31" s="44"/>
      <c r="AN31" s="44"/>
      <c r="AO31" s="44"/>
      <c r="AP31" s="44"/>
      <c r="AQ31" s="44"/>
      <c r="AR31" s="47"/>
      <c r="BE31" s="48"/>
    </row>
    <row r="32" hidden="1" s="3" customFormat="1" ht="14.4" customHeight="1">
      <c r="A32" s="3"/>
      <c r="B32" s="43"/>
      <c r="C32" s="44"/>
      <c r="D32" s="44"/>
      <c r="E32" s="44"/>
      <c r="F32" s="29" t="s">
        <v>41</v>
      </c>
      <c r="G32" s="44"/>
      <c r="H32" s="44"/>
      <c r="I32" s="44"/>
      <c r="J32" s="44"/>
      <c r="K32" s="44"/>
      <c r="L32" s="45">
        <v>0.12</v>
      </c>
      <c r="M32" s="44"/>
      <c r="N32" s="44"/>
      <c r="O32" s="44"/>
      <c r="P32" s="44"/>
      <c r="Q32" s="44"/>
      <c r="R32" s="44"/>
      <c r="S32" s="44"/>
      <c r="T32" s="44"/>
      <c r="U32" s="44"/>
      <c r="V32" s="44"/>
      <c r="W32" s="46">
        <f>ROUND(BC94, 2)</f>
        <v>0</v>
      </c>
      <c r="X32" s="44"/>
      <c r="Y32" s="44"/>
      <c r="Z32" s="44"/>
      <c r="AA32" s="44"/>
      <c r="AB32" s="44"/>
      <c r="AC32" s="44"/>
      <c r="AD32" s="44"/>
      <c r="AE32" s="44"/>
      <c r="AF32" s="44"/>
      <c r="AG32" s="44"/>
      <c r="AH32" s="44"/>
      <c r="AI32" s="44"/>
      <c r="AJ32" s="44"/>
      <c r="AK32" s="46">
        <v>0</v>
      </c>
      <c r="AL32" s="44"/>
      <c r="AM32" s="44"/>
      <c r="AN32" s="44"/>
      <c r="AO32" s="44"/>
      <c r="AP32" s="44"/>
      <c r="AQ32" s="44"/>
      <c r="AR32" s="47"/>
      <c r="BE32" s="48"/>
    </row>
    <row r="33" hidden="1" s="3" customFormat="1" ht="14.4" customHeight="1">
      <c r="A33" s="3"/>
      <c r="B33" s="43"/>
      <c r="C33" s="44"/>
      <c r="D33" s="44"/>
      <c r="E33" s="44"/>
      <c r="F33" s="29" t="s">
        <v>42</v>
      </c>
      <c r="G33" s="44"/>
      <c r="H33" s="44"/>
      <c r="I33" s="44"/>
      <c r="J33" s="44"/>
      <c r="K33" s="44"/>
      <c r="L33" s="45">
        <v>0</v>
      </c>
      <c r="M33" s="44"/>
      <c r="N33" s="44"/>
      <c r="O33" s="44"/>
      <c r="P33" s="44"/>
      <c r="Q33" s="44"/>
      <c r="R33" s="44"/>
      <c r="S33" s="44"/>
      <c r="T33" s="44"/>
      <c r="U33" s="44"/>
      <c r="V33" s="44"/>
      <c r="W33" s="46">
        <f>ROUND(BD94, 2)</f>
        <v>0</v>
      </c>
      <c r="X33" s="44"/>
      <c r="Y33" s="44"/>
      <c r="Z33" s="44"/>
      <c r="AA33" s="44"/>
      <c r="AB33" s="44"/>
      <c r="AC33" s="44"/>
      <c r="AD33" s="44"/>
      <c r="AE33" s="44"/>
      <c r="AF33" s="44"/>
      <c r="AG33" s="44"/>
      <c r="AH33" s="44"/>
      <c r="AI33" s="44"/>
      <c r="AJ33" s="44"/>
      <c r="AK33" s="46">
        <v>0</v>
      </c>
      <c r="AL33" s="44"/>
      <c r="AM33" s="44"/>
      <c r="AN33" s="44"/>
      <c r="AO33" s="44"/>
      <c r="AP33" s="44"/>
      <c r="AQ33" s="44"/>
      <c r="AR33" s="47"/>
      <c r="BE33" s="48"/>
    </row>
    <row r="34" s="2" customFormat="1" ht="6.96" customHeight="1">
      <c r="A34" s="35"/>
      <c r="B34" s="36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  <c r="AN34" s="37"/>
      <c r="AO34" s="37"/>
      <c r="AP34" s="37"/>
      <c r="AQ34" s="37"/>
      <c r="AR34" s="41"/>
      <c r="BE34" s="28"/>
    </row>
    <row r="35" s="2" customFormat="1" ht="25.92" customHeight="1">
      <c r="A35" s="35"/>
      <c r="B35" s="36"/>
      <c r="C35" s="49"/>
      <c r="D35" s="50" t="s">
        <v>43</v>
      </c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1"/>
      <c r="Q35" s="51"/>
      <c r="R35" s="51"/>
      <c r="S35" s="51"/>
      <c r="T35" s="52" t="s">
        <v>44</v>
      </c>
      <c r="U35" s="51"/>
      <c r="V35" s="51"/>
      <c r="W35" s="51"/>
      <c r="X35" s="53" t="s">
        <v>45</v>
      </c>
      <c r="Y35" s="51"/>
      <c r="Z35" s="51"/>
      <c r="AA35" s="51"/>
      <c r="AB35" s="51"/>
      <c r="AC35" s="51"/>
      <c r="AD35" s="51"/>
      <c r="AE35" s="51"/>
      <c r="AF35" s="51"/>
      <c r="AG35" s="51"/>
      <c r="AH35" s="51"/>
      <c r="AI35" s="51"/>
      <c r="AJ35" s="51"/>
      <c r="AK35" s="54">
        <f>SUM(AK26:AK33)</f>
        <v>0</v>
      </c>
      <c r="AL35" s="51"/>
      <c r="AM35" s="51"/>
      <c r="AN35" s="51"/>
      <c r="AO35" s="55"/>
      <c r="AP35" s="49"/>
      <c r="AQ35" s="49"/>
      <c r="AR35" s="41"/>
      <c r="BE35" s="35"/>
    </row>
    <row r="36" s="2" customFormat="1" ht="6.96" customHeight="1">
      <c r="A36" s="35"/>
      <c r="B36" s="36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7"/>
      <c r="AR36" s="41"/>
      <c r="BE36" s="35"/>
    </row>
    <row r="37" s="2" customFormat="1" ht="14.4" customHeight="1">
      <c r="A37" s="35"/>
      <c r="B37" s="36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37"/>
      <c r="AP37" s="37"/>
      <c r="AQ37" s="37"/>
      <c r="AR37" s="41"/>
      <c r="BE37" s="35"/>
    </row>
    <row r="38" s="1" customFormat="1" ht="14.4" customHeight="1">
      <c r="B38" s="18"/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  <c r="AH38" s="19"/>
      <c r="AI38" s="19"/>
      <c r="AJ38" s="19"/>
      <c r="AK38" s="19"/>
      <c r="AL38" s="19"/>
      <c r="AM38" s="19"/>
      <c r="AN38" s="19"/>
      <c r="AO38" s="19"/>
      <c r="AP38" s="19"/>
      <c r="AQ38" s="19"/>
      <c r="AR38" s="17"/>
    </row>
    <row r="39" s="1" customFormat="1" ht="14.4" customHeight="1">
      <c r="B39" s="18"/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  <c r="AI39" s="19"/>
      <c r="AJ39" s="19"/>
      <c r="AK39" s="19"/>
      <c r="AL39" s="19"/>
      <c r="AM39" s="19"/>
      <c r="AN39" s="19"/>
      <c r="AO39" s="19"/>
      <c r="AP39" s="19"/>
      <c r="AQ39" s="19"/>
      <c r="AR39" s="17"/>
    </row>
    <row r="40" s="1" customFormat="1" ht="14.4" customHeight="1">
      <c r="B40" s="18"/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19"/>
      <c r="AH40" s="19"/>
      <c r="AI40" s="19"/>
      <c r="AJ40" s="19"/>
      <c r="AK40" s="19"/>
      <c r="AL40" s="19"/>
      <c r="AM40" s="19"/>
      <c r="AN40" s="19"/>
      <c r="AO40" s="19"/>
      <c r="AP40" s="19"/>
      <c r="AQ40" s="19"/>
      <c r="AR40" s="17"/>
    </row>
    <row r="41" s="1" customFormat="1" ht="14.4" customHeight="1">
      <c r="B41" s="18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  <c r="AH41" s="19"/>
      <c r="AI41" s="19"/>
      <c r="AJ41" s="19"/>
      <c r="AK41" s="19"/>
      <c r="AL41" s="19"/>
      <c r="AM41" s="19"/>
      <c r="AN41" s="19"/>
      <c r="AO41" s="19"/>
      <c r="AP41" s="19"/>
      <c r="AQ41" s="19"/>
      <c r="AR41" s="17"/>
    </row>
    <row r="42" s="1" customFormat="1" ht="14.4" customHeight="1">
      <c r="B42" s="18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19"/>
      <c r="AI42" s="19"/>
      <c r="AJ42" s="19"/>
      <c r="AK42" s="19"/>
      <c r="AL42" s="19"/>
      <c r="AM42" s="19"/>
      <c r="AN42" s="19"/>
      <c r="AO42" s="19"/>
      <c r="AP42" s="19"/>
      <c r="AQ42" s="19"/>
      <c r="AR42" s="17"/>
    </row>
    <row r="43" s="1" customFormat="1" ht="14.4" customHeight="1">
      <c r="B43" s="18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19"/>
      <c r="AI43" s="19"/>
      <c r="AJ43" s="19"/>
      <c r="AK43" s="19"/>
      <c r="AL43" s="19"/>
      <c r="AM43" s="19"/>
      <c r="AN43" s="19"/>
      <c r="AO43" s="19"/>
      <c r="AP43" s="19"/>
      <c r="AQ43" s="19"/>
      <c r="AR43" s="17"/>
    </row>
    <row r="44" s="1" customFormat="1" ht="14.4" customHeight="1">
      <c r="B44" s="18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9"/>
      <c r="AI44" s="19"/>
      <c r="AJ44" s="19"/>
      <c r="AK44" s="19"/>
      <c r="AL44" s="19"/>
      <c r="AM44" s="19"/>
      <c r="AN44" s="19"/>
      <c r="AO44" s="19"/>
      <c r="AP44" s="19"/>
      <c r="AQ44" s="19"/>
      <c r="AR44" s="17"/>
    </row>
    <row r="45" s="1" customFormat="1" ht="14.4" customHeight="1">
      <c r="B45" s="18"/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19"/>
      <c r="AG45" s="19"/>
      <c r="AH45" s="19"/>
      <c r="AI45" s="19"/>
      <c r="AJ45" s="19"/>
      <c r="AK45" s="19"/>
      <c r="AL45" s="19"/>
      <c r="AM45" s="19"/>
      <c r="AN45" s="19"/>
      <c r="AO45" s="19"/>
      <c r="AP45" s="19"/>
      <c r="AQ45" s="19"/>
      <c r="AR45" s="17"/>
    </row>
    <row r="46" s="1" customFormat="1" ht="14.4" customHeight="1">
      <c r="B46" s="18"/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  <c r="AH46" s="19"/>
      <c r="AI46" s="19"/>
      <c r="AJ46" s="19"/>
      <c r="AK46" s="19"/>
      <c r="AL46" s="19"/>
      <c r="AM46" s="19"/>
      <c r="AN46" s="19"/>
      <c r="AO46" s="19"/>
      <c r="AP46" s="19"/>
      <c r="AQ46" s="19"/>
      <c r="AR46" s="17"/>
    </row>
    <row r="47" s="1" customFormat="1" ht="14.4" customHeight="1">
      <c r="B47" s="18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19"/>
      <c r="AH47" s="19"/>
      <c r="AI47" s="19"/>
      <c r="AJ47" s="19"/>
      <c r="AK47" s="19"/>
      <c r="AL47" s="19"/>
      <c r="AM47" s="19"/>
      <c r="AN47" s="19"/>
      <c r="AO47" s="19"/>
      <c r="AP47" s="19"/>
      <c r="AQ47" s="19"/>
      <c r="AR47" s="17"/>
    </row>
    <row r="48" s="1" customFormat="1" ht="14.4" customHeight="1">
      <c r="B48" s="18"/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  <c r="AF48" s="19"/>
      <c r="AG48" s="19"/>
      <c r="AH48" s="19"/>
      <c r="AI48" s="19"/>
      <c r="AJ48" s="19"/>
      <c r="AK48" s="19"/>
      <c r="AL48" s="19"/>
      <c r="AM48" s="19"/>
      <c r="AN48" s="19"/>
      <c r="AO48" s="19"/>
      <c r="AP48" s="19"/>
      <c r="AQ48" s="19"/>
      <c r="AR48" s="17"/>
    </row>
    <row r="49" s="2" customFormat="1" ht="14.4" customHeight="1">
      <c r="B49" s="56"/>
      <c r="C49" s="57"/>
      <c r="D49" s="58" t="s">
        <v>46</v>
      </c>
      <c r="E49" s="59"/>
      <c r="F49" s="59"/>
      <c r="G49" s="59"/>
      <c r="H49" s="59"/>
      <c r="I49" s="59"/>
      <c r="J49" s="59"/>
      <c r="K49" s="59"/>
      <c r="L49" s="59"/>
      <c r="M49" s="59"/>
      <c r="N49" s="59"/>
      <c r="O49" s="59"/>
      <c r="P49" s="59"/>
      <c r="Q49" s="59"/>
      <c r="R49" s="59"/>
      <c r="S49" s="59"/>
      <c r="T49" s="59"/>
      <c r="U49" s="59"/>
      <c r="V49" s="59"/>
      <c r="W49" s="59"/>
      <c r="X49" s="59"/>
      <c r="Y49" s="59"/>
      <c r="Z49" s="59"/>
      <c r="AA49" s="59"/>
      <c r="AB49" s="59"/>
      <c r="AC49" s="59"/>
      <c r="AD49" s="59"/>
      <c r="AE49" s="59"/>
      <c r="AF49" s="59"/>
      <c r="AG49" s="59"/>
      <c r="AH49" s="58" t="s">
        <v>47</v>
      </c>
      <c r="AI49" s="59"/>
      <c r="AJ49" s="59"/>
      <c r="AK49" s="59"/>
      <c r="AL49" s="59"/>
      <c r="AM49" s="59"/>
      <c r="AN49" s="59"/>
      <c r="AO49" s="59"/>
      <c r="AP49" s="57"/>
      <c r="AQ49" s="57"/>
      <c r="AR49" s="60"/>
    </row>
    <row r="50">
      <c r="B50" s="18"/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9"/>
      <c r="AJ50" s="19"/>
      <c r="AK50" s="19"/>
      <c r="AL50" s="19"/>
      <c r="AM50" s="19"/>
      <c r="AN50" s="19"/>
      <c r="AO50" s="19"/>
      <c r="AP50" s="19"/>
      <c r="AQ50" s="19"/>
      <c r="AR50" s="17"/>
    </row>
    <row r="51">
      <c r="B51" s="18"/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  <c r="AJ51" s="19"/>
      <c r="AK51" s="19"/>
      <c r="AL51" s="19"/>
      <c r="AM51" s="19"/>
      <c r="AN51" s="19"/>
      <c r="AO51" s="19"/>
      <c r="AP51" s="19"/>
      <c r="AQ51" s="19"/>
      <c r="AR51" s="17"/>
    </row>
    <row r="52">
      <c r="B52" s="18"/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  <c r="AI52" s="19"/>
      <c r="AJ52" s="19"/>
      <c r="AK52" s="19"/>
      <c r="AL52" s="19"/>
      <c r="AM52" s="19"/>
      <c r="AN52" s="19"/>
      <c r="AO52" s="19"/>
      <c r="AP52" s="19"/>
      <c r="AQ52" s="19"/>
      <c r="AR52" s="17"/>
    </row>
    <row r="53">
      <c r="B53" s="18"/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  <c r="AJ53" s="19"/>
      <c r="AK53" s="19"/>
      <c r="AL53" s="19"/>
      <c r="AM53" s="19"/>
      <c r="AN53" s="19"/>
      <c r="AO53" s="19"/>
      <c r="AP53" s="19"/>
      <c r="AQ53" s="19"/>
      <c r="AR53" s="17"/>
    </row>
    <row r="54">
      <c r="B54" s="18"/>
      <c r="C54" s="19"/>
      <c r="D54" s="19"/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/>
      <c r="AE54" s="19"/>
      <c r="AF54" s="19"/>
      <c r="AG54" s="19"/>
      <c r="AH54" s="19"/>
      <c r="AI54" s="19"/>
      <c r="AJ54" s="19"/>
      <c r="AK54" s="19"/>
      <c r="AL54" s="19"/>
      <c r="AM54" s="19"/>
      <c r="AN54" s="19"/>
      <c r="AO54" s="19"/>
      <c r="AP54" s="19"/>
      <c r="AQ54" s="19"/>
      <c r="AR54" s="17"/>
    </row>
    <row r="55">
      <c r="B55" s="18"/>
      <c r="C55" s="19"/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9"/>
      <c r="AE55" s="19"/>
      <c r="AF55" s="19"/>
      <c r="AG55" s="19"/>
      <c r="AH55" s="19"/>
      <c r="AI55" s="19"/>
      <c r="AJ55" s="19"/>
      <c r="AK55" s="19"/>
      <c r="AL55" s="19"/>
      <c r="AM55" s="19"/>
      <c r="AN55" s="19"/>
      <c r="AO55" s="19"/>
      <c r="AP55" s="19"/>
      <c r="AQ55" s="19"/>
      <c r="AR55" s="17"/>
    </row>
    <row r="56">
      <c r="B56" s="18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19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7"/>
    </row>
    <row r="57">
      <c r="B57" s="18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19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7"/>
    </row>
    <row r="58">
      <c r="B58" s="18"/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F58" s="19"/>
      <c r="AG58" s="19"/>
      <c r="AH58" s="19"/>
      <c r="AI58" s="19"/>
      <c r="AJ58" s="19"/>
      <c r="AK58" s="19"/>
      <c r="AL58" s="19"/>
      <c r="AM58" s="19"/>
      <c r="AN58" s="19"/>
      <c r="AO58" s="19"/>
      <c r="AP58" s="19"/>
      <c r="AQ58" s="19"/>
      <c r="AR58" s="17"/>
    </row>
    <row r="59">
      <c r="B59" s="18"/>
      <c r="C59" s="19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  <c r="AH59" s="19"/>
      <c r="AI59" s="19"/>
      <c r="AJ59" s="19"/>
      <c r="AK59" s="19"/>
      <c r="AL59" s="19"/>
      <c r="AM59" s="19"/>
      <c r="AN59" s="19"/>
      <c r="AO59" s="19"/>
      <c r="AP59" s="19"/>
      <c r="AQ59" s="19"/>
      <c r="AR59" s="17"/>
    </row>
    <row r="60" s="2" customFormat="1">
      <c r="A60" s="35"/>
      <c r="B60" s="36"/>
      <c r="C60" s="37"/>
      <c r="D60" s="61" t="s">
        <v>48</v>
      </c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61" t="s">
        <v>49</v>
      </c>
      <c r="W60" s="39"/>
      <c r="X60" s="39"/>
      <c r="Y60" s="39"/>
      <c r="Z60" s="39"/>
      <c r="AA60" s="39"/>
      <c r="AB60" s="39"/>
      <c r="AC60" s="39"/>
      <c r="AD60" s="39"/>
      <c r="AE60" s="39"/>
      <c r="AF60" s="39"/>
      <c r="AG60" s="39"/>
      <c r="AH60" s="61" t="s">
        <v>48</v>
      </c>
      <c r="AI60" s="39"/>
      <c r="AJ60" s="39"/>
      <c r="AK60" s="39"/>
      <c r="AL60" s="39"/>
      <c r="AM60" s="61" t="s">
        <v>49</v>
      </c>
      <c r="AN60" s="39"/>
      <c r="AO60" s="39"/>
      <c r="AP60" s="37"/>
      <c r="AQ60" s="37"/>
      <c r="AR60" s="41"/>
      <c r="BE60" s="35"/>
    </row>
    <row r="61">
      <c r="B61" s="18"/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19"/>
      <c r="Z61" s="19"/>
      <c r="AA61" s="19"/>
      <c r="AB61" s="19"/>
      <c r="AC61" s="19"/>
      <c r="AD61" s="19"/>
      <c r="AE61" s="19"/>
      <c r="AF61" s="19"/>
      <c r="AG61" s="19"/>
      <c r="AH61" s="19"/>
      <c r="AI61" s="19"/>
      <c r="AJ61" s="19"/>
      <c r="AK61" s="19"/>
      <c r="AL61" s="19"/>
      <c r="AM61" s="19"/>
      <c r="AN61" s="19"/>
      <c r="AO61" s="19"/>
      <c r="AP61" s="19"/>
      <c r="AQ61" s="19"/>
      <c r="AR61" s="17"/>
    </row>
    <row r="62">
      <c r="B62" s="18"/>
      <c r="C62" s="19"/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19"/>
      <c r="AA62" s="19"/>
      <c r="AB62" s="19"/>
      <c r="AC62" s="19"/>
      <c r="AD62" s="19"/>
      <c r="AE62" s="19"/>
      <c r="AF62" s="19"/>
      <c r="AG62" s="19"/>
      <c r="AH62" s="19"/>
      <c r="AI62" s="19"/>
      <c r="AJ62" s="19"/>
      <c r="AK62" s="19"/>
      <c r="AL62" s="19"/>
      <c r="AM62" s="19"/>
      <c r="AN62" s="19"/>
      <c r="AO62" s="19"/>
      <c r="AP62" s="19"/>
      <c r="AQ62" s="19"/>
      <c r="AR62" s="17"/>
    </row>
    <row r="63">
      <c r="B63" s="18"/>
      <c r="C63" s="19"/>
      <c r="D63" s="19"/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19"/>
      <c r="AB63" s="19"/>
      <c r="AC63" s="19"/>
      <c r="AD63" s="19"/>
      <c r="AE63" s="19"/>
      <c r="AF63" s="19"/>
      <c r="AG63" s="19"/>
      <c r="AH63" s="19"/>
      <c r="AI63" s="19"/>
      <c r="AJ63" s="19"/>
      <c r="AK63" s="19"/>
      <c r="AL63" s="19"/>
      <c r="AM63" s="19"/>
      <c r="AN63" s="19"/>
      <c r="AO63" s="19"/>
      <c r="AP63" s="19"/>
      <c r="AQ63" s="19"/>
      <c r="AR63" s="17"/>
    </row>
    <row r="64" s="2" customFormat="1">
      <c r="A64" s="35"/>
      <c r="B64" s="36"/>
      <c r="C64" s="37"/>
      <c r="D64" s="58" t="s">
        <v>50</v>
      </c>
      <c r="E64" s="62"/>
      <c r="F64" s="62"/>
      <c r="G64" s="62"/>
      <c r="H64" s="62"/>
      <c r="I64" s="62"/>
      <c r="J64" s="62"/>
      <c r="K64" s="62"/>
      <c r="L64" s="62"/>
      <c r="M64" s="62"/>
      <c r="N64" s="62"/>
      <c r="O64" s="62"/>
      <c r="P64" s="62"/>
      <c r="Q64" s="62"/>
      <c r="R64" s="62"/>
      <c r="S64" s="62"/>
      <c r="T64" s="62"/>
      <c r="U64" s="62"/>
      <c r="V64" s="62"/>
      <c r="W64" s="62"/>
      <c r="X64" s="62"/>
      <c r="Y64" s="62"/>
      <c r="Z64" s="62"/>
      <c r="AA64" s="62"/>
      <c r="AB64" s="62"/>
      <c r="AC64" s="62"/>
      <c r="AD64" s="62"/>
      <c r="AE64" s="62"/>
      <c r="AF64" s="62"/>
      <c r="AG64" s="62"/>
      <c r="AH64" s="58" t="s">
        <v>51</v>
      </c>
      <c r="AI64" s="62"/>
      <c r="AJ64" s="62"/>
      <c r="AK64" s="62"/>
      <c r="AL64" s="62"/>
      <c r="AM64" s="62"/>
      <c r="AN64" s="62"/>
      <c r="AO64" s="62"/>
      <c r="AP64" s="37"/>
      <c r="AQ64" s="37"/>
      <c r="AR64" s="41"/>
      <c r="BE64" s="35"/>
    </row>
    <row r="65">
      <c r="B65" s="18"/>
      <c r="C65" s="19"/>
      <c r="D65" s="19"/>
      <c r="E65" s="19"/>
      <c r="F65" s="19"/>
      <c r="G65" s="19"/>
      <c r="H65" s="19"/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19"/>
      <c r="W65" s="19"/>
      <c r="X65" s="19"/>
      <c r="Y65" s="19"/>
      <c r="Z65" s="19"/>
      <c r="AA65" s="19"/>
      <c r="AB65" s="19"/>
      <c r="AC65" s="19"/>
      <c r="AD65" s="19"/>
      <c r="AE65" s="19"/>
      <c r="AF65" s="19"/>
      <c r="AG65" s="19"/>
      <c r="AH65" s="19"/>
      <c r="AI65" s="19"/>
      <c r="AJ65" s="19"/>
      <c r="AK65" s="19"/>
      <c r="AL65" s="19"/>
      <c r="AM65" s="19"/>
      <c r="AN65" s="19"/>
      <c r="AO65" s="19"/>
      <c r="AP65" s="19"/>
      <c r="AQ65" s="19"/>
      <c r="AR65" s="17"/>
    </row>
    <row r="66">
      <c r="B66" s="18"/>
      <c r="C66" s="19"/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19"/>
      <c r="W66" s="19"/>
      <c r="X66" s="19"/>
      <c r="Y66" s="19"/>
      <c r="Z66" s="19"/>
      <c r="AA66" s="19"/>
      <c r="AB66" s="19"/>
      <c r="AC66" s="19"/>
      <c r="AD66" s="19"/>
      <c r="AE66" s="19"/>
      <c r="AF66" s="19"/>
      <c r="AG66" s="19"/>
      <c r="AH66" s="19"/>
      <c r="AI66" s="19"/>
      <c r="AJ66" s="19"/>
      <c r="AK66" s="19"/>
      <c r="AL66" s="19"/>
      <c r="AM66" s="19"/>
      <c r="AN66" s="19"/>
      <c r="AO66" s="19"/>
      <c r="AP66" s="19"/>
      <c r="AQ66" s="19"/>
      <c r="AR66" s="17"/>
    </row>
    <row r="67">
      <c r="B67" s="18"/>
      <c r="C67" s="19"/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19"/>
      <c r="AB67" s="19"/>
      <c r="AC67" s="19"/>
      <c r="AD67" s="19"/>
      <c r="AE67" s="19"/>
      <c r="AF67" s="19"/>
      <c r="AG67" s="19"/>
      <c r="AH67" s="19"/>
      <c r="AI67" s="19"/>
      <c r="AJ67" s="19"/>
      <c r="AK67" s="19"/>
      <c r="AL67" s="19"/>
      <c r="AM67" s="19"/>
      <c r="AN67" s="19"/>
      <c r="AO67" s="19"/>
      <c r="AP67" s="19"/>
      <c r="AQ67" s="19"/>
      <c r="AR67" s="17"/>
    </row>
    <row r="68">
      <c r="B68" s="18"/>
      <c r="C68" s="19"/>
      <c r="D68" s="19"/>
      <c r="E68" s="19"/>
      <c r="F68" s="19"/>
      <c r="G68" s="19"/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19"/>
      <c r="W68" s="19"/>
      <c r="X68" s="19"/>
      <c r="Y68" s="19"/>
      <c r="Z68" s="19"/>
      <c r="AA68" s="19"/>
      <c r="AB68" s="19"/>
      <c r="AC68" s="19"/>
      <c r="AD68" s="19"/>
      <c r="AE68" s="19"/>
      <c r="AF68" s="19"/>
      <c r="AG68" s="19"/>
      <c r="AH68" s="19"/>
      <c r="AI68" s="19"/>
      <c r="AJ68" s="19"/>
      <c r="AK68" s="19"/>
      <c r="AL68" s="19"/>
      <c r="AM68" s="19"/>
      <c r="AN68" s="19"/>
      <c r="AO68" s="19"/>
      <c r="AP68" s="19"/>
      <c r="AQ68" s="19"/>
      <c r="AR68" s="17"/>
    </row>
    <row r="69">
      <c r="B69" s="18"/>
      <c r="C69" s="19"/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19"/>
      <c r="AB69" s="19"/>
      <c r="AC69" s="19"/>
      <c r="AD69" s="19"/>
      <c r="AE69" s="19"/>
      <c r="AF69" s="19"/>
      <c r="AG69" s="19"/>
      <c r="AH69" s="19"/>
      <c r="AI69" s="19"/>
      <c r="AJ69" s="19"/>
      <c r="AK69" s="19"/>
      <c r="AL69" s="19"/>
      <c r="AM69" s="19"/>
      <c r="AN69" s="19"/>
      <c r="AO69" s="19"/>
      <c r="AP69" s="19"/>
      <c r="AQ69" s="19"/>
      <c r="AR69" s="17"/>
    </row>
    <row r="70">
      <c r="B70" s="18"/>
      <c r="C70" s="19"/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19"/>
      <c r="W70" s="19"/>
      <c r="X70" s="19"/>
      <c r="Y70" s="19"/>
      <c r="Z70" s="19"/>
      <c r="AA70" s="19"/>
      <c r="AB70" s="19"/>
      <c r="AC70" s="19"/>
      <c r="AD70" s="19"/>
      <c r="AE70" s="19"/>
      <c r="AF70" s="19"/>
      <c r="AG70" s="19"/>
      <c r="AH70" s="19"/>
      <c r="AI70" s="19"/>
      <c r="AJ70" s="19"/>
      <c r="AK70" s="19"/>
      <c r="AL70" s="19"/>
      <c r="AM70" s="19"/>
      <c r="AN70" s="19"/>
      <c r="AO70" s="19"/>
      <c r="AP70" s="19"/>
      <c r="AQ70" s="19"/>
      <c r="AR70" s="17"/>
    </row>
    <row r="71">
      <c r="B71" s="18"/>
      <c r="C71" s="19"/>
      <c r="D71" s="19"/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19"/>
      <c r="Z71" s="19"/>
      <c r="AA71" s="19"/>
      <c r="AB71" s="19"/>
      <c r="AC71" s="19"/>
      <c r="AD71" s="19"/>
      <c r="AE71" s="19"/>
      <c r="AF71" s="19"/>
      <c r="AG71" s="19"/>
      <c r="AH71" s="19"/>
      <c r="AI71" s="19"/>
      <c r="AJ71" s="19"/>
      <c r="AK71" s="19"/>
      <c r="AL71" s="19"/>
      <c r="AM71" s="19"/>
      <c r="AN71" s="19"/>
      <c r="AO71" s="19"/>
      <c r="AP71" s="19"/>
      <c r="AQ71" s="19"/>
      <c r="AR71" s="17"/>
    </row>
    <row r="72">
      <c r="B72" s="18"/>
      <c r="C72" s="19"/>
      <c r="D72" s="19"/>
      <c r="E72" s="19"/>
      <c r="F72" s="19"/>
      <c r="G72" s="19"/>
      <c r="H72" s="19"/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19"/>
      <c r="T72" s="19"/>
      <c r="U72" s="19"/>
      <c r="V72" s="19"/>
      <c r="W72" s="19"/>
      <c r="X72" s="19"/>
      <c r="Y72" s="19"/>
      <c r="Z72" s="19"/>
      <c r="AA72" s="19"/>
      <c r="AB72" s="19"/>
      <c r="AC72" s="19"/>
      <c r="AD72" s="19"/>
      <c r="AE72" s="19"/>
      <c r="AF72" s="19"/>
      <c r="AG72" s="19"/>
      <c r="AH72" s="19"/>
      <c r="AI72" s="19"/>
      <c r="AJ72" s="19"/>
      <c r="AK72" s="19"/>
      <c r="AL72" s="19"/>
      <c r="AM72" s="19"/>
      <c r="AN72" s="19"/>
      <c r="AO72" s="19"/>
      <c r="AP72" s="19"/>
      <c r="AQ72" s="19"/>
      <c r="AR72" s="17"/>
    </row>
    <row r="73">
      <c r="B73" s="18"/>
      <c r="C73" s="19"/>
      <c r="D73" s="19"/>
      <c r="E73" s="19"/>
      <c r="F73" s="19"/>
      <c r="G73" s="19"/>
      <c r="H73" s="19"/>
      <c r="I73" s="19"/>
      <c r="J73" s="19"/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19"/>
      <c r="V73" s="19"/>
      <c r="W73" s="19"/>
      <c r="X73" s="19"/>
      <c r="Y73" s="19"/>
      <c r="Z73" s="19"/>
      <c r="AA73" s="19"/>
      <c r="AB73" s="19"/>
      <c r="AC73" s="19"/>
      <c r="AD73" s="19"/>
      <c r="AE73" s="19"/>
      <c r="AF73" s="19"/>
      <c r="AG73" s="19"/>
      <c r="AH73" s="19"/>
      <c r="AI73" s="19"/>
      <c r="AJ73" s="19"/>
      <c r="AK73" s="19"/>
      <c r="AL73" s="19"/>
      <c r="AM73" s="19"/>
      <c r="AN73" s="19"/>
      <c r="AO73" s="19"/>
      <c r="AP73" s="19"/>
      <c r="AQ73" s="19"/>
      <c r="AR73" s="17"/>
    </row>
    <row r="74">
      <c r="B74" s="18"/>
      <c r="C74" s="19"/>
      <c r="D74" s="19"/>
      <c r="E74" s="19"/>
      <c r="F74" s="19"/>
      <c r="G74" s="19"/>
      <c r="H74" s="19"/>
      <c r="I74" s="19"/>
      <c r="J74" s="19"/>
      <c r="K74" s="19"/>
      <c r="L74" s="19"/>
      <c r="M74" s="19"/>
      <c r="N74" s="19"/>
      <c r="O74" s="19"/>
      <c r="P74" s="19"/>
      <c r="Q74" s="19"/>
      <c r="R74" s="19"/>
      <c r="S74" s="19"/>
      <c r="T74" s="19"/>
      <c r="U74" s="19"/>
      <c r="V74" s="19"/>
      <c r="W74" s="19"/>
      <c r="X74" s="19"/>
      <c r="Y74" s="19"/>
      <c r="Z74" s="19"/>
      <c r="AA74" s="19"/>
      <c r="AB74" s="19"/>
      <c r="AC74" s="19"/>
      <c r="AD74" s="19"/>
      <c r="AE74" s="19"/>
      <c r="AF74" s="19"/>
      <c r="AG74" s="19"/>
      <c r="AH74" s="19"/>
      <c r="AI74" s="19"/>
      <c r="AJ74" s="19"/>
      <c r="AK74" s="19"/>
      <c r="AL74" s="19"/>
      <c r="AM74" s="19"/>
      <c r="AN74" s="19"/>
      <c r="AO74" s="19"/>
      <c r="AP74" s="19"/>
      <c r="AQ74" s="19"/>
      <c r="AR74" s="17"/>
    </row>
    <row r="75" s="2" customFormat="1">
      <c r="A75" s="35"/>
      <c r="B75" s="36"/>
      <c r="C75" s="37"/>
      <c r="D75" s="61" t="s">
        <v>48</v>
      </c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61" t="s">
        <v>49</v>
      </c>
      <c r="W75" s="39"/>
      <c r="X75" s="39"/>
      <c r="Y75" s="39"/>
      <c r="Z75" s="39"/>
      <c r="AA75" s="39"/>
      <c r="AB75" s="39"/>
      <c r="AC75" s="39"/>
      <c r="AD75" s="39"/>
      <c r="AE75" s="39"/>
      <c r="AF75" s="39"/>
      <c r="AG75" s="39"/>
      <c r="AH75" s="61" t="s">
        <v>48</v>
      </c>
      <c r="AI75" s="39"/>
      <c r="AJ75" s="39"/>
      <c r="AK75" s="39"/>
      <c r="AL75" s="39"/>
      <c r="AM75" s="61" t="s">
        <v>49</v>
      </c>
      <c r="AN75" s="39"/>
      <c r="AO75" s="39"/>
      <c r="AP75" s="37"/>
      <c r="AQ75" s="37"/>
      <c r="AR75" s="41"/>
      <c r="BE75" s="35"/>
    </row>
    <row r="76" s="2" customFormat="1">
      <c r="A76" s="35"/>
      <c r="B76" s="36"/>
      <c r="C76" s="37"/>
      <c r="D76" s="37"/>
      <c r="E76" s="37"/>
      <c r="F76" s="37"/>
      <c r="G76" s="37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  <c r="AF76" s="37"/>
      <c r="AG76" s="37"/>
      <c r="AH76" s="37"/>
      <c r="AI76" s="37"/>
      <c r="AJ76" s="37"/>
      <c r="AK76" s="37"/>
      <c r="AL76" s="37"/>
      <c r="AM76" s="37"/>
      <c r="AN76" s="37"/>
      <c r="AO76" s="37"/>
      <c r="AP76" s="37"/>
      <c r="AQ76" s="37"/>
      <c r="AR76" s="41"/>
      <c r="BE76" s="35"/>
    </row>
    <row r="77" s="2" customFormat="1" ht="6.96" customHeight="1">
      <c r="A77" s="35"/>
      <c r="B77" s="63"/>
      <c r="C77" s="64"/>
      <c r="D77" s="64"/>
      <c r="E77" s="64"/>
      <c r="F77" s="64"/>
      <c r="G77" s="64"/>
      <c r="H77" s="64"/>
      <c r="I77" s="64"/>
      <c r="J77" s="64"/>
      <c r="K77" s="64"/>
      <c r="L77" s="64"/>
      <c r="M77" s="64"/>
      <c r="N77" s="64"/>
      <c r="O77" s="64"/>
      <c r="P77" s="64"/>
      <c r="Q77" s="64"/>
      <c r="R77" s="64"/>
      <c r="S77" s="64"/>
      <c r="T77" s="64"/>
      <c r="U77" s="64"/>
      <c r="V77" s="64"/>
      <c r="W77" s="64"/>
      <c r="X77" s="64"/>
      <c r="Y77" s="64"/>
      <c r="Z77" s="64"/>
      <c r="AA77" s="64"/>
      <c r="AB77" s="64"/>
      <c r="AC77" s="64"/>
      <c r="AD77" s="64"/>
      <c r="AE77" s="64"/>
      <c r="AF77" s="64"/>
      <c r="AG77" s="64"/>
      <c r="AH77" s="64"/>
      <c r="AI77" s="64"/>
      <c r="AJ77" s="64"/>
      <c r="AK77" s="64"/>
      <c r="AL77" s="64"/>
      <c r="AM77" s="64"/>
      <c r="AN77" s="64"/>
      <c r="AO77" s="64"/>
      <c r="AP77" s="64"/>
      <c r="AQ77" s="64"/>
      <c r="AR77" s="41"/>
      <c r="BE77" s="35"/>
    </row>
    <row r="81" s="2" customFormat="1" ht="6.96" customHeight="1">
      <c r="A81" s="35"/>
      <c r="B81" s="65"/>
      <c r="C81" s="66"/>
      <c r="D81" s="66"/>
      <c r="E81" s="66"/>
      <c r="F81" s="66"/>
      <c r="G81" s="66"/>
      <c r="H81" s="66"/>
      <c r="I81" s="66"/>
      <c r="J81" s="66"/>
      <c r="K81" s="66"/>
      <c r="L81" s="66"/>
      <c r="M81" s="66"/>
      <c r="N81" s="66"/>
      <c r="O81" s="66"/>
      <c r="P81" s="66"/>
      <c r="Q81" s="66"/>
      <c r="R81" s="66"/>
      <c r="S81" s="66"/>
      <c r="T81" s="66"/>
      <c r="U81" s="66"/>
      <c r="V81" s="66"/>
      <c r="W81" s="66"/>
      <c r="X81" s="66"/>
      <c r="Y81" s="66"/>
      <c r="Z81" s="66"/>
      <c r="AA81" s="66"/>
      <c r="AB81" s="66"/>
      <c r="AC81" s="66"/>
      <c r="AD81" s="66"/>
      <c r="AE81" s="66"/>
      <c r="AF81" s="66"/>
      <c r="AG81" s="66"/>
      <c r="AH81" s="66"/>
      <c r="AI81" s="66"/>
      <c r="AJ81" s="66"/>
      <c r="AK81" s="66"/>
      <c r="AL81" s="66"/>
      <c r="AM81" s="66"/>
      <c r="AN81" s="66"/>
      <c r="AO81" s="66"/>
      <c r="AP81" s="66"/>
      <c r="AQ81" s="66"/>
      <c r="AR81" s="41"/>
      <c r="BE81" s="35"/>
    </row>
    <row r="82" s="2" customFormat="1" ht="24.96" customHeight="1">
      <c r="A82" s="35"/>
      <c r="B82" s="36"/>
      <c r="C82" s="20" t="s">
        <v>52</v>
      </c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  <c r="AF82" s="37"/>
      <c r="AG82" s="37"/>
      <c r="AH82" s="37"/>
      <c r="AI82" s="37"/>
      <c r="AJ82" s="37"/>
      <c r="AK82" s="37"/>
      <c r="AL82" s="37"/>
      <c r="AM82" s="37"/>
      <c r="AN82" s="37"/>
      <c r="AO82" s="37"/>
      <c r="AP82" s="37"/>
      <c r="AQ82" s="37"/>
      <c r="AR82" s="41"/>
      <c r="BE82" s="35"/>
    </row>
    <row r="83" s="2" customFormat="1" ht="6.96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37"/>
      <c r="M83" s="37"/>
      <c r="N83" s="37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  <c r="AF83" s="37"/>
      <c r="AG83" s="37"/>
      <c r="AH83" s="37"/>
      <c r="AI83" s="37"/>
      <c r="AJ83" s="37"/>
      <c r="AK83" s="37"/>
      <c r="AL83" s="37"/>
      <c r="AM83" s="37"/>
      <c r="AN83" s="37"/>
      <c r="AO83" s="37"/>
      <c r="AP83" s="37"/>
      <c r="AQ83" s="37"/>
      <c r="AR83" s="41"/>
      <c r="BE83" s="35"/>
    </row>
    <row r="84" s="4" customFormat="1" ht="12" customHeight="1">
      <c r="A84" s="4"/>
      <c r="B84" s="67"/>
      <c r="C84" s="29" t="s">
        <v>13</v>
      </c>
      <c r="D84" s="68"/>
      <c r="E84" s="68"/>
      <c r="F84" s="68"/>
      <c r="G84" s="68"/>
      <c r="H84" s="68"/>
      <c r="I84" s="68"/>
      <c r="J84" s="68"/>
      <c r="K84" s="68"/>
      <c r="L84" s="68" t="str">
        <f>K5</f>
        <v>KON_KRI_SOK_KNC</v>
      </c>
      <c r="M84" s="68"/>
      <c r="N84" s="68"/>
      <c r="O84" s="68"/>
      <c r="P84" s="68"/>
      <c r="Q84" s="68"/>
      <c r="R84" s="68"/>
      <c r="S84" s="68"/>
      <c r="T84" s="68"/>
      <c r="U84" s="68"/>
      <c r="V84" s="68"/>
      <c r="W84" s="68"/>
      <c r="X84" s="68"/>
      <c r="Y84" s="68"/>
      <c r="Z84" s="68"/>
      <c r="AA84" s="68"/>
      <c r="AB84" s="68"/>
      <c r="AC84" s="68"/>
      <c r="AD84" s="68"/>
      <c r="AE84" s="68"/>
      <c r="AF84" s="68"/>
      <c r="AG84" s="68"/>
      <c r="AH84" s="68"/>
      <c r="AI84" s="68"/>
      <c r="AJ84" s="68"/>
      <c r="AK84" s="68"/>
      <c r="AL84" s="68"/>
      <c r="AM84" s="68"/>
      <c r="AN84" s="68"/>
      <c r="AO84" s="68"/>
      <c r="AP84" s="68"/>
      <c r="AQ84" s="68"/>
      <c r="AR84" s="69"/>
      <c r="BE84" s="4"/>
    </row>
    <row r="85" s="5" customFormat="1" ht="36.96" customHeight="1">
      <c r="A85" s="5"/>
      <c r="B85" s="70"/>
      <c r="C85" s="71" t="s">
        <v>16</v>
      </c>
      <c r="D85" s="72"/>
      <c r="E85" s="72"/>
      <c r="F85" s="72"/>
      <c r="G85" s="72"/>
      <c r="H85" s="72"/>
      <c r="I85" s="72"/>
      <c r="J85" s="72"/>
      <c r="K85" s="72"/>
      <c r="L85" s="73" t="str">
        <f>K6</f>
        <v>Základní škola Křižíkova - koncová zařízení</v>
      </c>
      <c r="M85" s="72"/>
      <c r="N85" s="72"/>
      <c r="O85" s="72"/>
      <c r="P85" s="72"/>
      <c r="Q85" s="72"/>
      <c r="R85" s="72"/>
      <c r="S85" s="72"/>
      <c r="T85" s="72"/>
      <c r="U85" s="72"/>
      <c r="V85" s="72"/>
      <c r="W85" s="72"/>
      <c r="X85" s="72"/>
      <c r="Y85" s="72"/>
      <c r="Z85" s="72"/>
      <c r="AA85" s="72"/>
      <c r="AB85" s="72"/>
      <c r="AC85" s="72"/>
      <c r="AD85" s="72"/>
      <c r="AE85" s="72"/>
      <c r="AF85" s="72"/>
      <c r="AG85" s="72"/>
      <c r="AH85" s="72"/>
      <c r="AI85" s="72"/>
      <c r="AJ85" s="72"/>
      <c r="AK85" s="72"/>
      <c r="AL85" s="72"/>
      <c r="AM85" s="72"/>
      <c r="AN85" s="72"/>
      <c r="AO85" s="72"/>
      <c r="AP85" s="72"/>
      <c r="AQ85" s="72"/>
      <c r="AR85" s="74"/>
      <c r="BE85" s="5"/>
    </row>
    <row r="86" s="2" customFormat="1" ht="6.96" customHeight="1">
      <c r="A86" s="35"/>
      <c r="B86" s="36"/>
      <c r="C86" s="37"/>
      <c r="D86" s="37"/>
      <c r="E86" s="37"/>
      <c r="F86" s="37"/>
      <c r="G86" s="37"/>
      <c r="H86" s="37"/>
      <c r="I86" s="37"/>
      <c r="J86" s="37"/>
      <c r="K86" s="37"/>
      <c r="L86" s="37"/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  <c r="AF86" s="37"/>
      <c r="AG86" s="37"/>
      <c r="AH86" s="37"/>
      <c r="AI86" s="37"/>
      <c r="AJ86" s="37"/>
      <c r="AK86" s="37"/>
      <c r="AL86" s="37"/>
      <c r="AM86" s="37"/>
      <c r="AN86" s="37"/>
      <c r="AO86" s="37"/>
      <c r="AP86" s="37"/>
      <c r="AQ86" s="37"/>
      <c r="AR86" s="41"/>
      <c r="BE86" s="35"/>
    </row>
    <row r="87" s="2" customFormat="1" ht="12" customHeight="1">
      <c r="A87" s="35"/>
      <c r="B87" s="36"/>
      <c r="C87" s="29" t="s">
        <v>20</v>
      </c>
      <c r="D87" s="37"/>
      <c r="E87" s="37"/>
      <c r="F87" s="37"/>
      <c r="G87" s="37"/>
      <c r="H87" s="37"/>
      <c r="I87" s="37"/>
      <c r="J87" s="37"/>
      <c r="K87" s="37"/>
      <c r="L87" s="75" t="str">
        <f>IF(K8="","",K8)</f>
        <v xml:space="preserve"> </v>
      </c>
      <c r="M87" s="37"/>
      <c r="N87" s="37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F87" s="37"/>
      <c r="AG87" s="37"/>
      <c r="AH87" s="37"/>
      <c r="AI87" s="29" t="s">
        <v>22</v>
      </c>
      <c r="AJ87" s="37"/>
      <c r="AK87" s="37"/>
      <c r="AL87" s="37"/>
      <c r="AM87" s="76" t="str">
        <f>IF(AN8= "","",AN8)</f>
        <v>3. 3. 2025</v>
      </c>
      <c r="AN87" s="76"/>
      <c r="AO87" s="37"/>
      <c r="AP87" s="37"/>
      <c r="AQ87" s="37"/>
      <c r="AR87" s="41"/>
      <c r="BE87" s="35"/>
    </row>
    <row r="88" s="2" customFormat="1" ht="6.96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37"/>
      <c r="M88" s="37"/>
      <c r="N88" s="37"/>
      <c r="O88" s="37"/>
      <c r="P88" s="37"/>
      <c r="Q88" s="37"/>
      <c r="R88" s="37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  <c r="AF88" s="37"/>
      <c r="AG88" s="37"/>
      <c r="AH88" s="37"/>
      <c r="AI88" s="37"/>
      <c r="AJ88" s="37"/>
      <c r="AK88" s="37"/>
      <c r="AL88" s="37"/>
      <c r="AM88" s="37"/>
      <c r="AN88" s="37"/>
      <c r="AO88" s="37"/>
      <c r="AP88" s="37"/>
      <c r="AQ88" s="37"/>
      <c r="AR88" s="41"/>
      <c r="BE88" s="35"/>
    </row>
    <row r="89" s="2" customFormat="1" ht="15.15" customHeight="1">
      <c r="A89" s="35"/>
      <c r="B89" s="36"/>
      <c r="C89" s="29" t="s">
        <v>24</v>
      </c>
      <c r="D89" s="37"/>
      <c r="E89" s="37"/>
      <c r="F89" s="37"/>
      <c r="G89" s="37"/>
      <c r="H89" s="37"/>
      <c r="I89" s="37"/>
      <c r="J89" s="37"/>
      <c r="K89" s="37"/>
      <c r="L89" s="68" t="str">
        <f>IF(E11= "","",E11)</f>
        <v xml:space="preserve"> </v>
      </c>
      <c r="M89" s="37"/>
      <c r="N89" s="37"/>
      <c r="O89" s="37"/>
      <c r="P89" s="37"/>
      <c r="Q89" s="37"/>
      <c r="R89" s="37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  <c r="AF89" s="37"/>
      <c r="AG89" s="37"/>
      <c r="AH89" s="37"/>
      <c r="AI89" s="29" t="s">
        <v>29</v>
      </c>
      <c r="AJ89" s="37"/>
      <c r="AK89" s="37"/>
      <c r="AL89" s="37"/>
      <c r="AM89" s="77" t="str">
        <f>IF(E17="","",E17)</f>
        <v xml:space="preserve"> </v>
      </c>
      <c r="AN89" s="68"/>
      <c r="AO89" s="68"/>
      <c r="AP89" s="68"/>
      <c r="AQ89" s="37"/>
      <c r="AR89" s="41"/>
      <c r="AS89" s="78" t="s">
        <v>53</v>
      </c>
      <c r="AT89" s="79"/>
      <c r="AU89" s="80"/>
      <c r="AV89" s="80"/>
      <c r="AW89" s="80"/>
      <c r="AX89" s="80"/>
      <c r="AY89" s="80"/>
      <c r="AZ89" s="80"/>
      <c r="BA89" s="80"/>
      <c r="BB89" s="80"/>
      <c r="BC89" s="80"/>
      <c r="BD89" s="81"/>
      <c r="BE89" s="35"/>
    </row>
    <row r="90" s="2" customFormat="1" ht="15.15" customHeight="1">
      <c r="A90" s="35"/>
      <c r="B90" s="36"/>
      <c r="C90" s="29" t="s">
        <v>27</v>
      </c>
      <c r="D90" s="37"/>
      <c r="E90" s="37"/>
      <c r="F90" s="37"/>
      <c r="G90" s="37"/>
      <c r="H90" s="37"/>
      <c r="I90" s="37"/>
      <c r="J90" s="37"/>
      <c r="K90" s="37"/>
      <c r="L90" s="68" t="str">
        <f>IF(E14= "Vyplň údaj","",E14)</f>
        <v/>
      </c>
      <c r="M90" s="37"/>
      <c r="N90" s="37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  <c r="AF90" s="37"/>
      <c r="AG90" s="37"/>
      <c r="AH90" s="37"/>
      <c r="AI90" s="29" t="s">
        <v>31</v>
      </c>
      <c r="AJ90" s="37"/>
      <c r="AK90" s="37"/>
      <c r="AL90" s="37"/>
      <c r="AM90" s="77" t="str">
        <f>IF(E20="","",E20)</f>
        <v xml:space="preserve"> </v>
      </c>
      <c r="AN90" s="68"/>
      <c r="AO90" s="68"/>
      <c r="AP90" s="68"/>
      <c r="AQ90" s="37"/>
      <c r="AR90" s="41"/>
      <c r="AS90" s="82"/>
      <c r="AT90" s="83"/>
      <c r="AU90" s="84"/>
      <c r="AV90" s="84"/>
      <c r="AW90" s="84"/>
      <c r="AX90" s="84"/>
      <c r="AY90" s="84"/>
      <c r="AZ90" s="84"/>
      <c r="BA90" s="84"/>
      <c r="BB90" s="84"/>
      <c r="BC90" s="84"/>
      <c r="BD90" s="85"/>
      <c r="BE90" s="35"/>
    </row>
    <row r="91" s="2" customFormat="1" ht="10.8" customHeight="1">
      <c r="A91" s="35"/>
      <c r="B91" s="36"/>
      <c r="C91" s="37"/>
      <c r="D91" s="37"/>
      <c r="E91" s="37"/>
      <c r="F91" s="37"/>
      <c r="G91" s="37"/>
      <c r="H91" s="37"/>
      <c r="I91" s="37"/>
      <c r="J91" s="37"/>
      <c r="K91" s="37"/>
      <c r="L91" s="37"/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  <c r="AF91" s="37"/>
      <c r="AG91" s="37"/>
      <c r="AH91" s="37"/>
      <c r="AI91" s="37"/>
      <c r="AJ91" s="37"/>
      <c r="AK91" s="37"/>
      <c r="AL91" s="37"/>
      <c r="AM91" s="37"/>
      <c r="AN91" s="37"/>
      <c r="AO91" s="37"/>
      <c r="AP91" s="37"/>
      <c r="AQ91" s="37"/>
      <c r="AR91" s="41"/>
      <c r="AS91" s="86"/>
      <c r="AT91" s="87"/>
      <c r="AU91" s="88"/>
      <c r="AV91" s="88"/>
      <c r="AW91" s="88"/>
      <c r="AX91" s="88"/>
      <c r="AY91" s="88"/>
      <c r="AZ91" s="88"/>
      <c r="BA91" s="88"/>
      <c r="BB91" s="88"/>
      <c r="BC91" s="88"/>
      <c r="BD91" s="89"/>
      <c r="BE91" s="35"/>
    </row>
    <row r="92" s="2" customFormat="1" ht="29.28" customHeight="1">
      <c r="A92" s="35"/>
      <c r="B92" s="36"/>
      <c r="C92" s="90" t="s">
        <v>54</v>
      </c>
      <c r="D92" s="91"/>
      <c r="E92" s="91"/>
      <c r="F92" s="91"/>
      <c r="G92" s="91"/>
      <c r="H92" s="92"/>
      <c r="I92" s="93" t="s">
        <v>55</v>
      </c>
      <c r="J92" s="91"/>
      <c r="K92" s="91"/>
      <c r="L92" s="91"/>
      <c r="M92" s="91"/>
      <c r="N92" s="91"/>
      <c r="O92" s="91"/>
      <c r="P92" s="91"/>
      <c r="Q92" s="91"/>
      <c r="R92" s="91"/>
      <c r="S92" s="91"/>
      <c r="T92" s="91"/>
      <c r="U92" s="91"/>
      <c r="V92" s="91"/>
      <c r="W92" s="91"/>
      <c r="X92" s="91"/>
      <c r="Y92" s="91"/>
      <c r="Z92" s="91"/>
      <c r="AA92" s="91"/>
      <c r="AB92" s="91"/>
      <c r="AC92" s="91"/>
      <c r="AD92" s="91"/>
      <c r="AE92" s="91"/>
      <c r="AF92" s="91"/>
      <c r="AG92" s="94" t="s">
        <v>56</v>
      </c>
      <c r="AH92" s="91"/>
      <c r="AI92" s="91"/>
      <c r="AJ92" s="91"/>
      <c r="AK92" s="91"/>
      <c r="AL92" s="91"/>
      <c r="AM92" s="91"/>
      <c r="AN92" s="93" t="s">
        <v>57</v>
      </c>
      <c r="AO92" s="91"/>
      <c r="AP92" s="95"/>
      <c r="AQ92" s="96" t="s">
        <v>58</v>
      </c>
      <c r="AR92" s="41"/>
      <c r="AS92" s="97" t="s">
        <v>59</v>
      </c>
      <c r="AT92" s="98" t="s">
        <v>60</v>
      </c>
      <c r="AU92" s="98" t="s">
        <v>61</v>
      </c>
      <c r="AV92" s="98" t="s">
        <v>62</v>
      </c>
      <c r="AW92" s="98" t="s">
        <v>63</v>
      </c>
      <c r="AX92" s="98" t="s">
        <v>64</v>
      </c>
      <c r="AY92" s="98" t="s">
        <v>65</v>
      </c>
      <c r="AZ92" s="98" t="s">
        <v>66</v>
      </c>
      <c r="BA92" s="98" t="s">
        <v>67</v>
      </c>
      <c r="BB92" s="98" t="s">
        <v>68</v>
      </c>
      <c r="BC92" s="98" t="s">
        <v>69</v>
      </c>
      <c r="BD92" s="99" t="s">
        <v>70</v>
      </c>
      <c r="BE92" s="35"/>
    </row>
    <row r="93" s="2" customFormat="1" ht="10.8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37"/>
      <c r="M93" s="37"/>
      <c r="N93" s="37"/>
      <c r="O93" s="37"/>
      <c r="P93" s="37"/>
      <c r="Q93" s="37"/>
      <c r="R93" s="37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  <c r="AF93" s="37"/>
      <c r="AG93" s="37"/>
      <c r="AH93" s="37"/>
      <c r="AI93" s="37"/>
      <c r="AJ93" s="37"/>
      <c r="AK93" s="37"/>
      <c r="AL93" s="37"/>
      <c r="AM93" s="37"/>
      <c r="AN93" s="37"/>
      <c r="AO93" s="37"/>
      <c r="AP93" s="37"/>
      <c r="AQ93" s="37"/>
      <c r="AR93" s="41"/>
      <c r="AS93" s="100"/>
      <c r="AT93" s="101"/>
      <c r="AU93" s="101"/>
      <c r="AV93" s="101"/>
      <c r="AW93" s="101"/>
      <c r="AX93" s="101"/>
      <c r="AY93" s="101"/>
      <c r="AZ93" s="101"/>
      <c r="BA93" s="101"/>
      <c r="BB93" s="101"/>
      <c r="BC93" s="101"/>
      <c r="BD93" s="102"/>
      <c r="BE93" s="35"/>
    </row>
    <row r="94" s="6" customFormat="1" ht="32.4" customHeight="1">
      <c r="A94" s="6"/>
      <c r="B94" s="103"/>
      <c r="C94" s="104" t="s">
        <v>71</v>
      </c>
      <c r="D94" s="105"/>
      <c r="E94" s="105"/>
      <c r="F94" s="105"/>
      <c r="G94" s="105"/>
      <c r="H94" s="105"/>
      <c r="I94" s="105"/>
      <c r="J94" s="105"/>
      <c r="K94" s="105"/>
      <c r="L94" s="105"/>
      <c r="M94" s="105"/>
      <c r="N94" s="105"/>
      <c r="O94" s="105"/>
      <c r="P94" s="105"/>
      <c r="Q94" s="105"/>
      <c r="R94" s="105"/>
      <c r="S94" s="105"/>
      <c r="T94" s="105"/>
      <c r="U94" s="105"/>
      <c r="V94" s="105"/>
      <c r="W94" s="105"/>
      <c r="X94" s="105"/>
      <c r="Y94" s="105"/>
      <c r="Z94" s="105"/>
      <c r="AA94" s="105"/>
      <c r="AB94" s="105"/>
      <c r="AC94" s="105"/>
      <c r="AD94" s="105"/>
      <c r="AE94" s="105"/>
      <c r="AF94" s="105"/>
      <c r="AG94" s="106">
        <f>ROUND(SUM(AG95:AG96),2)</f>
        <v>0</v>
      </c>
      <c r="AH94" s="106"/>
      <c r="AI94" s="106"/>
      <c r="AJ94" s="106"/>
      <c r="AK94" s="106"/>
      <c r="AL94" s="106"/>
      <c r="AM94" s="106"/>
      <c r="AN94" s="107">
        <f>SUM(AG94,AT94)</f>
        <v>0</v>
      </c>
      <c r="AO94" s="107"/>
      <c r="AP94" s="107"/>
      <c r="AQ94" s="108" t="s">
        <v>1</v>
      </c>
      <c r="AR94" s="109"/>
      <c r="AS94" s="110">
        <f>ROUND(SUM(AS95:AS96),2)</f>
        <v>0</v>
      </c>
      <c r="AT94" s="111">
        <f>ROUND(SUM(AV94:AW94),2)</f>
        <v>0</v>
      </c>
      <c r="AU94" s="112">
        <f>ROUND(SUM(AU95:AU96),5)</f>
        <v>0</v>
      </c>
      <c r="AV94" s="111">
        <f>ROUND(AZ94*L29,2)</f>
        <v>0</v>
      </c>
      <c r="AW94" s="111">
        <f>ROUND(BA94*L30,2)</f>
        <v>0</v>
      </c>
      <c r="AX94" s="111">
        <f>ROUND(BB94*L29,2)</f>
        <v>0</v>
      </c>
      <c r="AY94" s="111">
        <f>ROUND(BC94*L30,2)</f>
        <v>0</v>
      </c>
      <c r="AZ94" s="111">
        <f>ROUND(SUM(AZ95:AZ96),2)</f>
        <v>0</v>
      </c>
      <c r="BA94" s="111">
        <f>ROUND(SUM(BA95:BA96),2)</f>
        <v>0</v>
      </c>
      <c r="BB94" s="111">
        <f>ROUND(SUM(BB95:BB96),2)</f>
        <v>0</v>
      </c>
      <c r="BC94" s="111">
        <f>ROUND(SUM(BC95:BC96),2)</f>
        <v>0</v>
      </c>
      <c r="BD94" s="113">
        <f>ROUND(SUM(BD95:BD96),2)</f>
        <v>0</v>
      </c>
      <c r="BE94" s="6"/>
      <c r="BS94" s="114" t="s">
        <v>72</v>
      </c>
      <c r="BT94" s="114" t="s">
        <v>73</v>
      </c>
      <c r="BU94" s="115" t="s">
        <v>74</v>
      </c>
      <c r="BV94" s="114" t="s">
        <v>75</v>
      </c>
      <c r="BW94" s="114" t="s">
        <v>5</v>
      </c>
      <c r="BX94" s="114" t="s">
        <v>76</v>
      </c>
      <c r="CL94" s="114" t="s">
        <v>1</v>
      </c>
    </row>
    <row r="95" s="7" customFormat="1" ht="16.5" customHeight="1">
      <c r="A95" s="116" t="s">
        <v>77</v>
      </c>
      <c r="B95" s="117"/>
      <c r="C95" s="118"/>
      <c r="D95" s="119" t="s">
        <v>78</v>
      </c>
      <c r="E95" s="119"/>
      <c r="F95" s="119"/>
      <c r="G95" s="119"/>
      <c r="H95" s="119"/>
      <c r="I95" s="120"/>
      <c r="J95" s="119" t="s">
        <v>79</v>
      </c>
      <c r="K95" s="119"/>
      <c r="L95" s="119"/>
      <c r="M95" s="119"/>
      <c r="N95" s="119"/>
      <c r="O95" s="119"/>
      <c r="P95" s="119"/>
      <c r="Q95" s="119"/>
      <c r="R95" s="119"/>
      <c r="S95" s="119"/>
      <c r="T95" s="119"/>
      <c r="U95" s="119"/>
      <c r="V95" s="119"/>
      <c r="W95" s="119"/>
      <c r="X95" s="119"/>
      <c r="Y95" s="119"/>
      <c r="Z95" s="119"/>
      <c r="AA95" s="119"/>
      <c r="AB95" s="119"/>
      <c r="AC95" s="119"/>
      <c r="AD95" s="119"/>
      <c r="AE95" s="119"/>
      <c r="AF95" s="119"/>
      <c r="AG95" s="121">
        <f>'01 - Koncová zařízení'!J30</f>
        <v>0</v>
      </c>
      <c r="AH95" s="120"/>
      <c r="AI95" s="120"/>
      <c r="AJ95" s="120"/>
      <c r="AK95" s="120"/>
      <c r="AL95" s="120"/>
      <c r="AM95" s="120"/>
      <c r="AN95" s="121">
        <f>SUM(AG95,AT95)</f>
        <v>0</v>
      </c>
      <c r="AO95" s="120"/>
      <c r="AP95" s="120"/>
      <c r="AQ95" s="122" t="s">
        <v>80</v>
      </c>
      <c r="AR95" s="123"/>
      <c r="AS95" s="124">
        <v>0</v>
      </c>
      <c r="AT95" s="125">
        <f>ROUND(SUM(AV95:AW95),2)</f>
        <v>0</v>
      </c>
      <c r="AU95" s="126">
        <f>'01 - Koncová zařízení'!P116</f>
        <v>0</v>
      </c>
      <c r="AV95" s="125">
        <f>'01 - Koncová zařízení'!J33</f>
        <v>0</v>
      </c>
      <c r="AW95" s="125">
        <f>'01 - Koncová zařízení'!J34</f>
        <v>0</v>
      </c>
      <c r="AX95" s="125">
        <f>'01 - Koncová zařízení'!J35</f>
        <v>0</v>
      </c>
      <c r="AY95" s="125">
        <f>'01 - Koncová zařízení'!J36</f>
        <v>0</v>
      </c>
      <c r="AZ95" s="125">
        <f>'01 - Koncová zařízení'!F33</f>
        <v>0</v>
      </c>
      <c r="BA95" s="125">
        <f>'01 - Koncová zařízení'!F34</f>
        <v>0</v>
      </c>
      <c r="BB95" s="125">
        <f>'01 - Koncová zařízení'!F35</f>
        <v>0</v>
      </c>
      <c r="BC95" s="125">
        <f>'01 - Koncová zařízení'!F36</f>
        <v>0</v>
      </c>
      <c r="BD95" s="127">
        <f>'01 - Koncová zařízení'!F37</f>
        <v>0</v>
      </c>
      <c r="BE95" s="7"/>
      <c r="BT95" s="128" t="s">
        <v>81</v>
      </c>
      <c r="BV95" s="128" t="s">
        <v>75</v>
      </c>
      <c r="BW95" s="128" t="s">
        <v>82</v>
      </c>
      <c r="BX95" s="128" t="s">
        <v>5</v>
      </c>
      <c r="CL95" s="128" t="s">
        <v>1</v>
      </c>
      <c r="CM95" s="128" t="s">
        <v>83</v>
      </c>
    </row>
    <row r="96" s="7" customFormat="1" ht="16.5" customHeight="1">
      <c r="A96" s="116" t="s">
        <v>77</v>
      </c>
      <c r="B96" s="117"/>
      <c r="C96" s="118"/>
      <c r="D96" s="119" t="s">
        <v>84</v>
      </c>
      <c r="E96" s="119"/>
      <c r="F96" s="119"/>
      <c r="G96" s="119"/>
      <c r="H96" s="119"/>
      <c r="I96" s="120"/>
      <c r="J96" s="119" t="s">
        <v>85</v>
      </c>
      <c r="K96" s="119"/>
      <c r="L96" s="119"/>
      <c r="M96" s="119"/>
      <c r="N96" s="119"/>
      <c r="O96" s="119"/>
      <c r="P96" s="119"/>
      <c r="Q96" s="119"/>
      <c r="R96" s="119"/>
      <c r="S96" s="119"/>
      <c r="T96" s="119"/>
      <c r="U96" s="119"/>
      <c r="V96" s="119"/>
      <c r="W96" s="119"/>
      <c r="X96" s="119"/>
      <c r="Y96" s="119"/>
      <c r="Z96" s="119"/>
      <c r="AA96" s="119"/>
      <c r="AB96" s="119"/>
      <c r="AC96" s="119"/>
      <c r="AD96" s="119"/>
      <c r="AE96" s="119"/>
      <c r="AF96" s="119"/>
      <c r="AG96" s="121">
        <f>'02 - VRN'!J30</f>
        <v>0</v>
      </c>
      <c r="AH96" s="120"/>
      <c r="AI96" s="120"/>
      <c r="AJ96" s="120"/>
      <c r="AK96" s="120"/>
      <c r="AL96" s="120"/>
      <c r="AM96" s="120"/>
      <c r="AN96" s="121">
        <f>SUM(AG96,AT96)</f>
        <v>0</v>
      </c>
      <c r="AO96" s="120"/>
      <c r="AP96" s="120"/>
      <c r="AQ96" s="122" t="s">
        <v>80</v>
      </c>
      <c r="AR96" s="123"/>
      <c r="AS96" s="129">
        <v>0</v>
      </c>
      <c r="AT96" s="130">
        <f>ROUND(SUM(AV96:AW96),2)</f>
        <v>0</v>
      </c>
      <c r="AU96" s="131">
        <f>'02 - VRN'!P118</f>
        <v>0</v>
      </c>
      <c r="AV96" s="130">
        <f>'02 - VRN'!J33</f>
        <v>0</v>
      </c>
      <c r="AW96" s="130">
        <f>'02 - VRN'!J34</f>
        <v>0</v>
      </c>
      <c r="AX96" s="130">
        <f>'02 - VRN'!J35</f>
        <v>0</v>
      </c>
      <c r="AY96" s="130">
        <f>'02 - VRN'!J36</f>
        <v>0</v>
      </c>
      <c r="AZ96" s="130">
        <f>'02 - VRN'!F33</f>
        <v>0</v>
      </c>
      <c r="BA96" s="130">
        <f>'02 - VRN'!F34</f>
        <v>0</v>
      </c>
      <c r="BB96" s="130">
        <f>'02 - VRN'!F35</f>
        <v>0</v>
      </c>
      <c r="BC96" s="130">
        <f>'02 - VRN'!F36</f>
        <v>0</v>
      </c>
      <c r="BD96" s="132">
        <f>'02 - VRN'!F37</f>
        <v>0</v>
      </c>
      <c r="BE96" s="7"/>
      <c r="BT96" s="128" t="s">
        <v>81</v>
      </c>
      <c r="BV96" s="128" t="s">
        <v>75</v>
      </c>
      <c r="BW96" s="128" t="s">
        <v>86</v>
      </c>
      <c r="BX96" s="128" t="s">
        <v>5</v>
      </c>
      <c r="CL96" s="128" t="s">
        <v>1</v>
      </c>
      <c r="CM96" s="128" t="s">
        <v>83</v>
      </c>
    </row>
    <row r="97" s="2" customFormat="1" ht="30" customHeight="1">
      <c r="A97" s="35"/>
      <c r="B97" s="36"/>
      <c r="C97" s="37"/>
      <c r="D97" s="37"/>
      <c r="E97" s="37"/>
      <c r="F97" s="37"/>
      <c r="G97" s="37"/>
      <c r="H97" s="37"/>
      <c r="I97" s="37"/>
      <c r="J97" s="37"/>
      <c r="K97" s="37"/>
      <c r="L97" s="37"/>
      <c r="M97" s="37"/>
      <c r="N97" s="37"/>
      <c r="O97" s="37"/>
      <c r="P97" s="37"/>
      <c r="Q97" s="37"/>
      <c r="R97" s="37"/>
      <c r="S97" s="37"/>
      <c r="T97" s="37"/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  <c r="AF97" s="37"/>
      <c r="AG97" s="37"/>
      <c r="AH97" s="37"/>
      <c r="AI97" s="37"/>
      <c r="AJ97" s="37"/>
      <c r="AK97" s="37"/>
      <c r="AL97" s="37"/>
      <c r="AM97" s="37"/>
      <c r="AN97" s="37"/>
      <c r="AO97" s="37"/>
      <c r="AP97" s="37"/>
      <c r="AQ97" s="37"/>
      <c r="AR97" s="41"/>
      <c r="AS97" s="35"/>
      <c r="AT97" s="35"/>
      <c r="AU97" s="35"/>
      <c r="AV97" s="35"/>
      <c r="AW97" s="35"/>
      <c r="AX97" s="35"/>
      <c r="AY97" s="35"/>
      <c r="AZ97" s="35"/>
      <c r="BA97" s="35"/>
      <c r="BB97" s="35"/>
      <c r="BC97" s="35"/>
      <c r="BD97" s="35"/>
      <c r="BE97" s="35"/>
    </row>
    <row r="98" s="2" customFormat="1" ht="6.96" customHeight="1">
      <c r="A98" s="35"/>
      <c r="B98" s="63"/>
      <c r="C98" s="64"/>
      <c r="D98" s="64"/>
      <c r="E98" s="64"/>
      <c r="F98" s="64"/>
      <c r="G98" s="64"/>
      <c r="H98" s="64"/>
      <c r="I98" s="64"/>
      <c r="J98" s="64"/>
      <c r="K98" s="64"/>
      <c r="L98" s="64"/>
      <c r="M98" s="64"/>
      <c r="N98" s="64"/>
      <c r="O98" s="64"/>
      <c r="P98" s="64"/>
      <c r="Q98" s="64"/>
      <c r="R98" s="64"/>
      <c r="S98" s="64"/>
      <c r="T98" s="64"/>
      <c r="U98" s="64"/>
      <c r="V98" s="64"/>
      <c r="W98" s="64"/>
      <c r="X98" s="64"/>
      <c r="Y98" s="64"/>
      <c r="Z98" s="64"/>
      <c r="AA98" s="64"/>
      <c r="AB98" s="64"/>
      <c r="AC98" s="64"/>
      <c r="AD98" s="64"/>
      <c r="AE98" s="64"/>
      <c r="AF98" s="64"/>
      <c r="AG98" s="64"/>
      <c r="AH98" s="64"/>
      <c r="AI98" s="64"/>
      <c r="AJ98" s="64"/>
      <c r="AK98" s="64"/>
      <c r="AL98" s="64"/>
      <c r="AM98" s="64"/>
      <c r="AN98" s="64"/>
      <c r="AO98" s="64"/>
      <c r="AP98" s="64"/>
      <c r="AQ98" s="64"/>
      <c r="AR98" s="41"/>
      <c r="AS98" s="35"/>
      <c r="AT98" s="35"/>
      <c r="AU98" s="35"/>
      <c r="AV98" s="35"/>
      <c r="AW98" s="35"/>
      <c r="AX98" s="35"/>
      <c r="AY98" s="35"/>
      <c r="AZ98" s="35"/>
      <c r="BA98" s="35"/>
      <c r="BB98" s="35"/>
      <c r="BC98" s="35"/>
      <c r="BD98" s="35"/>
      <c r="BE98" s="35"/>
    </row>
  </sheetData>
  <sheetProtection sheet="1" formatColumns="0" formatRows="0" objects="1" scenarios="1" spinCount="100000" saltValue="TEnc/5QsSXTYh1/SRrMccAnYOPzChSqyxAijkX0IS1Hry75UD6Q5SwZ8VSIIIDeux+e27e0LW75k7CWQxgHlBQ==" hashValue="6B99+6V5fJx5vPkwzfHpn36wRKbnPPC3aZhewqw3czLh7PnecckeH1RtL0QTyUcbM16sTInhuF0phfgb+GWG9w==" algorithmName="SHA-512" password="CC35"/>
  <mergeCells count="46"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85:AO85"/>
    <mergeCell ref="AM87:AN87"/>
    <mergeCell ref="AM89:AP89"/>
    <mergeCell ref="AS89:AT91"/>
    <mergeCell ref="AM90:AP90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N96:AP96"/>
    <mergeCell ref="AG96:AM96"/>
    <mergeCell ref="D96:H96"/>
    <mergeCell ref="J96:AF96"/>
    <mergeCell ref="AG94:AM94"/>
    <mergeCell ref="AN94:AP94"/>
    <mergeCell ref="AR2:BE2"/>
  </mergeCells>
  <hyperlinks>
    <hyperlink ref="A95" location="'01 - Koncová zařízení'!C2" display="/"/>
    <hyperlink ref="A96" location="'02 - VRN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4" t="s">
        <v>82</v>
      </c>
    </row>
    <row r="3" s="1" customFormat="1" ht="6.96" customHeight="1">
      <c r="B3" s="133"/>
      <c r="C3" s="134"/>
      <c r="D3" s="134"/>
      <c r="E3" s="134"/>
      <c r="F3" s="134"/>
      <c r="G3" s="134"/>
      <c r="H3" s="134"/>
      <c r="I3" s="134"/>
      <c r="J3" s="134"/>
      <c r="K3" s="134"/>
      <c r="L3" s="17"/>
      <c r="AT3" s="14" t="s">
        <v>83</v>
      </c>
    </row>
    <row r="4" s="1" customFormat="1" ht="24.96" customHeight="1">
      <c r="B4" s="17"/>
      <c r="D4" s="135" t="s">
        <v>87</v>
      </c>
      <c r="L4" s="17"/>
      <c r="M4" s="136" t="s">
        <v>10</v>
      </c>
      <c r="AT4" s="14" t="s">
        <v>4</v>
      </c>
    </row>
    <row r="5" s="1" customFormat="1" ht="6.96" customHeight="1">
      <c r="B5" s="17"/>
      <c r="L5" s="17"/>
    </row>
    <row r="6" s="1" customFormat="1" ht="12" customHeight="1">
      <c r="B6" s="17"/>
      <c r="D6" s="137" t="s">
        <v>16</v>
      </c>
      <c r="L6" s="17"/>
    </row>
    <row r="7" s="1" customFormat="1" ht="16.5" customHeight="1">
      <c r="B7" s="17"/>
      <c r="E7" s="138" t="str">
        <f>'Rekapitulace stavby'!K6</f>
        <v>Základní škola Křižíkova - koncová zařízení</v>
      </c>
      <c r="F7" s="137"/>
      <c r="G7" s="137"/>
      <c r="H7" s="137"/>
      <c r="L7" s="17"/>
    </row>
    <row r="8" s="2" customFormat="1" ht="12" customHeight="1">
      <c r="A8" s="35"/>
      <c r="B8" s="41"/>
      <c r="C8" s="35"/>
      <c r="D8" s="137" t="s">
        <v>88</v>
      </c>
      <c r="E8" s="35"/>
      <c r="F8" s="35"/>
      <c r="G8" s="35"/>
      <c r="H8" s="35"/>
      <c r="I8" s="35"/>
      <c r="J8" s="35"/>
      <c r="K8" s="35"/>
      <c r="L8" s="60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="2" customFormat="1" ht="16.5" customHeight="1">
      <c r="A9" s="35"/>
      <c r="B9" s="41"/>
      <c r="C9" s="35"/>
      <c r="D9" s="35"/>
      <c r="E9" s="139" t="s">
        <v>89</v>
      </c>
      <c r="F9" s="35"/>
      <c r="G9" s="35"/>
      <c r="H9" s="35"/>
      <c r="I9" s="35"/>
      <c r="J9" s="35"/>
      <c r="K9" s="35"/>
      <c r="L9" s="60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="2" customFormat="1">
      <c r="A10" s="35"/>
      <c r="B10" s="41"/>
      <c r="C10" s="35"/>
      <c r="D10" s="35"/>
      <c r="E10" s="35"/>
      <c r="F10" s="35"/>
      <c r="G10" s="35"/>
      <c r="H10" s="35"/>
      <c r="I10" s="35"/>
      <c r="J10" s="35"/>
      <c r="K10" s="35"/>
      <c r="L10" s="60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="2" customFormat="1" ht="12" customHeight="1">
      <c r="A11" s="35"/>
      <c r="B11" s="41"/>
      <c r="C11" s="35"/>
      <c r="D11" s="137" t="s">
        <v>18</v>
      </c>
      <c r="E11" s="35"/>
      <c r="F11" s="140" t="s">
        <v>1</v>
      </c>
      <c r="G11" s="35"/>
      <c r="H11" s="35"/>
      <c r="I11" s="137" t="s">
        <v>19</v>
      </c>
      <c r="J11" s="140" t="s">
        <v>1</v>
      </c>
      <c r="K11" s="35"/>
      <c r="L11" s="60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="2" customFormat="1" ht="12" customHeight="1">
      <c r="A12" s="35"/>
      <c r="B12" s="41"/>
      <c r="C12" s="35"/>
      <c r="D12" s="137" t="s">
        <v>20</v>
      </c>
      <c r="E12" s="35"/>
      <c r="F12" s="140" t="s">
        <v>21</v>
      </c>
      <c r="G12" s="35"/>
      <c r="H12" s="35"/>
      <c r="I12" s="137" t="s">
        <v>22</v>
      </c>
      <c r="J12" s="141" t="str">
        <f>'Rekapitulace stavby'!AN8</f>
        <v>3. 3. 2025</v>
      </c>
      <c r="K12" s="35"/>
      <c r="L12" s="60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="2" customFormat="1" ht="10.8" customHeight="1">
      <c r="A13" s="35"/>
      <c r="B13" s="41"/>
      <c r="C13" s="35"/>
      <c r="D13" s="35"/>
      <c r="E13" s="35"/>
      <c r="F13" s="35"/>
      <c r="G13" s="35"/>
      <c r="H13" s="35"/>
      <c r="I13" s="35"/>
      <c r="J13" s="35"/>
      <c r="K13" s="35"/>
      <c r="L13" s="60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="2" customFormat="1" ht="12" customHeight="1">
      <c r="A14" s="35"/>
      <c r="B14" s="41"/>
      <c r="C14" s="35"/>
      <c r="D14" s="137" t="s">
        <v>24</v>
      </c>
      <c r="E14" s="35"/>
      <c r="F14" s="35"/>
      <c r="G14" s="35"/>
      <c r="H14" s="35"/>
      <c r="I14" s="137" t="s">
        <v>25</v>
      </c>
      <c r="J14" s="140" t="str">
        <f>IF('Rekapitulace stavby'!AN10="","",'Rekapitulace stavby'!AN10)</f>
        <v/>
      </c>
      <c r="K14" s="35"/>
      <c r="L14" s="60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="2" customFormat="1" ht="18" customHeight="1">
      <c r="A15" s="35"/>
      <c r="B15" s="41"/>
      <c r="C15" s="35"/>
      <c r="D15" s="35"/>
      <c r="E15" s="140" t="str">
        <f>IF('Rekapitulace stavby'!E11="","",'Rekapitulace stavby'!E11)</f>
        <v xml:space="preserve"> </v>
      </c>
      <c r="F15" s="35"/>
      <c r="G15" s="35"/>
      <c r="H15" s="35"/>
      <c r="I15" s="137" t="s">
        <v>26</v>
      </c>
      <c r="J15" s="140" t="str">
        <f>IF('Rekapitulace stavby'!AN11="","",'Rekapitulace stavby'!AN11)</f>
        <v/>
      </c>
      <c r="K15" s="35"/>
      <c r="L15" s="60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="2" customFormat="1" ht="6.96" customHeight="1">
      <c r="A16" s="35"/>
      <c r="B16" s="41"/>
      <c r="C16" s="35"/>
      <c r="D16" s="35"/>
      <c r="E16" s="35"/>
      <c r="F16" s="35"/>
      <c r="G16" s="35"/>
      <c r="H16" s="35"/>
      <c r="I16" s="35"/>
      <c r="J16" s="35"/>
      <c r="K16" s="35"/>
      <c r="L16" s="60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="2" customFormat="1" ht="12" customHeight="1">
      <c r="A17" s="35"/>
      <c r="B17" s="41"/>
      <c r="C17" s="35"/>
      <c r="D17" s="137" t="s">
        <v>27</v>
      </c>
      <c r="E17" s="35"/>
      <c r="F17" s="35"/>
      <c r="G17" s="35"/>
      <c r="H17" s="35"/>
      <c r="I17" s="137" t="s">
        <v>25</v>
      </c>
      <c r="J17" s="30" t="str">
        <f>'Rekapitulace stavby'!AN13</f>
        <v>Vyplň údaj</v>
      </c>
      <c r="K17" s="35"/>
      <c r="L17" s="60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="2" customFormat="1" ht="18" customHeight="1">
      <c r="A18" s="35"/>
      <c r="B18" s="41"/>
      <c r="C18" s="35"/>
      <c r="D18" s="35"/>
      <c r="E18" s="30" t="str">
        <f>'Rekapitulace stavby'!E14</f>
        <v>Vyplň údaj</v>
      </c>
      <c r="F18" s="140"/>
      <c r="G18" s="140"/>
      <c r="H18" s="140"/>
      <c r="I18" s="137" t="s">
        <v>26</v>
      </c>
      <c r="J18" s="30" t="str">
        <f>'Rekapitulace stavby'!AN14</f>
        <v>Vyplň údaj</v>
      </c>
      <c r="K18" s="35"/>
      <c r="L18" s="60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="2" customFormat="1" ht="6.96" customHeight="1">
      <c r="A19" s="35"/>
      <c r="B19" s="41"/>
      <c r="C19" s="35"/>
      <c r="D19" s="35"/>
      <c r="E19" s="35"/>
      <c r="F19" s="35"/>
      <c r="G19" s="35"/>
      <c r="H19" s="35"/>
      <c r="I19" s="35"/>
      <c r="J19" s="35"/>
      <c r="K19" s="35"/>
      <c r="L19" s="60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="2" customFormat="1" ht="12" customHeight="1">
      <c r="A20" s="35"/>
      <c r="B20" s="41"/>
      <c r="C20" s="35"/>
      <c r="D20" s="137" t="s">
        <v>29</v>
      </c>
      <c r="E20" s="35"/>
      <c r="F20" s="35"/>
      <c r="G20" s="35"/>
      <c r="H20" s="35"/>
      <c r="I20" s="137" t="s">
        <v>25</v>
      </c>
      <c r="J20" s="140" t="str">
        <f>IF('Rekapitulace stavby'!AN16="","",'Rekapitulace stavby'!AN16)</f>
        <v/>
      </c>
      <c r="K20" s="35"/>
      <c r="L20" s="60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="2" customFormat="1" ht="18" customHeight="1">
      <c r="A21" s="35"/>
      <c r="B21" s="41"/>
      <c r="C21" s="35"/>
      <c r="D21" s="35"/>
      <c r="E21" s="140" t="str">
        <f>IF('Rekapitulace stavby'!E17="","",'Rekapitulace stavby'!E17)</f>
        <v xml:space="preserve"> </v>
      </c>
      <c r="F21" s="35"/>
      <c r="G21" s="35"/>
      <c r="H21" s="35"/>
      <c r="I21" s="137" t="s">
        <v>26</v>
      </c>
      <c r="J21" s="140" t="str">
        <f>IF('Rekapitulace stavby'!AN17="","",'Rekapitulace stavby'!AN17)</f>
        <v/>
      </c>
      <c r="K21" s="35"/>
      <c r="L21" s="60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="2" customFormat="1" ht="6.96" customHeight="1">
      <c r="A22" s="35"/>
      <c r="B22" s="41"/>
      <c r="C22" s="35"/>
      <c r="D22" s="35"/>
      <c r="E22" s="35"/>
      <c r="F22" s="35"/>
      <c r="G22" s="35"/>
      <c r="H22" s="35"/>
      <c r="I22" s="35"/>
      <c r="J22" s="35"/>
      <c r="K22" s="35"/>
      <c r="L22" s="60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="2" customFormat="1" ht="12" customHeight="1">
      <c r="A23" s="35"/>
      <c r="B23" s="41"/>
      <c r="C23" s="35"/>
      <c r="D23" s="137" t="s">
        <v>31</v>
      </c>
      <c r="E23" s="35"/>
      <c r="F23" s="35"/>
      <c r="G23" s="35"/>
      <c r="H23" s="35"/>
      <c r="I23" s="137" t="s">
        <v>25</v>
      </c>
      <c r="J23" s="140" t="str">
        <f>IF('Rekapitulace stavby'!AN19="","",'Rekapitulace stavby'!AN19)</f>
        <v/>
      </c>
      <c r="K23" s="35"/>
      <c r="L23" s="60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="2" customFormat="1" ht="18" customHeight="1">
      <c r="A24" s="35"/>
      <c r="B24" s="41"/>
      <c r="C24" s="35"/>
      <c r="D24" s="35"/>
      <c r="E24" s="140" t="str">
        <f>IF('Rekapitulace stavby'!E20="","",'Rekapitulace stavby'!E20)</f>
        <v xml:space="preserve"> </v>
      </c>
      <c r="F24" s="35"/>
      <c r="G24" s="35"/>
      <c r="H24" s="35"/>
      <c r="I24" s="137" t="s">
        <v>26</v>
      </c>
      <c r="J24" s="140" t="str">
        <f>IF('Rekapitulace stavby'!AN20="","",'Rekapitulace stavby'!AN20)</f>
        <v/>
      </c>
      <c r="K24" s="35"/>
      <c r="L24" s="60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="2" customFormat="1" ht="6.96" customHeight="1">
      <c r="A25" s="35"/>
      <c r="B25" s="41"/>
      <c r="C25" s="35"/>
      <c r="D25" s="35"/>
      <c r="E25" s="35"/>
      <c r="F25" s="35"/>
      <c r="G25" s="35"/>
      <c r="H25" s="35"/>
      <c r="I25" s="35"/>
      <c r="J25" s="35"/>
      <c r="K25" s="35"/>
      <c r="L25" s="60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="2" customFormat="1" ht="12" customHeight="1">
      <c r="A26" s="35"/>
      <c r="B26" s="41"/>
      <c r="C26" s="35"/>
      <c r="D26" s="137" t="s">
        <v>32</v>
      </c>
      <c r="E26" s="35"/>
      <c r="F26" s="35"/>
      <c r="G26" s="35"/>
      <c r="H26" s="35"/>
      <c r="I26" s="35"/>
      <c r="J26" s="35"/>
      <c r="K26" s="35"/>
      <c r="L26" s="60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="8" customFormat="1" ht="16.5" customHeight="1">
      <c r="A27" s="142"/>
      <c r="B27" s="143"/>
      <c r="C27" s="142"/>
      <c r="D27" s="142"/>
      <c r="E27" s="144" t="s">
        <v>1</v>
      </c>
      <c r="F27" s="144"/>
      <c r="G27" s="144"/>
      <c r="H27" s="144"/>
      <c r="I27" s="142"/>
      <c r="J27" s="142"/>
      <c r="K27" s="142"/>
      <c r="L27" s="145"/>
      <c r="S27" s="142"/>
      <c r="T27" s="142"/>
      <c r="U27" s="142"/>
      <c r="V27" s="142"/>
      <c r="W27" s="142"/>
      <c r="X27" s="142"/>
      <c r="Y27" s="142"/>
      <c r="Z27" s="142"/>
      <c r="AA27" s="142"/>
      <c r="AB27" s="142"/>
      <c r="AC27" s="142"/>
      <c r="AD27" s="142"/>
      <c r="AE27" s="142"/>
    </row>
    <row r="28" s="2" customFormat="1" ht="6.96" customHeight="1">
      <c r="A28" s="35"/>
      <c r="B28" s="41"/>
      <c r="C28" s="35"/>
      <c r="D28" s="35"/>
      <c r="E28" s="35"/>
      <c r="F28" s="35"/>
      <c r="G28" s="35"/>
      <c r="H28" s="35"/>
      <c r="I28" s="35"/>
      <c r="J28" s="35"/>
      <c r="K28" s="35"/>
      <c r="L28" s="60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="2" customFormat="1" ht="6.96" customHeight="1">
      <c r="A29" s="35"/>
      <c r="B29" s="41"/>
      <c r="C29" s="35"/>
      <c r="D29" s="146"/>
      <c r="E29" s="146"/>
      <c r="F29" s="146"/>
      <c r="G29" s="146"/>
      <c r="H29" s="146"/>
      <c r="I29" s="146"/>
      <c r="J29" s="146"/>
      <c r="K29" s="146"/>
      <c r="L29" s="60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="2" customFormat="1" ht="25.44" customHeight="1">
      <c r="A30" s="35"/>
      <c r="B30" s="41"/>
      <c r="C30" s="35"/>
      <c r="D30" s="147" t="s">
        <v>33</v>
      </c>
      <c r="E30" s="35"/>
      <c r="F30" s="35"/>
      <c r="G30" s="35"/>
      <c r="H30" s="35"/>
      <c r="I30" s="35"/>
      <c r="J30" s="148">
        <f>ROUND(J116, 2)</f>
        <v>0</v>
      </c>
      <c r="K30" s="35"/>
      <c r="L30" s="60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="2" customFormat="1" ht="6.96" customHeight="1">
      <c r="A31" s="35"/>
      <c r="B31" s="41"/>
      <c r="C31" s="35"/>
      <c r="D31" s="146"/>
      <c r="E31" s="146"/>
      <c r="F31" s="146"/>
      <c r="G31" s="146"/>
      <c r="H31" s="146"/>
      <c r="I31" s="146"/>
      <c r="J31" s="146"/>
      <c r="K31" s="146"/>
      <c r="L31" s="60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="2" customFormat="1" ht="14.4" customHeight="1">
      <c r="A32" s="35"/>
      <c r="B32" s="41"/>
      <c r="C32" s="35"/>
      <c r="D32" s="35"/>
      <c r="E32" s="35"/>
      <c r="F32" s="149" t="s">
        <v>35</v>
      </c>
      <c r="G32" s="35"/>
      <c r="H32" s="35"/>
      <c r="I32" s="149" t="s">
        <v>34</v>
      </c>
      <c r="J32" s="149" t="s">
        <v>36</v>
      </c>
      <c r="K32" s="35"/>
      <c r="L32" s="60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="2" customFormat="1" ht="14.4" customHeight="1">
      <c r="A33" s="35"/>
      <c r="B33" s="41"/>
      <c r="C33" s="35"/>
      <c r="D33" s="150" t="s">
        <v>37</v>
      </c>
      <c r="E33" s="137" t="s">
        <v>38</v>
      </c>
      <c r="F33" s="151">
        <f>ROUND((SUM(BE116:BE124)),  2)</f>
        <v>0</v>
      </c>
      <c r="G33" s="35"/>
      <c r="H33" s="35"/>
      <c r="I33" s="152">
        <v>0.20999999999999999</v>
      </c>
      <c r="J33" s="151">
        <f>ROUND(((SUM(BE116:BE124))*I33),  2)</f>
        <v>0</v>
      </c>
      <c r="K33" s="35"/>
      <c r="L33" s="60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="2" customFormat="1" ht="14.4" customHeight="1">
      <c r="A34" s="35"/>
      <c r="B34" s="41"/>
      <c r="C34" s="35"/>
      <c r="D34" s="35"/>
      <c r="E34" s="137" t="s">
        <v>39</v>
      </c>
      <c r="F34" s="151">
        <f>ROUND((SUM(BF116:BF124)),  2)</f>
        <v>0</v>
      </c>
      <c r="G34" s="35"/>
      <c r="H34" s="35"/>
      <c r="I34" s="152">
        <v>0.12</v>
      </c>
      <c r="J34" s="151">
        <f>ROUND(((SUM(BF116:BF124))*I34),  2)</f>
        <v>0</v>
      </c>
      <c r="K34" s="35"/>
      <c r="L34" s="60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hidden="1" s="2" customFormat="1" ht="14.4" customHeight="1">
      <c r="A35" s="35"/>
      <c r="B35" s="41"/>
      <c r="C35" s="35"/>
      <c r="D35" s="35"/>
      <c r="E35" s="137" t="s">
        <v>40</v>
      </c>
      <c r="F35" s="151">
        <f>ROUND((SUM(BG116:BG124)),  2)</f>
        <v>0</v>
      </c>
      <c r="G35" s="35"/>
      <c r="H35" s="35"/>
      <c r="I35" s="152">
        <v>0.20999999999999999</v>
      </c>
      <c r="J35" s="151">
        <f>0</f>
        <v>0</v>
      </c>
      <c r="K35" s="35"/>
      <c r="L35" s="60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hidden="1" s="2" customFormat="1" ht="14.4" customHeight="1">
      <c r="A36" s="35"/>
      <c r="B36" s="41"/>
      <c r="C36" s="35"/>
      <c r="D36" s="35"/>
      <c r="E36" s="137" t="s">
        <v>41</v>
      </c>
      <c r="F36" s="151">
        <f>ROUND((SUM(BH116:BH124)),  2)</f>
        <v>0</v>
      </c>
      <c r="G36" s="35"/>
      <c r="H36" s="35"/>
      <c r="I36" s="152">
        <v>0.12</v>
      </c>
      <c r="J36" s="151">
        <f>0</f>
        <v>0</v>
      </c>
      <c r="K36" s="35"/>
      <c r="L36" s="60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hidden="1" s="2" customFormat="1" ht="14.4" customHeight="1">
      <c r="A37" s="35"/>
      <c r="B37" s="41"/>
      <c r="C37" s="35"/>
      <c r="D37" s="35"/>
      <c r="E37" s="137" t="s">
        <v>42</v>
      </c>
      <c r="F37" s="151">
        <f>ROUND((SUM(BI116:BI124)),  2)</f>
        <v>0</v>
      </c>
      <c r="G37" s="35"/>
      <c r="H37" s="35"/>
      <c r="I37" s="152">
        <v>0</v>
      </c>
      <c r="J37" s="151">
        <f>0</f>
        <v>0</v>
      </c>
      <c r="K37" s="35"/>
      <c r="L37" s="60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="2" customFormat="1" ht="6.96" customHeight="1">
      <c r="A38" s="35"/>
      <c r="B38" s="41"/>
      <c r="C38" s="35"/>
      <c r="D38" s="35"/>
      <c r="E38" s="35"/>
      <c r="F38" s="35"/>
      <c r="G38" s="35"/>
      <c r="H38" s="35"/>
      <c r="I38" s="35"/>
      <c r="J38" s="35"/>
      <c r="K38" s="35"/>
      <c r="L38" s="60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="2" customFormat="1" ht="25.44" customHeight="1">
      <c r="A39" s="35"/>
      <c r="B39" s="41"/>
      <c r="C39" s="153"/>
      <c r="D39" s="154" t="s">
        <v>43</v>
      </c>
      <c r="E39" s="155"/>
      <c r="F39" s="155"/>
      <c r="G39" s="156" t="s">
        <v>44</v>
      </c>
      <c r="H39" s="157" t="s">
        <v>45</v>
      </c>
      <c r="I39" s="155"/>
      <c r="J39" s="158">
        <f>SUM(J30:J37)</f>
        <v>0</v>
      </c>
      <c r="K39" s="159"/>
      <c r="L39" s="60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="2" customFormat="1" ht="14.4" customHeight="1">
      <c r="A40" s="35"/>
      <c r="B40" s="41"/>
      <c r="C40" s="35"/>
      <c r="D40" s="35"/>
      <c r="E40" s="35"/>
      <c r="F40" s="35"/>
      <c r="G40" s="35"/>
      <c r="H40" s="35"/>
      <c r="I40" s="35"/>
      <c r="J40" s="35"/>
      <c r="K40" s="35"/>
      <c r="L40" s="60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="1" customFormat="1" ht="14.4" customHeight="1">
      <c r="B41" s="17"/>
      <c r="L41" s="17"/>
    </row>
    <row r="42" s="1" customFormat="1" ht="14.4" customHeight="1">
      <c r="B42" s="17"/>
      <c r="L42" s="17"/>
    </row>
    <row r="43" s="1" customFormat="1" ht="14.4" customHeight="1">
      <c r="B43" s="17"/>
      <c r="L43" s="17"/>
    </row>
    <row r="44" s="1" customFormat="1" ht="14.4" customHeight="1">
      <c r="B44" s="17"/>
      <c r="L44" s="17"/>
    </row>
    <row r="45" s="1" customFormat="1" ht="14.4" customHeight="1">
      <c r="B45" s="17"/>
      <c r="L45" s="17"/>
    </row>
    <row r="46" s="1" customFormat="1" ht="14.4" customHeight="1">
      <c r="B46" s="17"/>
      <c r="L46" s="17"/>
    </row>
    <row r="47" s="1" customFormat="1" ht="14.4" customHeight="1">
      <c r="B47" s="17"/>
      <c r="L47" s="17"/>
    </row>
    <row r="48" s="1" customFormat="1" ht="14.4" customHeight="1">
      <c r="B48" s="17"/>
      <c r="L48" s="17"/>
    </row>
    <row r="49" s="1" customFormat="1" ht="14.4" customHeight="1">
      <c r="B49" s="17"/>
      <c r="L49" s="17"/>
    </row>
    <row r="50" s="2" customFormat="1" ht="14.4" customHeight="1">
      <c r="B50" s="60"/>
      <c r="D50" s="160" t="s">
        <v>46</v>
      </c>
      <c r="E50" s="161"/>
      <c r="F50" s="161"/>
      <c r="G50" s="160" t="s">
        <v>47</v>
      </c>
      <c r="H50" s="161"/>
      <c r="I50" s="161"/>
      <c r="J50" s="161"/>
      <c r="K50" s="161"/>
      <c r="L50" s="60"/>
    </row>
    <row r="51">
      <c r="B51" s="17"/>
      <c r="L51" s="17"/>
    </row>
    <row r="52">
      <c r="B52" s="17"/>
      <c r="L52" s="17"/>
    </row>
    <row r="53">
      <c r="B53" s="17"/>
      <c r="L53" s="17"/>
    </row>
    <row r="54">
      <c r="B54" s="17"/>
      <c r="L54" s="17"/>
    </row>
    <row r="55">
      <c r="B55" s="17"/>
      <c r="L55" s="17"/>
    </row>
    <row r="56">
      <c r="B56" s="17"/>
      <c r="L56" s="17"/>
    </row>
    <row r="57">
      <c r="B57" s="17"/>
      <c r="L57" s="17"/>
    </row>
    <row r="58">
      <c r="B58" s="17"/>
      <c r="L58" s="17"/>
    </row>
    <row r="59">
      <c r="B59" s="17"/>
      <c r="L59" s="17"/>
    </row>
    <row r="60">
      <c r="B60" s="17"/>
      <c r="L60" s="17"/>
    </row>
    <row r="61" s="2" customFormat="1">
      <c r="A61" s="35"/>
      <c r="B61" s="41"/>
      <c r="C61" s="35"/>
      <c r="D61" s="162" t="s">
        <v>48</v>
      </c>
      <c r="E61" s="163"/>
      <c r="F61" s="164" t="s">
        <v>49</v>
      </c>
      <c r="G61" s="162" t="s">
        <v>48</v>
      </c>
      <c r="H61" s="163"/>
      <c r="I61" s="163"/>
      <c r="J61" s="165" t="s">
        <v>49</v>
      </c>
      <c r="K61" s="163"/>
      <c r="L61" s="60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>
      <c r="B62" s="17"/>
      <c r="L62" s="17"/>
    </row>
    <row r="63">
      <c r="B63" s="17"/>
      <c r="L63" s="17"/>
    </row>
    <row r="64">
      <c r="B64" s="17"/>
      <c r="L64" s="17"/>
    </row>
    <row r="65" s="2" customFormat="1">
      <c r="A65" s="35"/>
      <c r="B65" s="41"/>
      <c r="C65" s="35"/>
      <c r="D65" s="160" t="s">
        <v>50</v>
      </c>
      <c r="E65" s="166"/>
      <c r="F65" s="166"/>
      <c r="G65" s="160" t="s">
        <v>51</v>
      </c>
      <c r="H65" s="166"/>
      <c r="I65" s="166"/>
      <c r="J65" s="166"/>
      <c r="K65" s="166"/>
      <c r="L65" s="60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>
      <c r="B66" s="17"/>
      <c r="L66" s="17"/>
    </row>
    <row r="67">
      <c r="B67" s="17"/>
      <c r="L67" s="17"/>
    </row>
    <row r="68">
      <c r="B68" s="17"/>
      <c r="L68" s="17"/>
    </row>
    <row r="69">
      <c r="B69" s="17"/>
      <c r="L69" s="17"/>
    </row>
    <row r="70">
      <c r="B70" s="17"/>
      <c r="L70" s="17"/>
    </row>
    <row r="71">
      <c r="B71" s="17"/>
      <c r="L71" s="17"/>
    </row>
    <row r="72">
      <c r="B72" s="17"/>
      <c r="L72" s="17"/>
    </row>
    <row r="73">
      <c r="B73" s="17"/>
      <c r="L73" s="17"/>
    </row>
    <row r="74">
      <c r="B74" s="17"/>
      <c r="L74" s="17"/>
    </row>
    <row r="75">
      <c r="B75" s="17"/>
      <c r="L75" s="17"/>
    </row>
    <row r="76" s="2" customFormat="1">
      <c r="A76" s="35"/>
      <c r="B76" s="41"/>
      <c r="C76" s="35"/>
      <c r="D76" s="162" t="s">
        <v>48</v>
      </c>
      <c r="E76" s="163"/>
      <c r="F76" s="164" t="s">
        <v>49</v>
      </c>
      <c r="G76" s="162" t="s">
        <v>48</v>
      </c>
      <c r="H76" s="163"/>
      <c r="I76" s="163"/>
      <c r="J76" s="165" t="s">
        <v>49</v>
      </c>
      <c r="K76" s="163"/>
      <c r="L76" s="60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="2" customFormat="1" ht="14.4" customHeight="1">
      <c r="A77" s="35"/>
      <c r="B77" s="167"/>
      <c r="C77" s="168"/>
      <c r="D77" s="168"/>
      <c r="E77" s="168"/>
      <c r="F77" s="168"/>
      <c r="G77" s="168"/>
      <c r="H77" s="168"/>
      <c r="I77" s="168"/>
      <c r="J77" s="168"/>
      <c r="K77" s="168"/>
      <c r="L77" s="60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="2" customFormat="1" ht="6.96" customHeight="1">
      <c r="A81" s="35"/>
      <c r="B81" s="169"/>
      <c r="C81" s="170"/>
      <c r="D81" s="170"/>
      <c r="E81" s="170"/>
      <c r="F81" s="170"/>
      <c r="G81" s="170"/>
      <c r="H81" s="170"/>
      <c r="I81" s="170"/>
      <c r="J81" s="170"/>
      <c r="K81" s="170"/>
      <c r="L81" s="60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="2" customFormat="1" ht="24.96" customHeight="1">
      <c r="A82" s="35"/>
      <c r="B82" s="36"/>
      <c r="C82" s="20" t="s">
        <v>90</v>
      </c>
      <c r="D82" s="37"/>
      <c r="E82" s="37"/>
      <c r="F82" s="37"/>
      <c r="G82" s="37"/>
      <c r="H82" s="37"/>
      <c r="I82" s="37"/>
      <c r="J82" s="37"/>
      <c r="K82" s="37"/>
      <c r="L82" s="60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="2" customFormat="1" ht="6.96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60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="2" customFormat="1" ht="12" customHeight="1">
      <c r="A84" s="35"/>
      <c r="B84" s="36"/>
      <c r="C84" s="29" t="s">
        <v>16</v>
      </c>
      <c r="D84" s="37"/>
      <c r="E84" s="37"/>
      <c r="F84" s="37"/>
      <c r="G84" s="37"/>
      <c r="H84" s="37"/>
      <c r="I84" s="37"/>
      <c r="J84" s="37"/>
      <c r="K84" s="37"/>
      <c r="L84" s="60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="2" customFormat="1" ht="16.5" customHeight="1">
      <c r="A85" s="35"/>
      <c r="B85" s="36"/>
      <c r="C85" s="37"/>
      <c r="D85" s="37"/>
      <c r="E85" s="171" t="str">
        <f>E7</f>
        <v>Základní škola Křižíkova - koncová zařízení</v>
      </c>
      <c r="F85" s="29"/>
      <c r="G85" s="29"/>
      <c r="H85" s="29"/>
      <c r="I85" s="37"/>
      <c r="J85" s="37"/>
      <c r="K85" s="37"/>
      <c r="L85" s="60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="2" customFormat="1" ht="12" customHeight="1">
      <c r="A86" s="35"/>
      <c r="B86" s="36"/>
      <c r="C86" s="29" t="s">
        <v>88</v>
      </c>
      <c r="D86" s="37"/>
      <c r="E86" s="37"/>
      <c r="F86" s="37"/>
      <c r="G86" s="37"/>
      <c r="H86" s="37"/>
      <c r="I86" s="37"/>
      <c r="J86" s="37"/>
      <c r="K86" s="37"/>
      <c r="L86" s="60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="2" customFormat="1" ht="16.5" customHeight="1">
      <c r="A87" s="35"/>
      <c r="B87" s="36"/>
      <c r="C87" s="37"/>
      <c r="D87" s="37"/>
      <c r="E87" s="73" t="str">
        <f>E9</f>
        <v>01 - Koncová zařízení</v>
      </c>
      <c r="F87" s="37"/>
      <c r="G87" s="37"/>
      <c r="H87" s="37"/>
      <c r="I87" s="37"/>
      <c r="J87" s="37"/>
      <c r="K87" s="37"/>
      <c r="L87" s="60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="2" customFormat="1" ht="6.96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60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="2" customFormat="1" ht="12" customHeight="1">
      <c r="A89" s="35"/>
      <c r="B89" s="36"/>
      <c r="C89" s="29" t="s">
        <v>20</v>
      </c>
      <c r="D89" s="37"/>
      <c r="E89" s="37"/>
      <c r="F89" s="24" t="str">
        <f>F12</f>
        <v xml:space="preserve"> </v>
      </c>
      <c r="G89" s="37"/>
      <c r="H89" s="37"/>
      <c r="I89" s="29" t="s">
        <v>22</v>
      </c>
      <c r="J89" s="76" t="str">
        <f>IF(J12="","",J12)</f>
        <v>3. 3. 2025</v>
      </c>
      <c r="K89" s="37"/>
      <c r="L89" s="60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="2" customFormat="1" ht="6.96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60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="2" customFormat="1" ht="15.15" customHeight="1">
      <c r="A91" s="35"/>
      <c r="B91" s="36"/>
      <c r="C91" s="29" t="s">
        <v>24</v>
      </c>
      <c r="D91" s="37"/>
      <c r="E91" s="37"/>
      <c r="F91" s="24" t="str">
        <f>E15</f>
        <v xml:space="preserve"> </v>
      </c>
      <c r="G91" s="37"/>
      <c r="H91" s="37"/>
      <c r="I91" s="29" t="s">
        <v>29</v>
      </c>
      <c r="J91" s="33" t="str">
        <f>E21</f>
        <v xml:space="preserve"> </v>
      </c>
      <c r="K91" s="37"/>
      <c r="L91" s="60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="2" customFormat="1" ht="15.15" customHeight="1">
      <c r="A92" s="35"/>
      <c r="B92" s="36"/>
      <c r="C92" s="29" t="s">
        <v>27</v>
      </c>
      <c r="D92" s="37"/>
      <c r="E92" s="37"/>
      <c r="F92" s="24" t="str">
        <f>IF(E18="","",E18)</f>
        <v>Vyplň údaj</v>
      </c>
      <c r="G92" s="37"/>
      <c r="H92" s="37"/>
      <c r="I92" s="29" t="s">
        <v>31</v>
      </c>
      <c r="J92" s="33" t="str">
        <f>E24</f>
        <v xml:space="preserve"> </v>
      </c>
      <c r="K92" s="37"/>
      <c r="L92" s="60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="2" customFormat="1" ht="10.32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60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="2" customFormat="1" ht="29.28" customHeight="1">
      <c r="A94" s="35"/>
      <c r="B94" s="36"/>
      <c r="C94" s="172" t="s">
        <v>91</v>
      </c>
      <c r="D94" s="173"/>
      <c r="E94" s="173"/>
      <c r="F94" s="173"/>
      <c r="G94" s="173"/>
      <c r="H94" s="173"/>
      <c r="I94" s="173"/>
      <c r="J94" s="174" t="s">
        <v>92</v>
      </c>
      <c r="K94" s="173"/>
      <c r="L94" s="60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="2" customFormat="1" ht="10.32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60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="2" customFormat="1" ht="22.8" customHeight="1">
      <c r="A96" s="35"/>
      <c r="B96" s="36"/>
      <c r="C96" s="175" t="s">
        <v>93</v>
      </c>
      <c r="D96" s="37"/>
      <c r="E96" s="37"/>
      <c r="F96" s="37"/>
      <c r="G96" s="37"/>
      <c r="H96" s="37"/>
      <c r="I96" s="37"/>
      <c r="J96" s="107">
        <f>J116</f>
        <v>0</v>
      </c>
      <c r="K96" s="37"/>
      <c r="L96" s="60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4" t="s">
        <v>94</v>
      </c>
    </row>
    <row r="97" s="2" customFormat="1" ht="21.84" customHeight="1">
      <c r="A97" s="35"/>
      <c r="B97" s="36"/>
      <c r="C97" s="37"/>
      <c r="D97" s="37"/>
      <c r="E97" s="37"/>
      <c r="F97" s="37"/>
      <c r="G97" s="37"/>
      <c r="H97" s="37"/>
      <c r="I97" s="37"/>
      <c r="J97" s="37"/>
      <c r="K97" s="37"/>
      <c r="L97" s="60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</row>
    <row r="98" s="2" customFormat="1" ht="6.96" customHeight="1">
      <c r="A98" s="35"/>
      <c r="B98" s="63"/>
      <c r="C98" s="64"/>
      <c r="D98" s="64"/>
      <c r="E98" s="64"/>
      <c r="F98" s="64"/>
      <c r="G98" s="64"/>
      <c r="H98" s="64"/>
      <c r="I98" s="64"/>
      <c r="J98" s="64"/>
      <c r="K98" s="64"/>
      <c r="L98" s="60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</row>
    <row r="102" s="2" customFormat="1" ht="6.96" customHeight="1">
      <c r="A102" s="35"/>
      <c r="B102" s="65"/>
      <c r="C102" s="66"/>
      <c r="D102" s="66"/>
      <c r="E102" s="66"/>
      <c r="F102" s="66"/>
      <c r="G102" s="66"/>
      <c r="H102" s="66"/>
      <c r="I102" s="66"/>
      <c r="J102" s="66"/>
      <c r="K102" s="66"/>
      <c r="L102" s="60"/>
      <c r="S102" s="35"/>
      <c r="T102" s="35"/>
      <c r="U102" s="35"/>
      <c r="V102" s="35"/>
      <c r="W102" s="35"/>
      <c r="X102" s="35"/>
      <c r="Y102" s="35"/>
      <c r="Z102" s="35"/>
      <c r="AA102" s="35"/>
      <c r="AB102" s="35"/>
      <c r="AC102" s="35"/>
      <c r="AD102" s="35"/>
      <c r="AE102" s="35"/>
    </row>
    <row r="103" s="2" customFormat="1" ht="24.96" customHeight="1">
      <c r="A103" s="35"/>
      <c r="B103" s="36"/>
      <c r="C103" s="20" t="s">
        <v>95</v>
      </c>
      <c r="D103" s="37"/>
      <c r="E103" s="37"/>
      <c r="F103" s="37"/>
      <c r="G103" s="37"/>
      <c r="H103" s="37"/>
      <c r="I103" s="37"/>
      <c r="J103" s="37"/>
      <c r="K103" s="37"/>
      <c r="L103" s="60"/>
      <c r="S103" s="35"/>
      <c r="T103" s="35"/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</row>
    <row r="104" s="2" customFormat="1" ht="6.96" customHeight="1">
      <c r="A104" s="35"/>
      <c r="B104" s="36"/>
      <c r="C104" s="37"/>
      <c r="D104" s="37"/>
      <c r="E104" s="37"/>
      <c r="F104" s="37"/>
      <c r="G104" s="37"/>
      <c r="H104" s="37"/>
      <c r="I104" s="37"/>
      <c r="J104" s="37"/>
      <c r="K104" s="37"/>
      <c r="L104" s="60"/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</row>
    <row r="105" s="2" customFormat="1" ht="12" customHeight="1">
      <c r="A105" s="35"/>
      <c r="B105" s="36"/>
      <c r="C105" s="29" t="s">
        <v>16</v>
      </c>
      <c r="D105" s="37"/>
      <c r="E105" s="37"/>
      <c r="F105" s="37"/>
      <c r="G105" s="37"/>
      <c r="H105" s="37"/>
      <c r="I105" s="37"/>
      <c r="J105" s="37"/>
      <c r="K105" s="37"/>
      <c r="L105" s="60"/>
      <c r="S105" s="35"/>
      <c r="T105" s="35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</row>
    <row r="106" s="2" customFormat="1" ht="16.5" customHeight="1">
      <c r="A106" s="35"/>
      <c r="B106" s="36"/>
      <c r="C106" s="37"/>
      <c r="D106" s="37"/>
      <c r="E106" s="171" t="str">
        <f>E7</f>
        <v>Základní škola Křižíkova - koncová zařízení</v>
      </c>
      <c r="F106" s="29"/>
      <c r="G106" s="29"/>
      <c r="H106" s="29"/>
      <c r="I106" s="37"/>
      <c r="J106" s="37"/>
      <c r="K106" s="37"/>
      <c r="L106" s="60"/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</row>
    <row r="107" s="2" customFormat="1" ht="12" customHeight="1">
      <c r="A107" s="35"/>
      <c r="B107" s="36"/>
      <c r="C107" s="29" t="s">
        <v>88</v>
      </c>
      <c r="D107" s="37"/>
      <c r="E107" s="37"/>
      <c r="F107" s="37"/>
      <c r="G107" s="37"/>
      <c r="H107" s="37"/>
      <c r="I107" s="37"/>
      <c r="J107" s="37"/>
      <c r="K107" s="37"/>
      <c r="L107" s="60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</row>
    <row r="108" s="2" customFormat="1" ht="16.5" customHeight="1">
      <c r="A108" s="35"/>
      <c r="B108" s="36"/>
      <c r="C108" s="37"/>
      <c r="D108" s="37"/>
      <c r="E108" s="73" t="str">
        <f>E9</f>
        <v>01 - Koncová zařízení</v>
      </c>
      <c r="F108" s="37"/>
      <c r="G108" s="37"/>
      <c r="H108" s="37"/>
      <c r="I108" s="37"/>
      <c r="J108" s="37"/>
      <c r="K108" s="37"/>
      <c r="L108" s="60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  <row r="109" s="2" customFormat="1" ht="6.96" customHeight="1">
      <c r="A109" s="35"/>
      <c r="B109" s="36"/>
      <c r="C109" s="37"/>
      <c r="D109" s="37"/>
      <c r="E109" s="37"/>
      <c r="F109" s="37"/>
      <c r="G109" s="37"/>
      <c r="H109" s="37"/>
      <c r="I109" s="37"/>
      <c r="J109" s="37"/>
      <c r="K109" s="37"/>
      <c r="L109" s="60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="2" customFormat="1" ht="12" customHeight="1">
      <c r="A110" s="35"/>
      <c r="B110" s="36"/>
      <c r="C110" s="29" t="s">
        <v>20</v>
      </c>
      <c r="D110" s="37"/>
      <c r="E110" s="37"/>
      <c r="F110" s="24" t="str">
        <f>F12</f>
        <v xml:space="preserve"> </v>
      </c>
      <c r="G110" s="37"/>
      <c r="H110" s="37"/>
      <c r="I110" s="29" t="s">
        <v>22</v>
      </c>
      <c r="J110" s="76" t="str">
        <f>IF(J12="","",J12)</f>
        <v>3. 3. 2025</v>
      </c>
      <c r="K110" s="37"/>
      <c r="L110" s="60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="2" customFormat="1" ht="6.96" customHeight="1">
      <c r="A111" s="35"/>
      <c r="B111" s="36"/>
      <c r="C111" s="37"/>
      <c r="D111" s="37"/>
      <c r="E111" s="37"/>
      <c r="F111" s="37"/>
      <c r="G111" s="37"/>
      <c r="H111" s="37"/>
      <c r="I111" s="37"/>
      <c r="J111" s="37"/>
      <c r="K111" s="37"/>
      <c r="L111" s="60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="2" customFormat="1" ht="15.15" customHeight="1">
      <c r="A112" s="35"/>
      <c r="B112" s="36"/>
      <c r="C112" s="29" t="s">
        <v>24</v>
      </c>
      <c r="D112" s="37"/>
      <c r="E112" s="37"/>
      <c r="F112" s="24" t="str">
        <f>E15</f>
        <v xml:space="preserve"> </v>
      </c>
      <c r="G112" s="37"/>
      <c r="H112" s="37"/>
      <c r="I112" s="29" t="s">
        <v>29</v>
      </c>
      <c r="J112" s="33" t="str">
        <f>E21</f>
        <v xml:space="preserve"> </v>
      </c>
      <c r="K112" s="37"/>
      <c r="L112" s="60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="2" customFormat="1" ht="15.15" customHeight="1">
      <c r="A113" s="35"/>
      <c r="B113" s="36"/>
      <c r="C113" s="29" t="s">
        <v>27</v>
      </c>
      <c r="D113" s="37"/>
      <c r="E113" s="37"/>
      <c r="F113" s="24" t="str">
        <f>IF(E18="","",E18)</f>
        <v>Vyplň údaj</v>
      </c>
      <c r="G113" s="37"/>
      <c r="H113" s="37"/>
      <c r="I113" s="29" t="s">
        <v>31</v>
      </c>
      <c r="J113" s="33" t="str">
        <f>E24</f>
        <v xml:space="preserve"> </v>
      </c>
      <c r="K113" s="37"/>
      <c r="L113" s="60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="2" customFormat="1" ht="10.32" customHeight="1">
      <c r="A114" s="35"/>
      <c r="B114" s="36"/>
      <c r="C114" s="37"/>
      <c r="D114" s="37"/>
      <c r="E114" s="37"/>
      <c r="F114" s="37"/>
      <c r="G114" s="37"/>
      <c r="H114" s="37"/>
      <c r="I114" s="37"/>
      <c r="J114" s="37"/>
      <c r="K114" s="37"/>
      <c r="L114" s="60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="9" customFormat="1" ht="29.28" customHeight="1">
      <c r="A115" s="176"/>
      <c r="B115" s="177"/>
      <c r="C115" s="178" t="s">
        <v>96</v>
      </c>
      <c r="D115" s="179" t="s">
        <v>58</v>
      </c>
      <c r="E115" s="179" t="s">
        <v>54</v>
      </c>
      <c r="F115" s="179" t="s">
        <v>55</v>
      </c>
      <c r="G115" s="179" t="s">
        <v>97</v>
      </c>
      <c r="H115" s="179" t="s">
        <v>98</v>
      </c>
      <c r="I115" s="179" t="s">
        <v>99</v>
      </c>
      <c r="J115" s="179" t="s">
        <v>92</v>
      </c>
      <c r="K115" s="180" t="s">
        <v>100</v>
      </c>
      <c r="L115" s="181"/>
      <c r="M115" s="97" t="s">
        <v>1</v>
      </c>
      <c r="N115" s="98" t="s">
        <v>37</v>
      </c>
      <c r="O115" s="98" t="s">
        <v>101</v>
      </c>
      <c r="P115" s="98" t="s">
        <v>102</v>
      </c>
      <c r="Q115" s="98" t="s">
        <v>103</v>
      </c>
      <c r="R115" s="98" t="s">
        <v>104</v>
      </c>
      <c r="S115" s="98" t="s">
        <v>105</v>
      </c>
      <c r="T115" s="99" t="s">
        <v>106</v>
      </c>
      <c r="U115" s="176"/>
      <c r="V115" s="176"/>
      <c r="W115" s="176"/>
      <c r="X115" s="176"/>
      <c r="Y115" s="176"/>
      <c r="Z115" s="176"/>
      <c r="AA115" s="176"/>
      <c r="AB115" s="176"/>
      <c r="AC115" s="176"/>
      <c r="AD115" s="176"/>
      <c r="AE115" s="176"/>
    </row>
    <row r="116" s="2" customFormat="1" ht="22.8" customHeight="1">
      <c r="A116" s="35"/>
      <c r="B116" s="36"/>
      <c r="C116" s="104" t="s">
        <v>107</v>
      </c>
      <c r="D116" s="37"/>
      <c r="E116" s="37"/>
      <c r="F116" s="37"/>
      <c r="G116" s="37"/>
      <c r="H116" s="37"/>
      <c r="I116" s="37"/>
      <c r="J116" s="182">
        <f>BK116</f>
        <v>0</v>
      </c>
      <c r="K116" s="37"/>
      <c r="L116" s="41"/>
      <c r="M116" s="100"/>
      <c r="N116" s="183"/>
      <c r="O116" s="101"/>
      <c r="P116" s="184">
        <f>SUM(P117:P124)</f>
        <v>0</v>
      </c>
      <c r="Q116" s="101"/>
      <c r="R116" s="184">
        <f>SUM(R117:R124)</f>
        <v>0</v>
      </c>
      <c r="S116" s="101"/>
      <c r="T116" s="185">
        <f>SUM(T117:T124)</f>
        <v>0</v>
      </c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  <c r="AT116" s="14" t="s">
        <v>72</v>
      </c>
      <c r="AU116" s="14" t="s">
        <v>94</v>
      </c>
      <c r="BK116" s="186">
        <f>SUM(BK117:BK124)</f>
        <v>0</v>
      </c>
    </row>
    <row r="117" s="2" customFormat="1" ht="21.75" customHeight="1">
      <c r="A117" s="35"/>
      <c r="B117" s="36"/>
      <c r="C117" s="187" t="s">
        <v>81</v>
      </c>
      <c r="D117" s="187" t="s">
        <v>108</v>
      </c>
      <c r="E117" s="188" t="s">
        <v>109</v>
      </c>
      <c r="F117" s="189" t="s">
        <v>110</v>
      </c>
      <c r="G117" s="190" t="s">
        <v>111</v>
      </c>
      <c r="H117" s="191">
        <v>5</v>
      </c>
      <c r="I117" s="192"/>
      <c r="J117" s="193">
        <f>ROUND(I117*H117,2)</f>
        <v>0</v>
      </c>
      <c r="K117" s="189" t="s">
        <v>1</v>
      </c>
      <c r="L117" s="194"/>
      <c r="M117" s="195" t="s">
        <v>1</v>
      </c>
      <c r="N117" s="196" t="s">
        <v>38</v>
      </c>
      <c r="O117" s="88"/>
      <c r="P117" s="197">
        <f>O117*H117</f>
        <v>0</v>
      </c>
      <c r="Q117" s="197">
        <v>0</v>
      </c>
      <c r="R117" s="197">
        <f>Q117*H117</f>
        <v>0</v>
      </c>
      <c r="S117" s="197">
        <v>0</v>
      </c>
      <c r="T117" s="198">
        <f>S117*H117</f>
        <v>0</v>
      </c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  <c r="AR117" s="199" t="s">
        <v>112</v>
      </c>
      <c r="AT117" s="199" t="s">
        <v>108</v>
      </c>
      <c r="AU117" s="199" t="s">
        <v>73</v>
      </c>
      <c r="AY117" s="14" t="s">
        <v>113</v>
      </c>
      <c r="BE117" s="200">
        <f>IF(N117="základní",J117,0)</f>
        <v>0</v>
      </c>
      <c r="BF117" s="200">
        <f>IF(N117="snížená",J117,0)</f>
        <v>0</v>
      </c>
      <c r="BG117" s="200">
        <f>IF(N117="zákl. přenesená",J117,0)</f>
        <v>0</v>
      </c>
      <c r="BH117" s="200">
        <f>IF(N117="sníž. přenesená",J117,0)</f>
        <v>0</v>
      </c>
      <c r="BI117" s="200">
        <f>IF(N117="nulová",J117,0)</f>
        <v>0</v>
      </c>
      <c r="BJ117" s="14" t="s">
        <v>81</v>
      </c>
      <c r="BK117" s="200">
        <f>ROUND(I117*H117,2)</f>
        <v>0</v>
      </c>
      <c r="BL117" s="14" t="s">
        <v>114</v>
      </c>
      <c r="BM117" s="199" t="s">
        <v>83</v>
      </c>
    </row>
    <row r="118" s="2" customFormat="1" ht="21.75" customHeight="1">
      <c r="A118" s="35"/>
      <c r="B118" s="36"/>
      <c r="C118" s="187" t="s">
        <v>83</v>
      </c>
      <c r="D118" s="187" t="s">
        <v>108</v>
      </c>
      <c r="E118" s="188" t="s">
        <v>115</v>
      </c>
      <c r="F118" s="189" t="s">
        <v>116</v>
      </c>
      <c r="G118" s="190" t="s">
        <v>111</v>
      </c>
      <c r="H118" s="191">
        <v>1</v>
      </c>
      <c r="I118" s="192"/>
      <c r="J118" s="193">
        <f>ROUND(I118*H118,2)</f>
        <v>0</v>
      </c>
      <c r="K118" s="189" t="s">
        <v>1</v>
      </c>
      <c r="L118" s="194"/>
      <c r="M118" s="195" t="s">
        <v>1</v>
      </c>
      <c r="N118" s="196" t="s">
        <v>38</v>
      </c>
      <c r="O118" s="88"/>
      <c r="P118" s="197">
        <f>O118*H118</f>
        <v>0</v>
      </c>
      <c r="Q118" s="197">
        <v>0</v>
      </c>
      <c r="R118" s="197">
        <f>Q118*H118</f>
        <v>0</v>
      </c>
      <c r="S118" s="197">
        <v>0</v>
      </c>
      <c r="T118" s="198">
        <f>S118*H118</f>
        <v>0</v>
      </c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  <c r="AR118" s="199" t="s">
        <v>112</v>
      </c>
      <c r="AT118" s="199" t="s">
        <v>108</v>
      </c>
      <c r="AU118" s="199" t="s">
        <v>73</v>
      </c>
      <c r="AY118" s="14" t="s">
        <v>113</v>
      </c>
      <c r="BE118" s="200">
        <f>IF(N118="základní",J118,0)</f>
        <v>0</v>
      </c>
      <c r="BF118" s="200">
        <f>IF(N118="snížená",J118,0)</f>
        <v>0</v>
      </c>
      <c r="BG118" s="200">
        <f>IF(N118="zákl. přenesená",J118,0)</f>
        <v>0</v>
      </c>
      <c r="BH118" s="200">
        <f>IF(N118="sníž. přenesená",J118,0)</f>
        <v>0</v>
      </c>
      <c r="BI118" s="200">
        <f>IF(N118="nulová",J118,0)</f>
        <v>0</v>
      </c>
      <c r="BJ118" s="14" t="s">
        <v>81</v>
      </c>
      <c r="BK118" s="200">
        <f>ROUND(I118*H118,2)</f>
        <v>0</v>
      </c>
      <c r="BL118" s="14" t="s">
        <v>114</v>
      </c>
      <c r="BM118" s="199" t="s">
        <v>114</v>
      </c>
    </row>
    <row r="119" s="2" customFormat="1" ht="16.5" customHeight="1">
      <c r="A119" s="35"/>
      <c r="B119" s="36"/>
      <c r="C119" s="187" t="s">
        <v>117</v>
      </c>
      <c r="D119" s="187" t="s">
        <v>108</v>
      </c>
      <c r="E119" s="188" t="s">
        <v>118</v>
      </c>
      <c r="F119" s="189" t="s">
        <v>119</v>
      </c>
      <c r="G119" s="190" t="s">
        <v>111</v>
      </c>
      <c r="H119" s="191">
        <v>9</v>
      </c>
      <c r="I119" s="192"/>
      <c r="J119" s="193">
        <f>ROUND(I119*H119,2)</f>
        <v>0</v>
      </c>
      <c r="K119" s="189" t="s">
        <v>1</v>
      </c>
      <c r="L119" s="194"/>
      <c r="M119" s="195" t="s">
        <v>1</v>
      </c>
      <c r="N119" s="196" t="s">
        <v>38</v>
      </c>
      <c r="O119" s="88"/>
      <c r="P119" s="197">
        <f>O119*H119</f>
        <v>0</v>
      </c>
      <c r="Q119" s="197">
        <v>0</v>
      </c>
      <c r="R119" s="197">
        <f>Q119*H119</f>
        <v>0</v>
      </c>
      <c r="S119" s="197">
        <v>0</v>
      </c>
      <c r="T119" s="198">
        <f>S119*H119</f>
        <v>0</v>
      </c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  <c r="AR119" s="199" t="s">
        <v>112</v>
      </c>
      <c r="AT119" s="199" t="s">
        <v>108</v>
      </c>
      <c r="AU119" s="199" t="s">
        <v>73</v>
      </c>
      <c r="AY119" s="14" t="s">
        <v>113</v>
      </c>
      <c r="BE119" s="200">
        <f>IF(N119="základní",J119,0)</f>
        <v>0</v>
      </c>
      <c r="BF119" s="200">
        <f>IF(N119="snížená",J119,0)</f>
        <v>0</v>
      </c>
      <c r="BG119" s="200">
        <f>IF(N119="zákl. přenesená",J119,0)</f>
        <v>0</v>
      </c>
      <c r="BH119" s="200">
        <f>IF(N119="sníž. přenesená",J119,0)</f>
        <v>0</v>
      </c>
      <c r="BI119" s="200">
        <f>IF(N119="nulová",J119,0)</f>
        <v>0</v>
      </c>
      <c r="BJ119" s="14" t="s">
        <v>81</v>
      </c>
      <c r="BK119" s="200">
        <f>ROUND(I119*H119,2)</f>
        <v>0</v>
      </c>
      <c r="BL119" s="14" t="s">
        <v>114</v>
      </c>
      <c r="BM119" s="199" t="s">
        <v>120</v>
      </c>
    </row>
    <row r="120" s="2" customFormat="1" ht="16.5" customHeight="1">
      <c r="A120" s="35"/>
      <c r="B120" s="36"/>
      <c r="C120" s="187" t="s">
        <v>114</v>
      </c>
      <c r="D120" s="187" t="s">
        <v>108</v>
      </c>
      <c r="E120" s="188" t="s">
        <v>121</v>
      </c>
      <c r="F120" s="189" t="s">
        <v>122</v>
      </c>
      <c r="G120" s="190" t="s">
        <v>111</v>
      </c>
      <c r="H120" s="191">
        <v>40</v>
      </c>
      <c r="I120" s="192"/>
      <c r="J120" s="193">
        <f>ROUND(I120*H120,2)</f>
        <v>0</v>
      </c>
      <c r="K120" s="189" t="s">
        <v>1</v>
      </c>
      <c r="L120" s="194"/>
      <c r="M120" s="195" t="s">
        <v>1</v>
      </c>
      <c r="N120" s="196" t="s">
        <v>38</v>
      </c>
      <c r="O120" s="88"/>
      <c r="P120" s="197">
        <f>O120*H120</f>
        <v>0</v>
      </c>
      <c r="Q120" s="197">
        <v>0</v>
      </c>
      <c r="R120" s="197">
        <f>Q120*H120</f>
        <v>0</v>
      </c>
      <c r="S120" s="197">
        <v>0</v>
      </c>
      <c r="T120" s="198">
        <f>S120*H120</f>
        <v>0</v>
      </c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  <c r="AR120" s="199" t="s">
        <v>112</v>
      </c>
      <c r="AT120" s="199" t="s">
        <v>108</v>
      </c>
      <c r="AU120" s="199" t="s">
        <v>73</v>
      </c>
      <c r="AY120" s="14" t="s">
        <v>113</v>
      </c>
      <c r="BE120" s="200">
        <f>IF(N120="základní",J120,0)</f>
        <v>0</v>
      </c>
      <c r="BF120" s="200">
        <f>IF(N120="snížená",J120,0)</f>
        <v>0</v>
      </c>
      <c r="BG120" s="200">
        <f>IF(N120="zákl. přenesená",J120,0)</f>
        <v>0</v>
      </c>
      <c r="BH120" s="200">
        <f>IF(N120="sníž. přenesená",J120,0)</f>
        <v>0</v>
      </c>
      <c r="BI120" s="200">
        <f>IF(N120="nulová",J120,0)</f>
        <v>0</v>
      </c>
      <c r="BJ120" s="14" t="s">
        <v>81</v>
      </c>
      <c r="BK120" s="200">
        <f>ROUND(I120*H120,2)</f>
        <v>0</v>
      </c>
      <c r="BL120" s="14" t="s">
        <v>114</v>
      </c>
      <c r="BM120" s="199" t="s">
        <v>112</v>
      </c>
    </row>
    <row r="121" s="2" customFormat="1" ht="16.5" customHeight="1">
      <c r="A121" s="35"/>
      <c r="B121" s="36"/>
      <c r="C121" s="187" t="s">
        <v>123</v>
      </c>
      <c r="D121" s="187" t="s">
        <v>108</v>
      </c>
      <c r="E121" s="188" t="s">
        <v>124</v>
      </c>
      <c r="F121" s="189" t="s">
        <v>125</v>
      </c>
      <c r="G121" s="190" t="s">
        <v>111</v>
      </c>
      <c r="H121" s="191">
        <v>15</v>
      </c>
      <c r="I121" s="192"/>
      <c r="J121" s="193">
        <f>ROUND(I121*H121,2)</f>
        <v>0</v>
      </c>
      <c r="K121" s="189" t="s">
        <v>1</v>
      </c>
      <c r="L121" s="194"/>
      <c r="M121" s="195" t="s">
        <v>1</v>
      </c>
      <c r="N121" s="196" t="s">
        <v>38</v>
      </c>
      <c r="O121" s="88"/>
      <c r="P121" s="197">
        <f>O121*H121</f>
        <v>0</v>
      </c>
      <c r="Q121" s="197">
        <v>0</v>
      </c>
      <c r="R121" s="197">
        <f>Q121*H121</f>
        <v>0</v>
      </c>
      <c r="S121" s="197">
        <v>0</v>
      </c>
      <c r="T121" s="198">
        <f>S121*H121</f>
        <v>0</v>
      </c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  <c r="AR121" s="199" t="s">
        <v>112</v>
      </c>
      <c r="AT121" s="199" t="s">
        <v>108</v>
      </c>
      <c r="AU121" s="199" t="s">
        <v>73</v>
      </c>
      <c r="AY121" s="14" t="s">
        <v>113</v>
      </c>
      <c r="BE121" s="200">
        <f>IF(N121="základní",J121,0)</f>
        <v>0</v>
      </c>
      <c r="BF121" s="200">
        <f>IF(N121="snížená",J121,0)</f>
        <v>0</v>
      </c>
      <c r="BG121" s="200">
        <f>IF(N121="zákl. přenesená",J121,0)</f>
        <v>0</v>
      </c>
      <c r="BH121" s="200">
        <f>IF(N121="sníž. přenesená",J121,0)</f>
        <v>0</v>
      </c>
      <c r="BI121" s="200">
        <f>IF(N121="nulová",J121,0)</f>
        <v>0</v>
      </c>
      <c r="BJ121" s="14" t="s">
        <v>81</v>
      </c>
      <c r="BK121" s="200">
        <f>ROUND(I121*H121,2)</f>
        <v>0</v>
      </c>
      <c r="BL121" s="14" t="s">
        <v>114</v>
      </c>
      <c r="BM121" s="199" t="s">
        <v>126</v>
      </c>
    </row>
    <row r="122" s="2" customFormat="1" ht="16.5" customHeight="1">
      <c r="A122" s="35"/>
      <c r="B122" s="36"/>
      <c r="C122" s="187" t="s">
        <v>120</v>
      </c>
      <c r="D122" s="187" t="s">
        <v>108</v>
      </c>
      <c r="E122" s="188" t="s">
        <v>127</v>
      </c>
      <c r="F122" s="189" t="s">
        <v>128</v>
      </c>
      <c r="G122" s="190" t="s">
        <v>111</v>
      </c>
      <c r="H122" s="191">
        <v>7</v>
      </c>
      <c r="I122" s="192"/>
      <c r="J122" s="193">
        <f>ROUND(I122*H122,2)</f>
        <v>0</v>
      </c>
      <c r="K122" s="189" t="s">
        <v>1</v>
      </c>
      <c r="L122" s="194"/>
      <c r="M122" s="195" t="s">
        <v>1</v>
      </c>
      <c r="N122" s="196" t="s">
        <v>38</v>
      </c>
      <c r="O122" s="88"/>
      <c r="P122" s="197">
        <f>O122*H122</f>
        <v>0</v>
      </c>
      <c r="Q122" s="197">
        <v>0</v>
      </c>
      <c r="R122" s="197">
        <f>Q122*H122</f>
        <v>0</v>
      </c>
      <c r="S122" s="197">
        <v>0</v>
      </c>
      <c r="T122" s="198">
        <f>S122*H122</f>
        <v>0</v>
      </c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  <c r="AR122" s="199" t="s">
        <v>112</v>
      </c>
      <c r="AT122" s="199" t="s">
        <v>108</v>
      </c>
      <c r="AU122" s="199" t="s">
        <v>73</v>
      </c>
      <c r="AY122" s="14" t="s">
        <v>113</v>
      </c>
      <c r="BE122" s="200">
        <f>IF(N122="základní",J122,0)</f>
        <v>0</v>
      </c>
      <c r="BF122" s="200">
        <f>IF(N122="snížená",J122,0)</f>
        <v>0</v>
      </c>
      <c r="BG122" s="200">
        <f>IF(N122="zákl. přenesená",J122,0)</f>
        <v>0</v>
      </c>
      <c r="BH122" s="200">
        <f>IF(N122="sníž. přenesená",J122,0)</f>
        <v>0</v>
      </c>
      <c r="BI122" s="200">
        <f>IF(N122="nulová",J122,0)</f>
        <v>0</v>
      </c>
      <c r="BJ122" s="14" t="s">
        <v>81</v>
      </c>
      <c r="BK122" s="200">
        <f>ROUND(I122*H122,2)</f>
        <v>0</v>
      </c>
      <c r="BL122" s="14" t="s">
        <v>114</v>
      </c>
      <c r="BM122" s="199" t="s">
        <v>129</v>
      </c>
    </row>
    <row r="123" s="2" customFormat="1" ht="21.75" customHeight="1">
      <c r="A123" s="35"/>
      <c r="B123" s="36"/>
      <c r="C123" s="187" t="s">
        <v>130</v>
      </c>
      <c r="D123" s="187" t="s">
        <v>108</v>
      </c>
      <c r="E123" s="188" t="s">
        <v>131</v>
      </c>
      <c r="F123" s="189" t="s">
        <v>132</v>
      </c>
      <c r="G123" s="190" t="s">
        <v>111</v>
      </c>
      <c r="H123" s="191">
        <v>1</v>
      </c>
      <c r="I123" s="192"/>
      <c r="J123" s="193">
        <f>ROUND(I123*H123,2)</f>
        <v>0</v>
      </c>
      <c r="K123" s="189" t="s">
        <v>1</v>
      </c>
      <c r="L123" s="194"/>
      <c r="M123" s="195" t="s">
        <v>1</v>
      </c>
      <c r="N123" s="196" t="s">
        <v>38</v>
      </c>
      <c r="O123" s="88"/>
      <c r="P123" s="197">
        <f>O123*H123</f>
        <v>0</v>
      </c>
      <c r="Q123" s="197">
        <v>0</v>
      </c>
      <c r="R123" s="197">
        <f>Q123*H123</f>
        <v>0</v>
      </c>
      <c r="S123" s="197">
        <v>0</v>
      </c>
      <c r="T123" s="198">
        <f>S123*H123</f>
        <v>0</v>
      </c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  <c r="AR123" s="199" t="s">
        <v>112</v>
      </c>
      <c r="AT123" s="199" t="s">
        <v>108</v>
      </c>
      <c r="AU123" s="199" t="s">
        <v>73</v>
      </c>
      <c r="AY123" s="14" t="s">
        <v>113</v>
      </c>
      <c r="BE123" s="200">
        <f>IF(N123="základní",J123,0)</f>
        <v>0</v>
      </c>
      <c r="BF123" s="200">
        <f>IF(N123="snížená",J123,0)</f>
        <v>0</v>
      </c>
      <c r="BG123" s="200">
        <f>IF(N123="zákl. přenesená",J123,0)</f>
        <v>0</v>
      </c>
      <c r="BH123" s="200">
        <f>IF(N123="sníž. přenesená",J123,0)</f>
        <v>0</v>
      </c>
      <c r="BI123" s="200">
        <f>IF(N123="nulová",J123,0)</f>
        <v>0</v>
      </c>
      <c r="BJ123" s="14" t="s">
        <v>81</v>
      </c>
      <c r="BK123" s="200">
        <f>ROUND(I123*H123,2)</f>
        <v>0</v>
      </c>
      <c r="BL123" s="14" t="s">
        <v>114</v>
      </c>
      <c r="BM123" s="199" t="s">
        <v>133</v>
      </c>
    </row>
    <row r="124" s="2" customFormat="1" ht="16.5" customHeight="1">
      <c r="A124" s="35"/>
      <c r="B124" s="36"/>
      <c r="C124" s="187" t="s">
        <v>112</v>
      </c>
      <c r="D124" s="187" t="s">
        <v>108</v>
      </c>
      <c r="E124" s="188" t="s">
        <v>134</v>
      </c>
      <c r="F124" s="189" t="s">
        <v>135</v>
      </c>
      <c r="G124" s="190" t="s">
        <v>111</v>
      </c>
      <c r="H124" s="191">
        <v>1</v>
      </c>
      <c r="I124" s="192"/>
      <c r="J124" s="193">
        <f>ROUND(I124*H124,2)</f>
        <v>0</v>
      </c>
      <c r="K124" s="189" t="s">
        <v>1</v>
      </c>
      <c r="L124" s="194"/>
      <c r="M124" s="201" t="s">
        <v>1</v>
      </c>
      <c r="N124" s="202" t="s">
        <v>38</v>
      </c>
      <c r="O124" s="203"/>
      <c r="P124" s="204">
        <f>O124*H124</f>
        <v>0</v>
      </c>
      <c r="Q124" s="204">
        <v>0</v>
      </c>
      <c r="R124" s="204">
        <f>Q124*H124</f>
        <v>0</v>
      </c>
      <c r="S124" s="204">
        <v>0</v>
      </c>
      <c r="T124" s="205">
        <f>S124*H124</f>
        <v>0</v>
      </c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R124" s="199" t="s">
        <v>112</v>
      </c>
      <c r="AT124" s="199" t="s">
        <v>108</v>
      </c>
      <c r="AU124" s="199" t="s">
        <v>73</v>
      </c>
      <c r="AY124" s="14" t="s">
        <v>113</v>
      </c>
      <c r="BE124" s="200">
        <f>IF(N124="základní",J124,0)</f>
        <v>0</v>
      </c>
      <c r="BF124" s="200">
        <f>IF(N124="snížená",J124,0)</f>
        <v>0</v>
      </c>
      <c r="BG124" s="200">
        <f>IF(N124="zákl. přenesená",J124,0)</f>
        <v>0</v>
      </c>
      <c r="BH124" s="200">
        <f>IF(N124="sníž. přenesená",J124,0)</f>
        <v>0</v>
      </c>
      <c r="BI124" s="200">
        <f>IF(N124="nulová",J124,0)</f>
        <v>0</v>
      </c>
      <c r="BJ124" s="14" t="s">
        <v>81</v>
      </c>
      <c r="BK124" s="200">
        <f>ROUND(I124*H124,2)</f>
        <v>0</v>
      </c>
      <c r="BL124" s="14" t="s">
        <v>114</v>
      </c>
      <c r="BM124" s="199" t="s">
        <v>136</v>
      </c>
    </row>
    <row r="125" s="2" customFormat="1" ht="6.96" customHeight="1">
      <c r="A125" s="35"/>
      <c r="B125" s="63"/>
      <c r="C125" s="64"/>
      <c r="D125" s="64"/>
      <c r="E125" s="64"/>
      <c r="F125" s="64"/>
      <c r="G125" s="64"/>
      <c r="H125" s="64"/>
      <c r="I125" s="64"/>
      <c r="J125" s="64"/>
      <c r="K125" s="64"/>
      <c r="L125" s="41"/>
      <c r="M125" s="35"/>
      <c r="O125" s="35"/>
      <c r="P125" s="35"/>
      <c r="Q125" s="35"/>
      <c r="R125" s="35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</row>
  </sheetData>
  <sheetProtection sheet="1" autoFilter="0" formatColumns="0" formatRows="0" objects="1" scenarios="1" spinCount="100000" saltValue="RJBSnPkw5YSTkgYnCO4cEuUiDGrde3b+pwZkdfjTzAL+QWBZbY0efEy4dYVv4Ebd3fRp2MRiHDG4dyCC3sW+RQ==" hashValue="etTRLyF+rqy02/VhN8RNSMcw/qzAnjjuGKfPNbUQ1vpxhTQTfHHylyrB1fekm0X5j/TcS6tAEEkr7lv0/8wsrQ==" algorithmName="SHA-512" password="CC35"/>
  <autoFilter ref="C115:K124"/>
  <mergeCells count="9">
    <mergeCell ref="E7:H7"/>
    <mergeCell ref="E9:H9"/>
    <mergeCell ref="E18:H18"/>
    <mergeCell ref="E27:H27"/>
    <mergeCell ref="E85:H85"/>
    <mergeCell ref="E87:H87"/>
    <mergeCell ref="E106:H106"/>
    <mergeCell ref="E108:H108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4" t="s">
        <v>86</v>
      </c>
    </row>
    <row r="3" s="1" customFormat="1" ht="6.96" customHeight="1">
      <c r="B3" s="133"/>
      <c r="C3" s="134"/>
      <c r="D3" s="134"/>
      <c r="E3" s="134"/>
      <c r="F3" s="134"/>
      <c r="G3" s="134"/>
      <c r="H3" s="134"/>
      <c r="I3" s="134"/>
      <c r="J3" s="134"/>
      <c r="K3" s="134"/>
      <c r="L3" s="17"/>
      <c r="AT3" s="14" t="s">
        <v>83</v>
      </c>
    </row>
    <row r="4" s="1" customFormat="1" ht="24.96" customHeight="1">
      <c r="B4" s="17"/>
      <c r="D4" s="135" t="s">
        <v>87</v>
      </c>
      <c r="L4" s="17"/>
      <c r="M4" s="136" t="s">
        <v>10</v>
      </c>
      <c r="AT4" s="14" t="s">
        <v>4</v>
      </c>
    </row>
    <row r="5" s="1" customFormat="1" ht="6.96" customHeight="1">
      <c r="B5" s="17"/>
      <c r="L5" s="17"/>
    </row>
    <row r="6" s="1" customFormat="1" ht="12" customHeight="1">
      <c r="B6" s="17"/>
      <c r="D6" s="137" t="s">
        <v>16</v>
      </c>
      <c r="L6" s="17"/>
    </row>
    <row r="7" s="1" customFormat="1" ht="16.5" customHeight="1">
      <c r="B7" s="17"/>
      <c r="E7" s="138" t="str">
        <f>'Rekapitulace stavby'!K6</f>
        <v>Základní škola Křižíkova - koncová zařízení</v>
      </c>
      <c r="F7" s="137"/>
      <c r="G7" s="137"/>
      <c r="H7" s="137"/>
      <c r="L7" s="17"/>
    </row>
    <row r="8" s="2" customFormat="1" ht="12" customHeight="1">
      <c r="A8" s="35"/>
      <c r="B8" s="41"/>
      <c r="C8" s="35"/>
      <c r="D8" s="137" t="s">
        <v>88</v>
      </c>
      <c r="E8" s="35"/>
      <c r="F8" s="35"/>
      <c r="G8" s="35"/>
      <c r="H8" s="35"/>
      <c r="I8" s="35"/>
      <c r="J8" s="35"/>
      <c r="K8" s="35"/>
      <c r="L8" s="60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="2" customFormat="1" ht="16.5" customHeight="1">
      <c r="A9" s="35"/>
      <c r="B9" s="41"/>
      <c r="C9" s="35"/>
      <c r="D9" s="35"/>
      <c r="E9" s="139" t="s">
        <v>137</v>
      </c>
      <c r="F9" s="35"/>
      <c r="G9" s="35"/>
      <c r="H9" s="35"/>
      <c r="I9" s="35"/>
      <c r="J9" s="35"/>
      <c r="K9" s="35"/>
      <c r="L9" s="60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="2" customFormat="1">
      <c r="A10" s="35"/>
      <c r="B10" s="41"/>
      <c r="C10" s="35"/>
      <c r="D10" s="35"/>
      <c r="E10" s="35"/>
      <c r="F10" s="35"/>
      <c r="G10" s="35"/>
      <c r="H10" s="35"/>
      <c r="I10" s="35"/>
      <c r="J10" s="35"/>
      <c r="K10" s="35"/>
      <c r="L10" s="60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="2" customFormat="1" ht="12" customHeight="1">
      <c r="A11" s="35"/>
      <c r="B11" s="41"/>
      <c r="C11" s="35"/>
      <c r="D11" s="137" t="s">
        <v>18</v>
      </c>
      <c r="E11" s="35"/>
      <c r="F11" s="140" t="s">
        <v>1</v>
      </c>
      <c r="G11" s="35"/>
      <c r="H11" s="35"/>
      <c r="I11" s="137" t="s">
        <v>19</v>
      </c>
      <c r="J11" s="140" t="s">
        <v>1</v>
      </c>
      <c r="K11" s="35"/>
      <c r="L11" s="60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="2" customFormat="1" ht="12" customHeight="1">
      <c r="A12" s="35"/>
      <c r="B12" s="41"/>
      <c r="C12" s="35"/>
      <c r="D12" s="137" t="s">
        <v>20</v>
      </c>
      <c r="E12" s="35"/>
      <c r="F12" s="140" t="s">
        <v>21</v>
      </c>
      <c r="G12" s="35"/>
      <c r="H12" s="35"/>
      <c r="I12" s="137" t="s">
        <v>22</v>
      </c>
      <c r="J12" s="141" t="str">
        <f>'Rekapitulace stavby'!AN8</f>
        <v>3. 3. 2025</v>
      </c>
      <c r="K12" s="35"/>
      <c r="L12" s="60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="2" customFormat="1" ht="10.8" customHeight="1">
      <c r="A13" s="35"/>
      <c r="B13" s="41"/>
      <c r="C13" s="35"/>
      <c r="D13" s="35"/>
      <c r="E13" s="35"/>
      <c r="F13" s="35"/>
      <c r="G13" s="35"/>
      <c r="H13" s="35"/>
      <c r="I13" s="35"/>
      <c r="J13" s="35"/>
      <c r="K13" s="35"/>
      <c r="L13" s="60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="2" customFormat="1" ht="12" customHeight="1">
      <c r="A14" s="35"/>
      <c r="B14" s="41"/>
      <c r="C14" s="35"/>
      <c r="D14" s="137" t="s">
        <v>24</v>
      </c>
      <c r="E14" s="35"/>
      <c r="F14" s="35"/>
      <c r="G14" s="35"/>
      <c r="H14" s="35"/>
      <c r="I14" s="137" t="s">
        <v>25</v>
      </c>
      <c r="J14" s="140" t="str">
        <f>IF('Rekapitulace stavby'!AN10="","",'Rekapitulace stavby'!AN10)</f>
        <v/>
      </c>
      <c r="K14" s="35"/>
      <c r="L14" s="60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="2" customFormat="1" ht="18" customHeight="1">
      <c r="A15" s="35"/>
      <c r="B15" s="41"/>
      <c r="C15" s="35"/>
      <c r="D15" s="35"/>
      <c r="E15" s="140" t="str">
        <f>IF('Rekapitulace stavby'!E11="","",'Rekapitulace stavby'!E11)</f>
        <v xml:space="preserve"> </v>
      </c>
      <c r="F15" s="35"/>
      <c r="G15" s="35"/>
      <c r="H15" s="35"/>
      <c r="I15" s="137" t="s">
        <v>26</v>
      </c>
      <c r="J15" s="140" t="str">
        <f>IF('Rekapitulace stavby'!AN11="","",'Rekapitulace stavby'!AN11)</f>
        <v/>
      </c>
      <c r="K15" s="35"/>
      <c r="L15" s="60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="2" customFormat="1" ht="6.96" customHeight="1">
      <c r="A16" s="35"/>
      <c r="B16" s="41"/>
      <c r="C16" s="35"/>
      <c r="D16" s="35"/>
      <c r="E16" s="35"/>
      <c r="F16" s="35"/>
      <c r="G16" s="35"/>
      <c r="H16" s="35"/>
      <c r="I16" s="35"/>
      <c r="J16" s="35"/>
      <c r="K16" s="35"/>
      <c r="L16" s="60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="2" customFormat="1" ht="12" customHeight="1">
      <c r="A17" s="35"/>
      <c r="B17" s="41"/>
      <c r="C17" s="35"/>
      <c r="D17" s="137" t="s">
        <v>27</v>
      </c>
      <c r="E17" s="35"/>
      <c r="F17" s="35"/>
      <c r="G17" s="35"/>
      <c r="H17" s="35"/>
      <c r="I17" s="137" t="s">
        <v>25</v>
      </c>
      <c r="J17" s="30" t="str">
        <f>'Rekapitulace stavby'!AN13</f>
        <v>Vyplň údaj</v>
      </c>
      <c r="K17" s="35"/>
      <c r="L17" s="60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="2" customFormat="1" ht="18" customHeight="1">
      <c r="A18" s="35"/>
      <c r="B18" s="41"/>
      <c r="C18" s="35"/>
      <c r="D18" s="35"/>
      <c r="E18" s="30" t="str">
        <f>'Rekapitulace stavby'!E14</f>
        <v>Vyplň údaj</v>
      </c>
      <c r="F18" s="140"/>
      <c r="G18" s="140"/>
      <c r="H18" s="140"/>
      <c r="I18" s="137" t="s">
        <v>26</v>
      </c>
      <c r="J18" s="30" t="str">
        <f>'Rekapitulace stavby'!AN14</f>
        <v>Vyplň údaj</v>
      </c>
      <c r="K18" s="35"/>
      <c r="L18" s="60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="2" customFormat="1" ht="6.96" customHeight="1">
      <c r="A19" s="35"/>
      <c r="B19" s="41"/>
      <c r="C19" s="35"/>
      <c r="D19" s="35"/>
      <c r="E19" s="35"/>
      <c r="F19" s="35"/>
      <c r="G19" s="35"/>
      <c r="H19" s="35"/>
      <c r="I19" s="35"/>
      <c r="J19" s="35"/>
      <c r="K19" s="35"/>
      <c r="L19" s="60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="2" customFormat="1" ht="12" customHeight="1">
      <c r="A20" s="35"/>
      <c r="B20" s="41"/>
      <c r="C20" s="35"/>
      <c r="D20" s="137" t="s">
        <v>29</v>
      </c>
      <c r="E20" s="35"/>
      <c r="F20" s="35"/>
      <c r="G20" s="35"/>
      <c r="H20" s="35"/>
      <c r="I20" s="137" t="s">
        <v>25</v>
      </c>
      <c r="J20" s="140" t="str">
        <f>IF('Rekapitulace stavby'!AN16="","",'Rekapitulace stavby'!AN16)</f>
        <v/>
      </c>
      <c r="K20" s="35"/>
      <c r="L20" s="60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="2" customFormat="1" ht="18" customHeight="1">
      <c r="A21" s="35"/>
      <c r="B21" s="41"/>
      <c r="C21" s="35"/>
      <c r="D21" s="35"/>
      <c r="E21" s="140" t="str">
        <f>IF('Rekapitulace stavby'!E17="","",'Rekapitulace stavby'!E17)</f>
        <v xml:space="preserve"> </v>
      </c>
      <c r="F21" s="35"/>
      <c r="G21" s="35"/>
      <c r="H21" s="35"/>
      <c r="I21" s="137" t="s">
        <v>26</v>
      </c>
      <c r="J21" s="140" t="str">
        <f>IF('Rekapitulace stavby'!AN17="","",'Rekapitulace stavby'!AN17)</f>
        <v/>
      </c>
      <c r="K21" s="35"/>
      <c r="L21" s="60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="2" customFormat="1" ht="6.96" customHeight="1">
      <c r="A22" s="35"/>
      <c r="B22" s="41"/>
      <c r="C22" s="35"/>
      <c r="D22" s="35"/>
      <c r="E22" s="35"/>
      <c r="F22" s="35"/>
      <c r="G22" s="35"/>
      <c r="H22" s="35"/>
      <c r="I22" s="35"/>
      <c r="J22" s="35"/>
      <c r="K22" s="35"/>
      <c r="L22" s="60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="2" customFormat="1" ht="12" customHeight="1">
      <c r="A23" s="35"/>
      <c r="B23" s="41"/>
      <c r="C23" s="35"/>
      <c r="D23" s="137" t="s">
        <v>31</v>
      </c>
      <c r="E23" s="35"/>
      <c r="F23" s="35"/>
      <c r="G23" s="35"/>
      <c r="H23" s="35"/>
      <c r="I23" s="137" t="s">
        <v>25</v>
      </c>
      <c r="J23" s="140" t="str">
        <f>IF('Rekapitulace stavby'!AN19="","",'Rekapitulace stavby'!AN19)</f>
        <v/>
      </c>
      <c r="K23" s="35"/>
      <c r="L23" s="60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="2" customFormat="1" ht="18" customHeight="1">
      <c r="A24" s="35"/>
      <c r="B24" s="41"/>
      <c r="C24" s="35"/>
      <c r="D24" s="35"/>
      <c r="E24" s="140" t="str">
        <f>IF('Rekapitulace stavby'!E20="","",'Rekapitulace stavby'!E20)</f>
        <v xml:space="preserve"> </v>
      </c>
      <c r="F24" s="35"/>
      <c r="G24" s="35"/>
      <c r="H24" s="35"/>
      <c r="I24" s="137" t="s">
        <v>26</v>
      </c>
      <c r="J24" s="140" t="str">
        <f>IF('Rekapitulace stavby'!AN20="","",'Rekapitulace stavby'!AN20)</f>
        <v/>
      </c>
      <c r="K24" s="35"/>
      <c r="L24" s="60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="2" customFormat="1" ht="6.96" customHeight="1">
      <c r="A25" s="35"/>
      <c r="B25" s="41"/>
      <c r="C25" s="35"/>
      <c r="D25" s="35"/>
      <c r="E25" s="35"/>
      <c r="F25" s="35"/>
      <c r="G25" s="35"/>
      <c r="H25" s="35"/>
      <c r="I25" s="35"/>
      <c r="J25" s="35"/>
      <c r="K25" s="35"/>
      <c r="L25" s="60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="2" customFormat="1" ht="12" customHeight="1">
      <c r="A26" s="35"/>
      <c r="B26" s="41"/>
      <c r="C26" s="35"/>
      <c r="D26" s="137" t="s">
        <v>32</v>
      </c>
      <c r="E26" s="35"/>
      <c r="F26" s="35"/>
      <c r="G26" s="35"/>
      <c r="H26" s="35"/>
      <c r="I26" s="35"/>
      <c r="J26" s="35"/>
      <c r="K26" s="35"/>
      <c r="L26" s="60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="8" customFormat="1" ht="16.5" customHeight="1">
      <c r="A27" s="142"/>
      <c r="B27" s="143"/>
      <c r="C27" s="142"/>
      <c r="D27" s="142"/>
      <c r="E27" s="144" t="s">
        <v>1</v>
      </c>
      <c r="F27" s="144"/>
      <c r="G27" s="144"/>
      <c r="H27" s="144"/>
      <c r="I27" s="142"/>
      <c r="J27" s="142"/>
      <c r="K27" s="142"/>
      <c r="L27" s="145"/>
      <c r="S27" s="142"/>
      <c r="T27" s="142"/>
      <c r="U27" s="142"/>
      <c r="V27" s="142"/>
      <c r="W27" s="142"/>
      <c r="X27" s="142"/>
      <c r="Y27" s="142"/>
      <c r="Z27" s="142"/>
      <c r="AA27" s="142"/>
      <c r="AB27" s="142"/>
      <c r="AC27" s="142"/>
      <c r="AD27" s="142"/>
      <c r="AE27" s="142"/>
    </row>
    <row r="28" s="2" customFormat="1" ht="6.96" customHeight="1">
      <c r="A28" s="35"/>
      <c r="B28" s="41"/>
      <c r="C28" s="35"/>
      <c r="D28" s="35"/>
      <c r="E28" s="35"/>
      <c r="F28" s="35"/>
      <c r="G28" s="35"/>
      <c r="H28" s="35"/>
      <c r="I28" s="35"/>
      <c r="J28" s="35"/>
      <c r="K28" s="35"/>
      <c r="L28" s="60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="2" customFormat="1" ht="6.96" customHeight="1">
      <c r="A29" s="35"/>
      <c r="B29" s="41"/>
      <c r="C29" s="35"/>
      <c r="D29" s="146"/>
      <c r="E29" s="146"/>
      <c r="F29" s="146"/>
      <c r="G29" s="146"/>
      <c r="H29" s="146"/>
      <c r="I29" s="146"/>
      <c r="J29" s="146"/>
      <c r="K29" s="146"/>
      <c r="L29" s="60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="2" customFormat="1" ht="25.44" customHeight="1">
      <c r="A30" s="35"/>
      <c r="B30" s="41"/>
      <c r="C30" s="35"/>
      <c r="D30" s="147" t="s">
        <v>33</v>
      </c>
      <c r="E30" s="35"/>
      <c r="F30" s="35"/>
      <c r="G30" s="35"/>
      <c r="H30" s="35"/>
      <c r="I30" s="35"/>
      <c r="J30" s="148">
        <f>ROUND(J118, 2)</f>
        <v>0</v>
      </c>
      <c r="K30" s="35"/>
      <c r="L30" s="60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="2" customFormat="1" ht="6.96" customHeight="1">
      <c r="A31" s="35"/>
      <c r="B31" s="41"/>
      <c r="C31" s="35"/>
      <c r="D31" s="146"/>
      <c r="E31" s="146"/>
      <c r="F31" s="146"/>
      <c r="G31" s="146"/>
      <c r="H31" s="146"/>
      <c r="I31" s="146"/>
      <c r="J31" s="146"/>
      <c r="K31" s="146"/>
      <c r="L31" s="60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="2" customFormat="1" ht="14.4" customHeight="1">
      <c r="A32" s="35"/>
      <c r="B32" s="41"/>
      <c r="C32" s="35"/>
      <c r="D32" s="35"/>
      <c r="E32" s="35"/>
      <c r="F32" s="149" t="s">
        <v>35</v>
      </c>
      <c r="G32" s="35"/>
      <c r="H32" s="35"/>
      <c r="I32" s="149" t="s">
        <v>34</v>
      </c>
      <c r="J32" s="149" t="s">
        <v>36</v>
      </c>
      <c r="K32" s="35"/>
      <c r="L32" s="60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="2" customFormat="1" ht="14.4" customHeight="1">
      <c r="A33" s="35"/>
      <c r="B33" s="41"/>
      <c r="C33" s="35"/>
      <c r="D33" s="150" t="s">
        <v>37</v>
      </c>
      <c r="E33" s="137" t="s">
        <v>38</v>
      </c>
      <c r="F33" s="151">
        <f>ROUND((SUM(BE118:BE122)),  2)</f>
        <v>0</v>
      </c>
      <c r="G33" s="35"/>
      <c r="H33" s="35"/>
      <c r="I33" s="152">
        <v>0.20999999999999999</v>
      </c>
      <c r="J33" s="151">
        <f>ROUND(((SUM(BE118:BE122))*I33),  2)</f>
        <v>0</v>
      </c>
      <c r="K33" s="35"/>
      <c r="L33" s="60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="2" customFormat="1" ht="14.4" customHeight="1">
      <c r="A34" s="35"/>
      <c r="B34" s="41"/>
      <c r="C34" s="35"/>
      <c r="D34" s="35"/>
      <c r="E34" s="137" t="s">
        <v>39</v>
      </c>
      <c r="F34" s="151">
        <f>ROUND((SUM(BF118:BF122)),  2)</f>
        <v>0</v>
      </c>
      <c r="G34" s="35"/>
      <c r="H34" s="35"/>
      <c r="I34" s="152">
        <v>0.12</v>
      </c>
      <c r="J34" s="151">
        <f>ROUND(((SUM(BF118:BF122))*I34),  2)</f>
        <v>0</v>
      </c>
      <c r="K34" s="35"/>
      <c r="L34" s="60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hidden="1" s="2" customFormat="1" ht="14.4" customHeight="1">
      <c r="A35" s="35"/>
      <c r="B35" s="41"/>
      <c r="C35" s="35"/>
      <c r="D35" s="35"/>
      <c r="E35" s="137" t="s">
        <v>40</v>
      </c>
      <c r="F35" s="151">
        <f>ROUND((SUM(BG118:BG122)),  2)</f>
        <v>0</v>
      </c>
      <c r="G35" s="35"/>
      <c r="H35" s="35"/>
      <c r="I35" s="152">
        <v>0.20999999999999999</v>
      </c>
      <c r="J35" s="151">
        <f>0</f>
        <v>0</v>
      </c>
      <c r="K35" s="35"/>
      <c r="L35" s="60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hidden="1" s="2" customFormat="1" ht="14.4" customHeight="1">
      <c r="A36" s="35"/>
      <c r="B36" s="41"/>
      <c r="C36" s="35"/>
      <c r="D36" s="35"/>
      <c r="E36" s="137" t="s">
        <v>41</v>
      </c>
      <c r="F36" s="151">
        <f>ROUND((SUM(BH118:BH122)),  2)</f>
        <v>0</v>
      </c>
      <c r="G36" s="35"/>
      <c r="H36" s="35"/>
      <c r="I36" s="152">
        <v>0.12</v>
      </c>
      <c r="J36" s="151">
        <f>0</f>
        <v>0</v>
      </c>
      <c r="K36" s="35"/>
      <c r="L36" s="60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hidden="1" s="2" customFormat="1" ht="14.4" customHeight="1">
      <c r="A37" s="35"/>
      <c r="B37" s="41"/>
      <c r="C37" s="35"/>
      <c r="D37" s="35"/>
      <c r="E37" s="137" t="s">
        <v>42</v>
      </c>
      <c r="F37" s="151">
        <f>ROUND((SUM(BI118:BI122)),  2)</f>
        <v>0</v>
      </c>
      <c r="G37" s="35"/>
      <c r="H37" s="35"/>
      <c r="I37" s="152">
        <v>0</v>
      </c>
      <c r="J37" s="151">
        <f>0</f>
        <v>0</v>
      </c>
      <c r="K37" s="35"/>
      <c r="L37" s="60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="2" customFormat="1" ht="6.96" customHeight="1">
      <c r="A38" s="35"/>
      <c r="B38" s="41"/>
      <c r="C38" s="35"/>
      <c r="D38" s="35"/>
      <c r="E38" s="35"/>
      <c r="F38" s="35"/>
      <c r="G38" s="35"/>
      <c r="H38" s="35"/>
      <c r="I38" s="35"/>
      <c r="J38" s="35"/>
      <c r="K38" s="35"/>
      <c r="L38" s="60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="2" customFormat="1" ht="25.44" customHeight="1">
      <c r="A39" s="35"/>
      <c r="B39" s="41"/>
      <c r="C39" s="153"/>
      <c r="D39" s="154" t="s">
        <v>43</v>
      </c>
      <c r="E39" s="155"/>
      <c r="F39" s="155"/>
      <c r="G39" s="156" t="s">
        <v>44</v>
      </c>
      <c r="H39" s="157" t="s">
        <v>45</v>
      </c>
      <c r="I39" s="155"/>
      <c r="J39" s="158">
        <f>SUM(J30:J37)</f>
        <v>0</v>
      </c>
      <c r="K39" s="159"/>
      <c r="L39" s="60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="2" customFormat="1" ht="14.4" customHeight="1">
      <c r="A40" s="35"/>
      <c r="B40" s="41"/>
      <c r="C40" s="35"/>
      <c r="D40" s="35"/>
      <c r="E40" s="35"/>
      <c r="F40" s="35"/>
      <c r="G40" s="35"/>
      <c r="H40" s="35"/>
      <c r="I40" s="35"/>
      <c r="J40" s="35"/>
      <c r="K40" s="35"/>
      <c r="L40" s="60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="1" customFormat="1" ht="14.4" customHeight="1">
      <c r="B41" s="17"/>
      <c r="L41" s="17"/>
    </row>
    <row r="42" s="1" customFormat="1" ht="14.4" customHeight="1">
      <c r="B42" s="17"/>
      <c r="L42" s="17"/>
    </row>
    <row r="43" s="1" customFormat="1" ht="14.4" customHeight="1">
      <c r="B43" s="17"/>
      <c r="L43" s="17"/>
    </row>
    <row r="44" s="1" customFormat="1" ht="14.4" customHeight="1">
      <c r="B44" s="17"/>
      <c r="L44" s="17"/>
    </row>
    <row r="45" s="1" customFormat="1" ht="14.4" customHeight="1">
      <c r="B45" s="17"/>
      <c r="L45" s="17"/>
    </row>
    <row r="46" s="1" customFormat="1" ht="14.4" customHeight="1">
      <c r="B46" s="17"/>
      <c r="L46" s="17"/>
    </row>
    <row r="47" s="1" customFormat="1" ht="14.4" customHeight="1">
      <c r="B47" s="17"/>
      <c r="L47" s="17"/>
    </row>
    <row r="48" s="1" customFormat="1" ht="14.4" customHeight="1">
      <c r="B48" s="17"/>
      <c r="L48" s="17"/>
    </row>
    <row r="49" s="1" customFormat="1" ht="14.4" customHeight="1">
      <c r="B49" s="17"/>
      <c r="L49" s="17"/>
    </row>
    <row r="50" s="2" customFormat="1" ht="14.4" customHeight="1">
      <c r="B50" s="60"/>
      <c r="D50" s="160" t="s">
        <v>46</v>
      </c>
      <c r="E50" s="161"/>
      <c r="F50" s="161"/>
      <c r="G50" s="160" t="s">
        <v>47</v>
      </c>
      <c r="H50" s="161"/>
      <c r="I50" s="161"/>
      <c r="J50" s="161"/>
      <c r="K50" s="161"/>
      <c r="L50" s="60"/>
    </row>
    <row r="51">
      <c r="B51" s="17"/>
      <c r="L51" s="17"/>
    </row>
    <row r="52">
      <c r="B52" s="17"/>
      <c r="L52" s="17"/>
    </row>
    <row r="53">
      <c r="B53" s="17"/>
      <c r="L53" s="17"/>
    </row>
    <row r="54">
      <c r="B54" s="17"/>
      <c r="L54" s="17"/>
    </row>
    <row r="55">
      <c r="B55" s="17"/>
      <c r="L55" s="17"/>
    </row>
    <row r="56">
      <c r="B56" s="17"/>
      <c r="L56" s="17"/>
    </row>
    <row r="57">
      <c r="B57" s="17"/>
      <c r="L57" s="17"/>
    </row>
    <row r="58">
      <c r="B58" s="17"/>
      <c r="L58" s="17"/>
    </row>
    <row r="59">
      <c r="B59" s="17"/>
      <c r="L59" s="17"/>
    </row>
    <row r="60">
      <c r="B60" s="17"/>
      <c r="L60" s="17"/>
    </row>
    <row r="61" s="2" customFormat="1">
      <c r="A61" s="35"/>
      <c r="B61" s="41"/>
      <c r="C61" s="35"/>
      <c r="D61" s="162" t="s">
        <v>48</v>
      </c>
      <c r="E61" s="163"/>
      <c r="F61" s="164" t="s">
        <v>49</v>
      </c>
      <c r="G61" s="162" t="s">
        <v>48</v>
      </c>
      <c r="H61" s="163"/>
      <c r="I61" s="163"/>
      <c r="J61" s="165" t="s">
        <v>49</v>
      </c>
      <c r="K61" s="163"/>
      <c r="L61" s="60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>
      <c r="B62" s="17"/>
      <c r="L62" s="17"/>
    </row>
    <row r="63">
      <c r="B63" s="17"/>
      <c r="L63" s="17"/>
    </row>
    <row r="64">
      <c r="B64" s="17"/>
      <c r="L64" s="17"/>
    </row>
    <row r="65" s="2" customFormat="1">
      <c r="A65" s="35"/>
      <c r="B65" s="41"/>
      <c r="C65" s="35"/>
      <c r="D65" s="160" t="s">
        <v>50</v>
      </c>
      <c r="E65" s="166"/>
      <c r="F65" s="166"/>
      <c r="G65" s="160" t="s">
        <v>51</v>
      </c>
      <c r="H65" s="166"/>
      <c r="I65" s="166"/>
      <c r="J65" s="166"/>
      <c r="K65" s="166"/>
      <c r="L65" s="60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>
      <c r="B66" s="17"/>
      <c r="L66" s="17"/>
    </row>
    <row r="67">
      <c r="B67" s="17"/>
      <c r="L67" s="17"/>
    </row>
    <row r="68">
      <c r="B68" s="17"/>
      <c r="L68" s="17"/>
    </row>
    <row r="69">
      <c r="B69" s="17"/>
      <c r="L69" s="17"/>
    </row>
    <row r="70">
      <c r="B70" s="17"/>
      <c r="L70" s="17"/>
    </row>
    <row r="71">
      <c r="B71" s="17"/>
      <c r="L71" s="17"/>
    </row>
    <row r="72">
      <c r="B72" s="17"/>
      <c r="L72" s="17"/>
    </row>
    <row r="73">
      <c r="B73" s="17"/>
      <c r="L73" s="17"/>
    </row>
    <row r="74">
      <c r="B74" s="17"/>
      <c r="L74" s="17"/>
    </row>
    <row r="75">
      <c r="B75" s="17"/>
      <c r="L75" s="17"/>
    </row>
    <row r="76" s="2" customFormat="1">
      <c r="A76" s="35"/>
      <c r="B76" s="41"/>
      <c r="C76" s="35"/>
      <c r="D76" s="162" t="s">
        <v>48</v>
      </c>
      <c r="E76" s="163"/>
      <c r="F76" s="164" t="s">
        <v>49</v>
      </c>
      <c r="G76" s="162" t="s">
        <v>48</v>
      </c>
      <c r="H76" s="163"/>
      <c r="I76" s="163"/>
      <c r="J76" s="165" t="s">
        <v>49</v>
      </c>
      <c r="K76" s="163"/>
      <c r="L76" s="60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="2" customFormat="1" ht="14.4" customHeight="1">
      <c r="A77" s="35"/>
      <c r="B77" s="167"/>
      <c r="C77" s="168"/>
      <c r="D77" s="168"/>
      <c r="E77" s="168"/>
      <c r="F77" s="168"/>
      <c r="G77" s="168"/>
      <c r="H77" s="168"/>
      <c r="I77" s="168"/>
      <c r="J77" s="168"/>
      <c r="K77" s="168"/>
      <c r="L77" s="60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="2" customFormat="1" ht="6.96" customHeight="1">
      <c r="A81" s="35"/>
      <c r="B81" s="169"/>
      <c r="C81" s="170"/>
      <c r="D81" s="170"/>
      <c r="E81" s="170"/>
      <c r="F81" s="170"/>
      <c r="G81" s="170"/>
      <c r="H81" s="170"/>
      <c r="I81" s="170"/>
      <c r="J81" s="170"/>
      <c r="K81" s="170"/>
      <c r="L81" s="60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="2" customFormat="1" ht="24.96" customHeight="1">
      <c r="A82" s="35"/>
      <c r="B82" s="36"/>
      <c r="C82" s="20" t="s">
        <v>90</v>
      </c>
      <c r="D82" s="37"/>
      <c r="E82" s="37"/>
      <c r="F82" s="37"/>
      <c r="G82" s="37"/>
      <c r="H82" s="37"/>
      <c r="I82" s="37"/>
      <c r="J82" s="37"/>
      <c r="K82" s="37"/>
      <c r="L82" s="60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="2" customFormat="1" ht="6.96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60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="2" customFormat="1" ht="12" customHeight="1">
      <c r="A84" s="35"/>
      <c r="B84" s="36"/>
      <c r="C84" s="29" t="s">
        <v>16</v>
      </c>
      <c r="D84" s="37"/>
      <c r="E84" s="37"/>
      <c r="F84" s="37"/>
      <c r="G84" s="37"/>
      <c r="H84" s="37"/>
      <c r="I84" s="37"/>
      <c r="J84" s="37"/>
      <c r="K84" s="37"/>
      <c r="L84" s="60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="2" customFormat="1" ht="16.5" customHeight="1">
      <c r="A85" s="35"/>
      <c r="B85" s="36"/>
      <c r="C85" s="37"/>
      <c r="D85" s="37"/>
      <c r="E85" s="171" t="str">
        <f>E7</f>
        <v>Základní škola Křižíkova - koncová zařízení</v>
      </c>
      <c r="F85" s="29"/>
      <c r="G85" s="29"/>
      <c r="H85" s="29"/>
      <c r="I85" s="37"/>
      <c r="J85" s="37"/>
      <c r="K85" s="37"/>
      <c r="L85" s="60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="2" customFormat="1" ht="12" customHeight="1">
      <c r="A86" s="35"/>
      <c r="B86" s="36"/>
      <c r="C86" s="29" t="s">
        <v>88</v>
      </c>
      <c r="D86" s="37"/>
      <c r="E86" s="37"/>
      <c r="F86" s="37"/>
      <c r="G86" s="37"/>
      <c r="H86" s="37"/>
      <c r="I86" s="37"/>
      <c r="J86" s="37"/>
      <c r="K86" s="37"/>
      <c r="L86" s="60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="2" customFormat="1" ht="16.5" customHeight="1">
      <c r="A87" s="35"/>
      <c r="B87" s="36"/>
      <c r="C87" s="37"/>
      <c r="D87" s="37"/>
      <c r="E87" s="73" t="str">
        <f>E9</f>
        <v>02 - VRN</v>
      </c>
      <c r="F87" s="37"/>
      <c r="G87" s="37"/>
      <c r="H87" s="37"/>
      <c r="I87" s="37"/>
      <c r="J87" s="37"/>
      <c r="K87" s="37"/>
      <c r="L87" s="60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="2" customFormat="1" ht="6.96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60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="2" customFormat="1" ht="12" customHeight="1">
      <c r="A89" s="35"/>
      <c r="B89" s="36"/>
      <c r="C89" s="29" t="s">
        <v>20</v>
      </c>
      <c r="D89" s="37"/>
      <c r="E89" s="37"/>
      <c r="F89" s="24" t="str">
        <f>F12</f>
        <v xml:space="preserve"> </v>
      </c>
      <c r="G89" s="37"/>
      <c r="H89" s="37"/>
      <c r="I89" s="29" t="s">
        <v>22</v>
      </c>
      <c r="J89" s="76" t="str">
        <f>IF(J12="","",J12)</f>
        <v>3. 3. 2025</v>
      </c>
      <c r="K89" s="37"/>
      <c r="L89" s="60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="2" customFormat="1" ht="6.96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60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="2" customFormat="1" ht="15.15" customHeight="1">
      <c r="A91" s="35"/>
      <c r="B91" s="36"/>
      <c r="C91" s="29" t="s">
        <v>24</v>
      </c>
      <c r="D91" s="37"/>
      <c r="E91" s="37"/>
      <c r="F91" s="24" t="str">
        <f>E15</f>
        <v xml:space="preserve"> </v>
      </c>
      <c r="G91" s="37"/>
      <c r="H91" s="37"/>
      <c r="I91" s="29" t="s">
        <v>29</v>
      </c>
      <c r="J91" s="33" t="str">
        <f>E21</f>
        <v xml:space="preserve"> </v>
      </c>
      <c r="K91" s="37"/>
      <c r="L91" s="60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="2" customFormat="1" ht="15.15" customHeight="1">
      <c r="A92" s="35"/>
      <c r="B92" s="36"/>
      <c r="C92" s="29" t="s">
        <v>27</v>
      </c>
      <c r="D92" s="37"/>
      <c r="E92" s="37"/>
      <c r="F92" s="24" t="str">
        <f>IF(E18="","",E18)</f>
        <v>Vyplň údaj</v>
      </c>
      <c r="G92" s="37"/>
      <c r="H92" s="37"/>
      <c r="I92" s="29" t="s">
        <v>31</v>
      </c>
      <c r="J92" s="33" t="str">
        <f>E24</f>
        <v xml:space="preserve"> </v>
      </c>
      <c r="K92" s="37"/>
      <c r="L92" s="60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="2" customFormat="1" ht="10.32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60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="2" customFormat="1" ht="29.28" customHeight="1">
      <c r="A94" s="35"/>
      <c r="B94" s="36"/>
      <c r="C94" s="172" t="s">
        <v>91</v>
      </c>
      <c r="D94" s="173"/>
      <c r="E94" s="173"/>
      <c r="F94" s="173"/>
      <c r="G94" s="173"/>
      <c r="H94" s="173"/>
      <c r="I94" s="173"/>
      <c r="J94" s="174" t="s">
        <v>92</v>
      </c>
      <c r="K94" s="173"/>
      <c r="L94" s="60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="2" customFormat="1" ht="10.32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60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="2" customFormat="1" ht="22.8" customHeight="1">
      <c r="A96" s="35"/>
      <c r="B96" s="36"/>
      <c r="C96" s="175" t="s">
        <v>93</v>
      </c>
      <c r="D96" s="37"/>
      <c r="E96" s="37"/>
      <c r="F96" s="37"/>
      <c r="G96" s="37"/>
      <c r="H96" s="37"/>
      <c r="I96" s="37"/>
      <c r="J96" s="107">
        <f>J118</f>
        <v>0</v>
      </c>
      <c r="K96" s="37"/>
      <c r="L96" s="60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4" t="s">
        <v>94</v>
      </c>
    </row>
    <row r="97" s="10" customFormat="1" ht="24.96" customHeight="1">
      <c r="A97" s="10"/>
      <c r="B97" s="206"/>
      <c r="C97" s="207"/>
      <c r="D97" s="208" t="s">
        <v>138</v>
      </c>
      <c r="E97" s="209"/>
      <c r="F97" s="209"/>
      <c r="G97" s="209"/>
      <c r="H97" s="209"/>
      <c r="I97" s="209"/>
      <c r="J97" s="210">
        <f>J119</f>
        <v>0</v>
      </c>
      <c r="K97" s="207"/>
      <c r="L97" s="211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</row>
    <row r="98" s="11" customFormat="1" ht="19.92" customHeight="1">
      <c r="A98" s="11"/>
      <c r="B98" s="212"/>
      <c r="C98" s="213"/>
      <c r="D98" s="214" t="s">
        <v>139</v>
      </c>
      <c r="E98" s="215"/>
      <c r="F98" s="215"/>
      <c r="G98" s="215"/>
      <c r="H98" s="215"/>
      <c r="I98" s="215"/>
      <c r="J98" s="216">
        <f>J120</f>
        <v>0</v>
      </c>
      <c r="K98" s="213"/>
      <c r="L98" s="217"/>
      <c r="S98" s="11"/>
      <c r="T98" s="11"/>
      <c r="U98" s="11"/>
      <c r="V98" s="11"/>
      <c r="W98" s="11"/>
      <c r="X98" s="11"/>
      <c r="Y98" s="11"/>
      <c r="Z98" s="11"/>
      <c r="AA98" s="11"/>
      <c r="AB98" s="11"/>
      <c r="AC98" s="11"/>
      <c r="AD98" s="11"/>
      <c r="AE98" s="11"/>
    </row>
    <row r="99" s="2" customFormat="1" ht="21.84" customHeight="1">
      <c r="A99" s="35"/>
      <c r="B99" s="36"/>
      <c r="C99" s="37"/>
      <c r="D99" s="37"/>
      <c r="E99" s="37"/>
      <c r="F99" s="37"/>
      <c r="G99" s="37"/>
      <c r="H99" s="37"/>
      <c r="I99" s="37"/>
      <c r="J99" s="37"/>
      <c r="K99" s="37"/>
      <c r="L99" s="60"/>
      <c r="S99" s="35"/>
      <c r="T99" s="35"/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</row>
    <row r="100" s="2" customFormat="1" ht="6.96" customHeight="1">
      <c r="A100" s="35"/>
      <c r="B100" s="63"/>
      <c r="C100" s="64"/>
      <c r="D100" s="64"/>
      <c r="E100" s="64"/>
      <c r="F100" s="64"/>
      <c r="G100" s="64"/>
      <c r="H100" s="64"/>
      <c r="I100" s="64"/>
      <c r="J100" s="64"/>
      <c r="K100" s="64"/>
      <c r="L100" s="60"/>
      <c r="S100" s="35"/>
      <c r="T100" s="35"/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</row>
    <row r="104" s="2" customFormat="1" ht="6.96" customHeight="1">
      <c r="A104" s="35"/>
      <c r="B104" s="65"/>
      <c r="C104" s="66"/>
      <c r="D104" s="66"/>
      <c r="E104" s="66"/>
      <c r="F104" s="66"/>
      <c r="G104" s="66"/>
      <c r="H104" s="66"/>
      <c r="I104" s="66"/>
      <c r="J104" s="66"/>
      <c r="K104" s="66"/>
      <c r="L104" s="60"/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</row>
    <row r="105" s="2" customFormat="1" ht="24.96" customHeight="1">
      <c r="A105" s="35"/>
      <c r="B105" s="36"/>
      <c r="C105" s="20" t="s">
        <v>95</v>
      </c>
      <c r="D105" s="37"/>
      <c r="E105" s="37"/>
      <c r="F105" s="37"/>
      <c r="G105" s="37"/>
      <c r="H105" s="37"/>
      <c r="I105" s="37"/>
      <c r="J105" s="37"/>
      <c r="K105" s="37"/>
      <c r="L105" s="60"/>
      <c r="S105" s="35"/>
      <c r="T105" s="35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</row>
    <row r="106" s="2" customFormat="1" ht="6.96" customHeight="1">
      <c r="A106" s="35"/>
      <c r="B106" s="36"/>
      <c r="C106" s="37"/>
      <c r="D106" s="37"/>
      <c r="E106" s="37"/>
      <c r="F106" s="37"/>
      <c r="G106" s="37"/>
      <c r="H106" s="37"/>
      <c r="I106" s="37"/>
      <c r="J106" s="37"/>
      <c r="K106" s="37"/>
      <c r="L106" s="60"/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</row>
    <row r="107" s="2" customFormat="1" ht="12" customHeight="1">
      <c r="A107" s="35"/>
      <c r="B107" s="36"/>
      <c r="C107" s="29" t="s">
        <v>16</v>
      </c>
      <c r="D107" s="37"/>
      <c r="E107" s="37"/>
      <c r="F107" s="37"/>
      <c r="G107" s="37"/>
      <c r="H107" s="37"/>
      <c r="I107" s="37"/>
      <c r="J107" s="37"/>
      <c r="K107" s="37"/>
      <c r="L107" s="60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</row>
    <row r="108" s="2" customFormat="1" ht="16.5" customHeight="1">
      <c r="A108" s="35"/>
      <c r="B108" s="36"/>
      <c r="C108" s="37"/>
      <c r="D108" s="37"/>
      <c r="E108" s="171" t="str">
        <f>E7</f>
        <v>Základní škola Křižíkova - koncová zařízení</v>
      </c>
      <c r="F108" s="29"/>
      <c r="G108" s="29"/>
      <c r="H108" s="29"/>
      <c r="I108" s="37"/>
      <c r="J108" s="37"/>
      <c r="K108" s="37"/>
      <c r="L108" s="60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  <row r="109" s="2" customFormat="1" ht="12" customHeight="1">
      <c r="A109" s="35"/>
      <c r="B109" s="36"/>
      <c r="C109" s="29" t="s">
        <v>88</v>
      </c>
      <c r="D109" s="37"/>
      <c r="E109" s="37"/>
      <c r="F109" s="37"/>
      <c r="G109" s="37"/>
      <c r="H109" s="37"/>
      <c r="I109" s="37"/>
      <c r="J109" s="37"/>
      <c r="K109" s="37"/>
      <c r="L109" s="60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="2" customFormat="1" ht="16.5" customHeight="1">
      <c r="A110" s="35"/>
      <c r="B110" s="36"/>
      <c r="C110" s="37"/>
      <c r="D110" s="37"/>
      <c r="E110" s="73" t="str">
        <f>E9</f>
        <v>02 - VRN</v>
      </c>
      <c r="F110" s="37"/>
      <c r="G110" s="37"/>
      <c r="H110" s="37"/>
      <c r="I110" s="37"/>
      <c r="J110" s="37"/>
      <c r="K110" s="37"/>
      <c r="L110" s="60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="2" customFormat="1" ht="6.96" customHeight="1">
      <c r="A111" s="35"/>
      <c r="B111" s="36"/>
      <c r="C111" s="37"/>
      <c r="D111" s="37"/>
      <c r="E111" s="37"/>
      <c r="F111" s="37"/>
      <c r="G111" s="37"/>
      <c r="H111" s="37"/>
      <c r="I111" s="37"/>
      <c r="J111" s="37"/>
      <c r="K111" s="37"/>
      <c r="L111" s="60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="2" customFormat="1" ht="12" customHeight="1">
      <c r="A112" s="35"/>
      <c r="B112" s="36"/>
      <c r="C112" s="29" t="s">
        <v>20</v>
      </c>
      <c r="D112" s="37"/>
      <c r="E112" s="37"/>
      <c r="F112" s="24" t="str">
        <f>F12</f>
        <v xml:space="preserve"> </v>
      </c>
      <c r="G112" s="37"/>
      <c r="H112" s="37"/>
      <c r="I112" s="29" t="s">
        <v>22</v>
      </c>
      <c r="J112" s="76" t="str">
        <f>IF(J12="","",J12)</f>
        <v>3. 3. 2025</v>
      </c>
      <c r="K112" s="37"/>
      <c r="L112" s="60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="2" customFormat="1" ht="6.96" customHeight="1">
      <c r="A113" s="35"/>
      <c r="B113" s="36"/>
      <c r="C113" s="37"/>
      <c r="D113" s="37"/>
      <c r="E113" s="37"/>
      <c r="F113" s="37"/>
      <c r="G113" s="37"/>
      <c r="H113" s="37"/>
      <c r="I113" s="37"/>
      <c r="J113" s="37"/>
      <c r="K113" s="37"/>
      <c r="L113" s="60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="2" customFormat="1" ht="15.15" customHeight="1">
      <c r="A114" s="35"/>
      <c r="B114" s="36"/>
      <c r="C114" s="29" t="s">
        <v>24</v>
      </c>
      <c r="D114" s="37"/>
      <c r="E114" s="37"/>
      <c r="F114" s="24" t="str">
        <f>E15</f>
        <v xml:space="preserve"> </v>
      </c>
      <c r="G114" s="37"/>
      <c r="H114" s="37"/>
      <c r="I114" s="29" t="s">
        <v>29</v>
      </c>
      <c r="J114" s="33" t="str">
        <f>E21</f>
        <v xml:space="preserve"> </v>
      </c>
      <c r="K114" s="37"/>
      <c r="L114" s="60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="2" customFormat="1" ht="15.15" customHeight="1">
      <c r="A115" s="35"/>
      <c r="B115" s="36"/>
      <c r="C115" s="29" t="s">
        <v>27</v>
      </c>
      <c r="D115" s="37"/>
      <c r="E115" s="37"/>
      <c r="F115" s="24" t="str">
        <f>IF(E18="","",E18)</f>
        <v>Vyplň údaj</v>
      </c>
      <c r="G115" s="37"/>
      <c r="H115" s="37"/>
      <c r="I115" s="29" t="s">
        <v>31</v>
      </c>
      <c r="J115" s="33" t="str">
        <f>E24</f>
        <v xml:space="preserve"> </v>
      </c>
      <c r="K115" s="37"/>
      <c r="L115" s="60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="2" customFormat="1" ht="10.32" customHeight="1">
      <c r="A116" s="35"/>
      <c r="B116" s="36"/>
      <c r="C116" s="37"/>
      <c r="D116" s="37"/>
      <c r="E116" s="37"/>
      <c r="F116" s="37"/>
      <c r="G116" s="37"/>
      <c r="H116" s="37"/>
      <c r="I116" s="37"/>
      <c r="J116" s="37"/>
      <c r="K116" s="37"/>
      <c r="L116" s="60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="9" customFormat="1" ht="29.28" customHeight="1">
      <c r="A117" s="176"/>
      <c r="B117" s="177"/>
      <c r="C117" s="178" t="s">
        <v>96</v>
      </c>
      <c r="D117" s="179" t="s">
        <v>58</v>
      </c>
      <c r="E117" s="179" t="s">
        <v>54</v>
      </c>
      <c r="F117" s="179" t="s">
        <v>55</v>
      </c>
      <c r="G117" s="179" t="s">
        <v>97</v>
      </c>
      <c r="H117" s="179" t="s">
        <v>98</v>
      </c>
      <c r="I117" s="179" t="s">
        <v>99</v>
      </c>
      <c r="J117" s="179" t="s">
        <v>92</v>
      </c>
      <c r="K117" s="180" t="s">
        <v>100</v>
      </c>
      <c r="L117" s="181"/>
      <c r="M117" s="97" t="s">
        <v>1</v>
      </c>
      <c r="N117" s="98" t="s">
        <v>37</v>
      </c>
      <c r="O117" s="98" t="s">
        <v>101</v>
      </c>
      <c r="P117" s="98" t="s">
        <v>102</v>
      </c>
      <c r="Q117" s="98" t="s">
        <v>103</v>
      </c>
      <c r="R117" s="98" t="s">
        <v>104</v>
      </c>
      <c r="S117" s="98" t="s">
        <v>105</v>
      </c>
      <c r="T117" s="99" t="s">
        <v>106</v>
      </c>
      <c r="U117" s="176"/>
      <c r="V117" s="176"/>
      <c r="W117" s="176"/>
      <c r="X117" s="176"/>
      <c r="Y117" s="176"/>
      <c r="Z117" s="176"/>
      <c r="AA117" s="176"/>
      <c r="AB117" s="176"/>
      <c r="AC117" s="176"/>
      <c r="AD117" s="176"/>
      <c r="AE117" s="176"/>
    </row>
    <row r="118" s="2" customFormat="1" ht="22.8" customHeight="1">
      <c r="A118" s="35"/>
      <c r="B118" s="36"/>
      <c r="C118" s="104" t="s">
        <v>107</v>
      </c>
      <c r="D118" s="37"/>
      <c r="E118" s="37"/>
      <c r="F118" s="37"/>
      <c r="G118" s="37"/>
      <c r="H118" s="37"/>
      <c r="I118" s="37"/>
      <c r="J118" s="182">
        <f>BK118</f>
        <v>0</v>
      </c>
      <c r="K118" s="37"/>
      <c r="L118" s="41"/>
      <c r="M118" s="100"/>
      <c r="N118" s="183"/>
      <c r="O118" s="101"/>
      <c r="P118" s="184">
        <f>P119</f>
        <v>0</v>
      </c>
      <c r="Q118" s="101"/>
      <c r="R118" s="184">
        <f>R119</f>
        <v>0</v>
      </c>
      <c r="S118" s="101"/>
      <c r="T118" s="185">
        <f>T119</f>
        <v>0</v>
      </c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  <c r="AT118" s="14" t="s">
        <v>72</v>
      </c>
      <c r="AU118" s="14" t="s">
        <v>94</v>
      </c>
      <c r="BK118" s="186">
        <f>BK119</f>
        <v>0</v>
      </c>
    </row>
    <row r="119" s="12" customFormat="1" ht="25.92" customHeight="1">
      <c r="A119" s="12"/>
      <c r="B119" s="218"/>
      <c r="C119" s="219"/>
      <c r="D119" s="220" t="s">
        <v>72</v>
      </c>
      <c r="E119" s="221" t="s">
        <v>85</v>
      </c>
      <c r="F119" s="221" t="s">
        <v>140</v>
      </c>
      <c r="G119" s="219"/>
      <c r="H119" s="219"/>
      <c r="I119" s="222"/>
      <c r="J119" s="223">
        <f>BK119</f>
        <v>0</v>
      </c>
      <c r="K119" s="219"/>
      <c r="L119" s="224"/>
      <c r="M119" s="225"/>
      <c r="N119" s="226"/>
      <c r="O119" s="226"/>
      <c r="P119" s="227">
        <f>P120</f>
        <v>0</v>
      </c>
      <c r="Q119" s="226"/>
      <c r="R119" s="227">
        <f>R120</f>
        <v>0</v>
      </c>
      <c r="S119" s="226"/>
      <c r="T119" s="228">
        <f>T120</f>
        <v>0</v>
      </c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R119" s="229" t="s">
        <v>123</v>
      </c>
      <c r="AT119" s="230" t="s">
        <v>72</v>
      </c>
      <c r="AU119" s="230" t="s">
        <v>73</v>
      </c>
      <c r="AY119" s="229" t="s">
        <v>113</v>
      </c>
      <c r="BK119" s="231">
        <f>BK120</f>
        <v>0</v>
      </c>
    </row>
    <row r="120" s="12" customFormat="1" ht="22.8" customHeight="1">
      <c r="A120" s="12"/>
      <c r="B120" s="218"/>
      <c r="C120" s="219"/>
      <c r="D120" s="220" t="s">
        <v>72</v>
      </c>
      <c r="E120" s="232" t="s">
        <v>141</v>
      </c>
      <c r="F120" s="232" t="s">
        <v>142</v>
      </c>
      <c r="G120" s="219"/>
      <c r="H120" s="219"/>
      <c r="I120" s="222"/>
      <c r="J120" s="233">
        <f>BK120</f>
        <v>0</v>
      </c>
      <c r="K120" s="219"/>
      <c r="L120" s="224"/>
      <c r="M120" s="225"/>
      <c r="N120" s="226"/>
      <c r="O120" s="226"/>
      <c r="P120" s="227">
        <f>SUM(P121:P122)</f>
        <v>0</v>
      </c>
      <c r="Q120" s="226"/>
      <c r="R120" s="227">
        <f>SUM(R121:R122)</f>
        <v>0</v>
      </c>
      <c r="S120" s="226"/>
      <c r="T120" s="228">
        <f>SUM(T121:T122)</f>
        <v>0</v>
      </c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R120" s="229" t="s">
        <v>123</v>
      </c>
      <c r="AT120" s="230" t="s">
        <v>72</v>
      </c>
      <c r="AU120" s="230" t="s">
        <v>81</v>
      </c>
      <c r="AY120" s="229" t="s">
        <v>113</v>
      </c>
      <c r="BK120" s="231">
        <f>SUM(BK121:BK122)</f>
        <v>0</v>
      </c>
    </row>
    <row r="121" s="2" customFormat="1" ht="16.5" customHeight="1">
      <c r="A121" s="35"/>
      <c r="B121" s="36"/>
      <c r="C121" s="234" t="s">
        <v>81</v>
      </c>
      <c r="D121" s="234" t="s">
        <v>143</v>
      </c>
      <c r="E121" s="235" t="s">
        <v>144</v>
      </c>
      <c r="F121" s="236" t="s">
        <v>145</v>
      </c>
      <c r="G121" s="237" t="s">
        <v>146</v>
      </c>
      <c r="H121" s="238">
        <v>1</v>
      </c>
      <c r="I121" s="239"/>
      <c r="J121" s="240">
        <f>ROUND(I121*H121,2)</f>
        <v>0</v>
      </c>
      <c r="K121" s="236" t="s">
        <v>1</v>
      </c>
      <c r="L121" s="41"/>
      <c r="M121" s="241" t="s">
        <v>1</v>
      </c>
      <c r="N121" s="242" t="s">
        <v>38</v>
      </c>
      <c r="O121" s="88"/>
      <c r="P121" s="197">
        <f>O121*H121</f>
        <v>0</v>
      </c>
      <c r="Q121" s="197">
        <v>0</v>
      </c>
      <c r="R121" s="197">
        <f>Q121*H121</f>
        <v>0</v>
      </c>
      <c r="S121" s="197">
        <v>0</v>
      </c>
      <c r="T121" s="198">
        <f>S121*H121</f>
        <v>0</v>
      </c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  <c r="AR121" s="199" t="s">
        <v>114</v>
      </c>
      <c r="AT121" s="199" t="s">
        <v>143</v>
      </c>
      <c r="AU121" s="199" t="s">
        <v>83</v>
      </c>
      <c r="AY121" s="14" t="s">
        <v>113</v>
      </c>
      <c r="BE121" s="200">
        <f>IF(N121="základní",J121,0)</f>
        <v>0</v>
      </c>
      <c r="BF121" s="200">
        <f>IF(N121="snížená",J121,0)</f>
        <v>0</v>
      </c>
      <c r="BG121" s="200">
        <f>IF(N121="zákl. přenesená",J121,0)</f>
        <v>0</v>
      </c>
      <c r="BH121" s="200">
        <f>IF(N121="sníž. přenesená",J121,0)</f>
        <v>0</v>
      </c>
      <c r="BI121" s="200">
        <f>IF(N121="nulová",J121,0)</f>
        <v>0</v>
      </c>
      <c r="BJ121" s="14" t="s">
        <v>81</v>
      </c>
      <c r="BK121" s="200">
        <f>ROUND(I121*H121,2)</f>
        <v>0</v>
      </c>
      <c r="BL121" s="14" t="s">
        <v>114</v>
      </c>
      <c r="BM121" s="199" t="s">
        <v>83</v>
      </c>
    </row>
    <row r="122" s="2" customFormat="1" ht="16.5" customHeight="1">
      <c r="A122" s="35"/>
      <c r="B122" s="36"/>
      <c r="C122" s="234" t="s">
        <v>83</v>
      </c>
      <c r="D122" s="234" t="s">
        <v>143</v>
      </c>
      <c r="E122" s="235" t="s">
        <v>147</v>
      </c>
      <c r="F122" s="236" t="s">
        <v>148</v>
      </c>
      <c r="G122" s="237" t="s">
        <v>146</v>
      </c>
      <c r="H122" s="238">
        <v>1</v>
      </c>
      <c r="I122" s="239"/>
      <c r="J122" s="240">
        <f>ROUND(I122*H122,2)</f>
        <v>0</v>
      </c>
      <c r="K122" s="236" t="s">
        <v>1</v>
      </c>
      <c r="L122" s="41"/>
      <c r="M122" s="243" t="s">
        <v>1</v>
      </c>
      <c r="N122" s="244" t="s">
        <v>38</v>
      </c>
      <c r="O122" s="203"/>
      <c r="P122" s="204">
        <f>O122*H122</f>
        <v>0</v>
      </c>
      <c r="Q122" s="204">
        <v>0</v>
      </c>
      <c r="R122" s="204">
        <f>Q122*H122</f>
        <v>0</v>
      </c>
      <c r="S122" s="204">
        <v>0</v>
      </c>
      <c r="T122" s="205">
        <f>S122*H122</f>
        <v>0</v>
      </c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  <c r="AR122" s="199" t="s">
        <v>114</v>
      </c>
      <c r="AT122" s="199" t="s">
        <v>143</v>
      </c>
      <c r="AU122" s="199" t="s">
        <v>83</v>
      </c>
      <c r="AY122" s="14" t="s">
        <v>113</v>
      </c>
      <c r="BE122" s="200">
        <f>IF(N122="základní",J122,0)</f>
        <v>0</v>
      </c>
      <c r="BF122" s="200">
        <f>IF(N122="snížená",J122,0)</f>
        <v>0</v>
      </c>
      <c r="BG122" s="200">
        <f>IF(N122="zákl. přenesená",J122,0)</f>
        <v>0</v>
      </c>
      <c r="BH122" s="200">
        <f>IF(N122="sníž. přenesená",J122,0)</f>
        <v>0</v>
      </c>
      <c r="BI122" s="200">
        <f>IF(N122="nulová",J122,0)</f>
        <v>0</v>
      </c>
      <c r="BJ122" s="14" t="s">
        <v>81</v>
      </c>
      <c r="BK122" s="200">
        <f>ROUND(I122*H122,2)</f>
        <v>0</v>
      </c>
      <c r="BL122" s="14" t="s">
        <v>114</v>
      </c>
      <c r="BM122" s="199" t="s">
        <v>114</v>
      </c>
    </row>
    <row r="123" s="2" customFormat="1" ht="6.96" customHeight="1">
      <c r="A123" s="35"/>
      <c r="B123" s="63"/>
      <c r="C123" s="64"/>
      <c r="D123" s="64"/>
      <c r="E123" s="64"/>
      <c r="F123" s="64"/>
      <c r="G123" s="64"/>
      <c r="H123" s="64"/>
      <c r="I123" s="64"/>
      <c r="J123" s="64"/>
      <c r="K123" s="64"/>
      <c r="L123" s="41"/>
      <c r="M123" s="35"/>
      <c r="O123" s="35"/>
      <c r="P123" s="35"/>
      <c r="Q123" s="35"/>
      <c r="R123" s="35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</sheetData>
  <sheetProtection sheet="1" autoFilter="0" formatColumns="0" formatRows="0" objects="1" scenarios="1" spinCount="100000" saltValue="TCY8GByfmMkgbr66h0SSzjpD/PHS9wNssznS15FTS5oRdQbYdd+TnUhDlNntXM5oKIhfqayzu7dzFiTzzPc/ug==" hashValue="zPfeUNuu+fheaVZOtIQFpeTZ1T1t14T0Btqul1PZO3PW2kZqQLYyh5j0wv7LWRXlhotRvFt/F3QBjEMw2y0OgA==" algorithmName="SHA-512" password="CC35"/>
  <autoFilter ref="C117:K122"/>
  <mergeCells count="9">
    <mergeCell ref="E7:H7"/>
    <mergeCell ref="E9:H9"/>
    <mergeCell ref="E18:H18"/>
    <mergeCell ref="E27:H27"/>
    <mergeCell ref="E85:H85"/>
    <mergeCell ref="E87:H87"/>
    <mergeCell ref="E108:H108"/>
    <mergeCell ref="E110:H110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2025-05-05T07:37:54Z</dcterms:created>
  <dcterms:modified xsi:type="dcterms:W3CDTF">2025-05-05T07:37:55Z</dcterms:modified>
</cp:coreProperties>
</file>