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V:\Veřejné zakázky SOTES\2025 Veřejné zakázky\10. Baník osvětlení\"/>
    </mc:Choice>
  </mc:AlternateContent>
  <xr:revisionPtr revIDLastSave="0" documentId="13_ncr:1_{955ACF73-0CB1-4532-AB02-A290EB20AD9B}" xr6:coauthVersionLast="47" xr6:coauthVersionMax="47" xr10:uidLastSave="{00000000-0000-0000-0000-000000000000}"/>
  <bookViews>
    <workbookView xWindow="-120" yWindow="-120" windowWidth="51840" windowHeight="21120" tabRatio="557" xr2:uid="{00000000-000D-0000-FFFF-FFFF00000000}"/>
  </bookViews>
  <sheets>
    <sheet name="list1" sheetId="3" r:id="rId1"/>
  </sheets>
  <definedNames>
    <definedName name="cisloobjektu">#REF!</definedName>
    <definedName name="cislostavby">#REF!</definedName>
    <definedName name="Datum">#REF!</definedName>
    <definedName name="Dil">#REF!</definedName>
    <definedName name="Dodavka">#REF!</definedName>
    <definedName name="Dodavka0">list1!#REF!</definedName>
    <definedName name="HSV">#REF!</definedName>
    <definedName name="HSV0">list1!#REF!</definedName>
    <definedName name="HZS">#REF!</definedName>
    <definedName name="HZS0">list1!#REF!</definedName>
    <definedName name="JKSO">#REF!</definedName>
    <definedName name="MJ">#REF!</definedName>
    <definedName name="Mont">#REF!</definedName>
    <definedName name="Montaz0">list1!#REF!</definedName>
    <definedName name="NazevDilu">#REF!</definedName>
    <definedName name="nazevobjektu">#REF!</definedName>
    <definedName name="nazevstavby">#REF!</definedName>
    <definedName name="Objednatel">#REF!</definedName>
    <definedName name="PocetMJ">#REF!</definedName>
    <definedName name="Poznamka">#REF!</definedName>
    <definedName name="Print_Area" localSheetId="0">list1!$A$1:$F$30</definedName>
    <definedName name="Print_Titles" localSheetId="0">list1!$1:$6</definedName>
    <definedName name="Projektant">#REF!</definedName>
    <definedName name="PSV">#REF!</definedName>
    <definedName name="PSV0">list1!#REF!</definedName>
    <definedName name="SazbaDPH1">#REF!</definedName>
    <definedName name="SazbaDPH2">#REF!</definedName>
    <definedName name="SloupecCC">list1!$F$6</definedName>
    <definedName name="SloupecCisloPol">list1!$A$6</definedName>
    <definedName name="SloupecJC">list1!$E$6</definedName>
    <definedName name="SloupecMJ">list1!$C$6</definedName>
    <definedName name="SloupecMnozstvi">list1!$D$6</definedName>
    <definedName name="SloupecNazPol">list1!$B$6</definedName>
    <definedName name="SloupecPC">list1!#REF!</definedName>
    <definedName name="solver_lin" localSheetId="0" hidden="1">0</definedName>
    <definedName name="solver_num" localSheetId="0" hidden="1">0</definedName>
    <definedName name="solver_opt" localSheetId="0" hidden="1">list1!#REF!</definedName>
    <definedName name="solver_typ" localSheetId="0" hidden="1">1</definedName>
    <definedName name="solver_val" localSheetId="0" hidden="1">0</definedName>
    <definedName name="Typ">list1!#REF!</definedName>
    <definedName name="VRN">#REF!</definedName>
    <definedName name="VRNKc">#REF!</definedName>
    <definedName name="VRNnazev">#REF!</definedName>
    <definedName name="VRNproc">#REF!</definedName>
    <definedName name="VRNzakl">#REF!</definedName>
    <definedName name="Zakazka">#REF!</definedName>
    <definedName name="Zaklad22">#REF!</definedName>
    <definedName name="Zaklad5">#REF!</definedName>
    <definedName name="Zhotovit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F24" i="3"/>
  <c r="F25" i="3"/>
  <c r="F14" i="3"/>
  <c r="F11" i="3"/>
  <c r="F18" i="3"/>
  <c r="F19" i="3" s="1"/>
  <c r="AZ18" i="3"/>
  <c r="AZ19" i="3" s="1"/>
  <c r="BA18" i="3"/>
  <c r="BA19" i="3" s="1"/>
  <c r="BB18" i="3"/>
  <c r="BB19" i="3" s="1"/>
  <c r="BC18" i="3"/>
  <c r="BC19" i="3" s="1"/>
  <c r="B19" i="3"/>
  <c r="F17" i="3"/>
  <c r="F16" i="3" l="1"/>
  <c r="AY18" i="3"/>
  <c r="AY19" i="3" s="1"/>
  <c r="F9" i="3"/>
  <c r="F22" i="3"/>
  <c r="F10" i="3"/>
  <c r="F26" i="3"/>
  <c r="F23" i="3"/>
  <c r="F21" i="3"/>
  <c r="F8" i="3"/>
  <c r="F27" i="3" l="1"/>
  <c r="F12" i="3"/>
  <c r="B16" i="3"/>
  <c r="AY16" i="3"/>
  <c r="AZ16" i="3"/>
  <c r="BA16" i="3"/>
  <c r="BB16" i="3"/>
  <c r="BC16" i="3"/>
  <c r="F28" i="3" l="1"/>
  <c r="F29" i="3" s="1"/>
  <c r="F30" i="3" s="1"/>
  <c r="BD21" i="3"/>
  <c r="BB21" i="3"/>
  <c r="BA21" i="3"/>
  <c r="AZ21" i="3"/>
  <c r="BC21" i="3" l="1"/>
  <c r="BC26" i="3" l="1"/>
  <c r="BA26" i="3"/>
  <c r="AZ26" i="3"/>
  <c r="AY26" i="3"/>
  <c r="B27" i="3"/>
  <c r="BC8" i="3"/>
  <c r="BB8" i="3"/>
  <c r="BA8" i="3"/>
  <c r="AZ8" i="3"/>
  <c r="B12" i="3"/>
  <c r="BB26" i="3" l="1"/>
  <c r="BB27" i="3" s="1"/>
  <c r="AY8" i="3"/>
  <c r="BA27" i="3"/>
  <c r="BC27" i="3"/>
  <c r="AY27" i="3"/>
  <c r="BA12" i="3"/>
  <c r="BC12" i="3"/>
  <c r="AZ12" i="3"/>
  <c r="BB12" i="3"/>
  <c r="AZ27" i="3"/>
  <c r="AY12" i="3" l="1"/>
</calcChain>
</file>

<file path=xl/sharedStrings.xml><?xml version="1.0" encoding="utf-8"?>
<sst xmlns="http://schemas.openxmlformats.org/spreadsheetml/2006/main" count="59" uniqueCount="47">
  <si>
    <t>Název položky</t>
  </si>
  <si>
    <t>MJ</t>
  </si>
  <si>
    <t>množství</t>
  </si>
  <si>
    <t>cena / MJ</t>
  </si>
  <si>
    <t>celkem (Kč)</t>
  </si>
  <si>
    <t>ks</t>
  </si>
  <si>
    <t>Celkem za</t>
  </si>
  <si>
    <t>Material</t>
  </si>
  <si>
    <t>Demontáž</t>
  </si>
  <si>
    <t>Manipulační technika</t>
  </si>
  <si>
    <t>Elektromontáže</t>
  </si>
  <si>
    <t xml:space="preserve">Zhotovitel :  </t>
  </si>
  <si>
    <t>Celkem bez DPH</t>
  </si>
  <si>
    <t>Celkem s DPH</t>
  </si>
  <si>
    <t>DPH</t>
  </si>
  <si>
    <t>dní</t>
  </si>
  <si>
    <t>kpl.</t>
  </si>
  <si>
    <t>Ičo:</t>
  </si>
  <si>
    <t>P.Č.</t>
  </si>
  <si>
    <t>Stavba:</t>
  </si>
  <si>
    <t>Objekt:</t>
  </si>
  <si>
    <t>položkový rozpočet</t>
  </si>
  <si>
    <t>Práce neuvedené v rozpočtu (Doprava atd.)</t>
  </si>
  <si>
    <t>Montážní prošina</t>
  </si>
  <si>
    <t>Osvětlení sportoviště</t>
  </si>
  <si>
    <t>Drobný elektroinstalační materiál</t>
  </si>
  <si>
    <t>Demontáže stávajících svítidel</t>
  </si>
  <si>
    <t>Demontáže stávajících předřadníků</t>
  </si>
  <si>
    <t>Nastavení svítidel, pomocí laseru</t>
  </si>
  <si>
    <t>Přizpůsobení mobilní a PC aplikace</t>
  </si>
  <si>
    <t>Konfigurace systému (Industry a GateWay)</t>
  </si>
  <si>
    <t>hod</t>
  </si>
  <si>
    <t>Zaškolení obsluhy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</si>
  <si>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</si>
  <si>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</si>
  <si>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</si>
  <si>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</si>
  <si>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</si>
  <si>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</si>
  <si>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</si>
  <si>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</si>
  <si>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</si>
  <si>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Baník Sokolov - Tréninkové fotbalové hřiště</t>
  </si>
  <si>
    <t>Dálkové řízení GateWay</t>
  </si>
  <si>
    <t>Instalace nových LED sport svítidel.</t>
  </si>
  <si>
    <t>Dálkové řízení Industry IP68</t>
  </si>
  <si>
    <t>Svítidlo LED Sport 600 W, 5700K, DALI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</si>
</sst>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17" x14ac:knownFonts="1">
    <font>
      <sz val="10"/>
      <name val="Arial CE"/>
      <charset val="238"/>
    </font>
    <font>
      <sz val="10"/>
      <name val="Arial CE"/>
    </font>
    <font>
      <sz val="10"/>
      <color indexed="9"/>
      <name val="Arial CE"/>
      <family val="2"/>
      <charset val="238"/>
    </font>
    <font>
      <sz val="10"/>
      <color indexed="9"/>
      <name val="Arial CE"/>
    </font>
    <font>
      <i/>
      <sz val="8"/>
      <name val="Arial CE"/>
      <family val="2"/>
      <charset val="238"/>
    </font>
    <font>
      <i/>
      <sz val="9"/>
      <name val="Arial CE"/>
    </font>
    <font>
      <sz val="8"/>
      <name val="Arial CE"/>
      <charset val="238"/>
    </font>
    <font>
      <u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3" fontId="1" fillId="0" borderId="0" xfId="1" applyNumberFormat="1"/>
    <xf numFmtId="0" fontId="4" fillId="0" borderId="0" xfId="1" applyFont="1"/>
    <xf numFmtId="0" fontId="1" fillId="0" borderId="0" xfId="1" applyAlignment="1">
      <alignment horizontal="right"/>
    </xf>
    <xf numFmtId="0" fontId="5" fillId="0" borderId="0" xfId="1" applyFont="1"/>
    <xf numFmtId="3" fontId="5" fillId="0" borderId="0" xfId="1" applyNumberFormat="1" applyFont="1" applyAlignment="1">
      <alignment horizontal="right"/>
    </xf>
    <xf numFmtId="4" fontId="5" fillId="0" borderId="0" xfId="1" applyNumberFormat="1" applyFont="1"/>
    <xf numFmtId="0" fontId="9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0" fontId="10" fillId="0" borderId="0" xfId="1" applyFont="1" applyAlignment="1">
      <alignment horizontal="right"/>
    </xf>
    <xf numFmtId="0" fontId="11" fillId="0" borderId="17" xfId="1" applyFont="1" applyBorder="1" applyAlignment="1">
      <alignment horizontal="center"/>
    </xf>
    <xf numFmtId="0" fontId="12" fillId="0" borderId="5" xfId="1" applyFont="1" applyBorder="1"/>
    <xf numFmtId="0" fontId="11" fillId="0" borderId="5" xfId="1" applyFont="1" applyBorder="1"/>
    <xf numFmtId="0" fontId="13" fillId="0" borderId="6" xfId="1" applyFont="1" applyBorder="1" applyAlignment="1">
      <alignment horizontal="left"/>
    </xf>
    <xf numFmtId="49" fontId="11" fillId="0" borderId="18" xfId="1" applyNumberFormat="1" applyFont="1" applyBorder="1" applyAlignment="1">
      <alignment horizontal="center"/>
    </xf>
    <xf numFmtId="0" fontId="12" fillId="0" borderId="7" xfId="1" applyFont="1" applyBorder="1"/>
    <xf numFmtId="0" fontId="11" fillId="0" borderId="7" xfId="1" applyFont="1" applyBorder="1"/>
    <xf numFmtId="0" fontId="11" fillId="0" borderId="8" xfId="1" applyFont="1" applyBorder="1" applyAlignment="1">
      <alignment horizontal="left" shrinkToFit="1"/>
    </xf>
    <xf numFmtId="0" fontId="11" fillId="0" borderId="19" xfId="1" applyFont="1" applyBorder="1"/>
    <xf numFmtId="0" fontId="11" fillId="0" borderId="0" xfId="1" applyFont="1"/>
    <xf numFmtId="0" fontId="11" fillId="0" borderId="0" xfId="1" applyFont="1" applyAlignment="1">
      <alignment horizontal="right"/>
    </xf>
    <xf numFmtId="0" fontId="11" fillId="0" borderId="13" xfId="1" applyFont="1" applyBorder="1"/>
    <xf numFmtId="0" fontId="14" fillId="2" borderId="20" xfId="1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/>
    </xf>
    <xf numFmtId="0" fontId="14" fillId="2" borderId="14" xfId="1" applyFont="1" applyFill="1" applyBorder="1" applyAlignment="1">
      <alignment horizontal="center"/>
    </xf>
    <xf numFmtId="0" fontId="12" fillId="0" borderId="21" xfId="1" applyFont="1" applyBorder="1"/>
    <xf numFmtId="0" fontId="12" fillId="0" borderId="2" xfId="1" applyFont="1" applyBorder="1"/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right"/>
    </xf>
    <xf numFmtId="0" fontId="11" fillId="0" borderId="15" xfId="1" applyFont="1" applyBorder="1"/>
    <xf numFmtId="0" fontId="15" fillId="0" borderId="22" xfId="1" applyFont="1" applyBorder="1" applyAlignment="1">
      <alignment horizontal="center" vertical="center"/>
    </xf>
    <xf numFmtId="0" fontId="15" fillId="0" borderId="9" xfId="1" applyFont="1" applyBorder="1" applyAlignment="1">
      <alignment vertical="center" wrapText="1"/>
    </xf>
    <xf numFmtId="49" fontId="15" fillId="0" borderId="9" xfId="1" applyNumberFormat="1" applyFont="1" applyBorder="1" applyAlignment="1">
      <alignment horizontal="center" shrinkToFit="1"/>
    </xf>
    <xf numFmtId="4" fontId="15" fillId="0" borderId="9" xfId="1" applyNumberFormat="1" applyFont="1" applyBorder="1" applyAlignment="1">
      <alignment horizontal="right"/>
    </xf>
    <xf numFmtId="4" fontId="15" fillId="4" borderId="9" xfId="1" applyNumberFormat="1" applyFont="1" applyFill="1" applyBorder="1" applyAlignment="1" applyProtection="1">
      <alignment horizontal="right"/>
      <protection locked="0"/>
    </xf>
    <xf numFmtId="4" fontId="15" fillId="0" borderId="16" xfId="1" applyNumberFormat="1" applyFont="1" applyBorder="1"/>
    <xf numFmtId="49" fontId="16" fillId="2" borderId="20" xfId="1" applyNumberFormat="1" applyFont="1" applyFill="1" applyBorder="1" applyAlignment="1">
      <alignment horizontal="left"/>
    </xf>
    <xf numFmtId="0" fontId="16" fillId="2" borderId="4" xfId="1" applyFont="1" applyFill="1" applyBorder="1"/>
    <xf numFmtId="0" fontId="11" fillId="2" borderId="2" xfId="1" applyFont="1" applyFill="1" applyBorder="1" applyAlignment="1">
      <alignment horizontal="center"/>
    </xf>
    <xf numFmtId="4" fontId="11" fillId="2" borderId="2" xfId="1" applyNumberFormat="1" applyFont="1" applyFill="1" applyBorder="1" applyAlignment="1">
      <alignment horizontal="right"/>
    </xf>
    <xf numFmtId="4" fontId="11" fillId="2" borderId="1" xfId="1" applyNumberFormat="1" applyFont="1" applyFill="1" applyBorder="1" applyAlignment="1">
      <alignment horizontal="right"/>
    </xf>
    <xf numFmtId="4" fontId="12" fillId="2" borderId="14" xfId="1" applyNumberFormat="1" applyFont="1" applyFill="1" applyBorder="1"/>
    <xf numFmtId="49" fontId="15" fillId="0" borderId="20" xfId="1" applyNumberFormat="1" applyFont="1" applyBorder="1" applyAlignment="1">
      <alignment horizontal="center" vertical="center"/>
    </xf>
    <xf numFmtId="0" fontId="15" fillId="0" borderId="4" xfId="1" applyFont="1" applyBorder="1" applyAlignment="1">
      <alignment vertical="center"/>
    </xf>
    <xf numFmtId="0" fontId="15" fillId="0" borderId="3" xfId="1" applyFont="1" applyBorder="1" applyAlignment="1">
      <alignment horizontal="center"/>
    </xf>
    <xf numFmtId="0" fontId="15" fillId="0" borderId="3" xfId="1" applyFont="1" applyBorder="1" applyAlignment="1">
      <alignment horizontal="right"/>
    </xf>
    <xf numFmtId="4" fontId="15" fillId="4" borderId="3" xfId="1" applyNumberFormat="1" applyFont="1" applyFill="1" applyBorder="1" applyAlignment="1" applyProtection="1">
      <alignment horizontal="right"/>
      <protection locked="0"/>
    </xf>
    <xf numFmtId="4" fontId="12" fillId="3" borderId="16" xfId="1" applyNumberFormat="1" applyFont="1" applyFill="1" applyBorder="1"/>
    <xf numFmtId="0" fontId="12" fillId="0" borderId="23" xfId="1" applyFont="1" applyBorder="1"/>
    <xf numFmtId="0" fontId="11" fillId="0" borderId="10" xfId="1" applyFont="1" applyBorder="1" applyAlignment="1">
      <alignment horizontal="center"/>
    </xf>
    <xf numFmtId="0" fontId="11" fillId="0" borderId="10" xfId="1" applyFont="1" applyBorder="1" applyAlignment="1">
      <alignment horizontal="right"/>
    </xf>
    <xf numFmtId="49" fontId="15" fillId="0" borderId="22" xfId="1" applyNumberFormat="1" applyFont="1" applyBorder="1" applyAlignment="1">
      <alignment horizontal="center" vertical="center"/>
    </xf>
    <xf numFmtId="0" fontId="15" fillId="0" borderId="9" xfId="1" applyFont="1" applyBorder="1" applyAlignment="1">
      <alignment horizontal="left" vertical="center" wrapText="1"/>
    </xf>
    <xf numFmtId="0" fontId="12" fillId="0" borderId="4" xfId="1" applyFont="1" applyBorder="1"/>
    <xf numFmtId="4" fontId="15" fillId="0" borderId="14" xfId="1" applyNumberFormat="1" applyFont="1" applyBorder="1"/>
    <xf numFmtId="0" fontId="12" fillId="0" borderId="0" xfId="1" applyFont="1"/>
    <xf numFmtId="164" fontId="12" fillId="0" borderId="0" xfId="1" applyNumberFormat="1" applyFont="1" applyAlignment="1">
      <alignment horizontal="right"/>
    </xf>
    <xf numFmtId="9" fontId="11" fillId="0" borderId="0" xfId="1" applyNumberFormat="1" applyFont="1" applyAlignment="1">
      <alignment horizontal="left"/>
    </xf>
    <xf numFmtId="164" fontId="11" fillId="0" borderId="0" xfId="1" applyNumberFormat="1" applyFont="1" applyAlignment="1">
      <alignment horizontal="right"/>
    </xf>
    <xf numFmtId="8" fontId="12" fillId="0" borderId="0" xfId="1" applyNumberFormat="1" applyFont="1" applyAlignment="1">
      <alignment horizontal="right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1" fillId="4" borderId="5" xfId="1" applyFont="1" applyFill="1" applyBorder="1" applyProtection="1">
      <protection locked="0"/>
    </xf>
    <xf numFmtId="0" fontId="11" fillId="4" borderId="11" xfId="1" applyFont="1" applyFill="1" applyBorder="1" applyProtection="1">
      <protection locked="0"/>
    </xf>
    <xf numFmtId="0" fontId="11" fillId="4" borderId="7" xfId="1" applyFont="1" applyFill="1" applyBorder="1" applyAlignment="1" applyProtection="1">
      <alignment horizontal="center"/>
      <protection locked="0"/>
    </xf>
    <xf numFmtId="0" fontId="11" fillId="4" borderId="12" xfId="1" applyFont="1" applyFill="1" applyBorder="1" applyAlignment="1" applyProtection="1">
      <alignment horizontal="center"/>
      <protection locked="0"/>
    </xf>
  </cellXfs>
  <cellStyles count="2">
    <cellStyle name="Normální" xfId="0" builtinId="0"/>
    <cellStyle name="normální_POL.XLS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/>
  <dimension ref="A1:CY84"/>
  <sheetViews>
    <sheetView showGridLines="0" showZeros="0" tabSelected="1" zoomScaleNormal="100" workbookViewId="0">
      <selection activeCell="B8" sqref="B8"/>
    </sheetView>
  </sheetViews>
  <sheetFormatPr defaultColWidth="9.140625" defaultRowHeight="12.75" x14ac:dyDescent="0.2"/>
  <cols>
    <col min="1" max="1" width="10.140625" style="1" customWidth="1"/>
    <col min="2" max="2" width="40.7109375" style="1" customWidth="1"/>
    <col min="3" max="3" width="4.28515625" style="1" customWidth="1"/>
    <col min="4" max="4" width="8.42578125" style="6" customWidth="1"/>
    <col min="5" max="5" width="9.7109375" style="1" customWidth="1"/>
    <col min="6" max="6" width="15.28515625" style="1" customWidth="1"/>
    <col min="7" max="9" width="9.140625" style="1"/>
    <col min="10" max="10" width="75.42578125" style="1" customWidth="1"/>
    <col min="11" max="11" width="45.28515625" style="1" customWidth="1"/>
    <col min="12" max="16384" width="9.140625" style="1"/>
  </cols>
  <sheetData>
    <row r="1" spans="1:102" ht="13.9" customHeight="1" x14ac:dyDescent="0.25">
      <c r="A1" s="63" t="s">
        <v>21</v>
      </c>
      <c r="B1" s="64"/>
      <c r="C1" s="64"/>
      <c r="D1" s="64"/>
      <c r="E1" s="64"/>
      <c r="F1" s="64"/>
    </row>
    <row r="2" spans="1:102" ht="13.9" customHeight="1" thickBot="1" x14ac:dyDescent="0.25">
      <c r="A2" s="10"/>
      <c r="B2" s="11"/>
      <c r="C2" s="11"/>
      <c r="D2" s="12"/>
      <c r="E2" s="11"/>
      <c r="F2" s="11"/>
    </row>
    <row r="3" spans="1:102" ht="13.9" customHeight="1" thickTop="1" x14ac:dyDescent="0.2">
      <c r="A3" s="13" t="s">
        <v>19</v>
      </c>
      <c r="B3" s="14" t="s">
        <v>24</v>
      </c>
      <c r="C3" s="15"/>
      <c r="D3" s="16" t="s">
        <v>11</v>
      </c>
      <c r="E3" s="65"/>
      <c r="F3" s="66"/>
    </row>
    <row r="4" spans="1:102" ht="13.9" customHeight="1" thickBot="1" x14ac:dyDescent="0.25">
      <c r="A4" s="17" t="s">
        <v>20</v>
      </c>
      <c r="B4" s="18" t="s">
        <v>42</v>
      </c>
      <c r="C4" s="19"/>
      <c r="D4" s="20" t="s">
        <v>17</v>
      </c>
      <c r="E4" s="67"/>
      <c r="F4" s="68"/>
    </row>
    <row r="5" spans="1:102" ht="13.9" customHeight="1" thickTop="1" x14ac:dyDescent="0.2">
      <c r="A5" s="21"/>
      <c r="B5" s="22"/>
      <c r="C5" s="22"/>
      <c r="D5" s="23"/>
      <c r="E5" s="22"/>
      <c r="F5" s="24"/>
    </row>
    <row r="6" spans="1:102" ht="13.9" customHeight="1" x14ac:dyDescent="0.2">
      <c r="A6" s="25" t="s">
        <v>18</v>
      </c>
      <c r="B6" s="26" t="s">
        <v>0</v>
      </c>
      <c r="C6" s="26" t="s">
        <v>1</v>
      </c>
      <c r="D6" s="26" t="s">
        <v>2</v>
      </c>
      <c r="E6" s="26" t="s">
        <v>3</v>
      </c>
      <c r="F6" s="27" t="s">
        <v>4</v>
      </c>
    </row>
    <row r="7" spans="1:102" ht="13.9" customHeight="1" x14ac:dyDescent="0.2">
      <c r="A7" s="28" t="s">
        <v>7</v>
      </c>
      <c r="B7" s="29"/>
      <c r="C7" s="30"/>
      <c r="D7" s="31"/>
      <c r="E7" s="31"/>
      <c r="F7" s="32"/>
      <c r="M7" s="2">
        <v>1</v>
      </c>
    </row>
    <row r="8" spans="1:102" ht="13.9" customHeight="1" x14ac:dyDescent="0.2">
      <c r="A8" s="33">
        <v>1</v>
      </c>
      <c r="B8" s="34" t="s">
        <v>46</v>
      </c>
      <c r="C8" s="35" t="s">
        <v>5</v>
      </c>
      <c r="D8" s="36">
        <v>18</v>
      </c>
      <c r="E8" s="37">
        <v>0</v>
      </c>
      <c r="F8" s="38">
        <f>PRODUCT(D8:E8)</f>
        <v>0</v>
      </c>
      <c r="M8" s="2">
        <v>2</v>
      </c>
      <c r="Y8" s="1">
        <v>3</v>
      </c>
      <c r="Z8" s="1">
        <v>1</v>
      </c>
      <c r="AA8" s="1">
        <v>34561940</v>
      </c>
      <c r="AX8" s="1">
        <v>1</v>
      </c>
      <c r="AY8" s="1">
        <f>IF(AX8=1,F8,0)</f>
        <v>0</v>
      </c>
      <c r="AZ8" s="1">
        <f>IF(AX8=2,F8,0)</f>
        <v>0</v>
      </c>
      <c r="BA8" s="1">
        <f>IF(AX8=3,F8,0)</f>
        <v>0</v>
      </c>
      <c r="BB8" s="1">
        <f>IF(AX8=4,F8,0)</f>
        <v>0</v>
      </c>
      <c r="BC8" s="1">
        <f>IF(AX8=5,F8,0)</f>
        <v>0</v>
      </c>
      <c r="BY8" s="3">
        <v>3</v>
      </c>
      <c r="BZ8" s="3">
        <v>1</v>
      </c>
      <c r="CX8" s="1">
        <v>9.9999999999961197E-6</v>
      </c>
    </row>
    <row r="9" spans="1:102" ht="13.9" customHeight="1" x14ac:dyDescent="0.2">
      <c r="A9" s="33">
        <v>2</v>
      </c>
      <c r="B9" s="34" t="s">
        <v>45</v>
      </c>
      <c r="C9" s="35" t="s">
        <v>5</v>
      </c>
      <c r="D9" s="36">
        <v>6</v>
      </c>
      <c r="E9" s="37">
        <v>0</v>
      </c>
      <c r="F9" s="38">
        <f>PRODUCT(D9:E9)</f>
        <v>0</v>
      </c>
      <c r="M9" s="2"/>
      <c r="BY9" s="3"/>
      <c r="BZ9" s="3"/>
    </row>
    <row r="10" spans="1:102" ht="13.9" customHeight="1" x14ac:dyDescent="0.2">
      <c r="A10" s="33">
        <v>3</v>
      </c>
      <c r="B10" s="34" t="s">
        <v>43</v>
      </c>
      <c r="C10" s="35" t="s">
        <v>5</v>
      </c>
      <c r="D10" s="36">
        <v>1</v>
      </c>
      <c r="E10" s="37">
        <v>0</v>
      </c>
      <c r="F10" s="38">
        <f t="shared" ref="F10:F11" si="0">PRODUCT(D10:E10)</f>
        <v>0</v>
      </c>
      <c r="M10" s="2"/>
      <c r="BY10" s="3"/>
      <c r="BZ10" s="3"/>
    </row>
    <row r="11" spans="1:102" ht="13.9" customHeight="1" x14ac:dyDescent="0.2">
      <c r="A11" s="33">
        <v>4</v>
      </c>
      <c r="B11" s="34" t="s">
        <v>25</v>
      </c>
      <c r="C11" s="35" t="s">
        <v>5</v>
      </c>
      <c r="D11" s="36">
        <v>1</v>
      </c>
      <c r="E11" s="37">
        <v>0</v>
      </c>
      <c r="F11" s="38">
        <f t="shared" si="0"/>
        <v>0</v>
      </c>
      <c r="M11" s="2"/>
      <c r="BY11" s="3"/>
      <c r="BZ11" s="3"/>
    </row>
    <row r="12" spans="1:102" ht="13.9" customHeight="1" x14ac:dyDescent="0.2">
      <c r="A12" s="39" t="s">
        <v>6</v>
      </c>
      <c r="B12" s="40" t="str">
        <f>CONCATENATE(A7," ",B7)</f>
        <v xml:space="preserve">Material </v>
      </c>
      <c r="C12" s="41"/>
      <c r="D12" s="42"/>
      <c r="E12" s="43"/>
      <c r="F12" s="44">
        <f>SUM(F8:F11)</f>
        <v>0</v>
      </c>
      <c r="M12" s="2">
        <v>4</v>
      </c>
      <c r="AY12" s="4">
        <f>SUM(AY7:AY11)</f>
        <v>0</v>
      </c>
      <c r="AZ12" s="4">
        <f>SUM(AZ7:AZ11)</f>
        <v>0</v>
      </c>
      <c r="BA12" s="4">
        <f>SUM(BA7:BA11)</f>
        <v>0</v>
      </c>
      <c r="BB12" s="4">
        <f>SUM(BB7:BB11)</f>
        <v>0</v>
      </c>
      <c r="BC12" s="4">
        <f>SUM(BC7:BC11)</f>
        <v>0</v>
      </c>
    </row>
    <row r="13" spans="1:102" ht="13.9" customHeight="1" x14ac:dyDescent="0.2">
      <c r="A13" s="28" t="s">
        <v>8</v>
      </c>
      <c r="B13" s="29"/>
      <c r="C13" s="30"/>
      <c r="D13" s="31"/>
      <c r="E13" s="31"/>
      <c r="F13" s="32"/>
      <c r="M13" s="2">
        <v>1</v>
      </c>
    </row>
    <row r="14" spans="1:102" ht="13.9" customHeight="1" x14ac:dyDescent="0.2">
      <c r="A14" s="45" t="s">
        <v>33</v>
      </c>
      <c r="B14" s="46" t="s">
        <v>26</v>
      </c>
      <c r="C14" s="47" t="s">
        <v>5</v>
      </c>
      <c r="D14" s="48">
        <v>18</v>
      </c>
      <c r="E14" s="49">
        <v>0</v>
      </c>
      <c r="F14" s="38">
        <f>PRODUCT(J12:J14)+PRODUCT(D14:E14)</f>
        <v>0</v>
      </c>
      <c r="M14" s="2"/>
    </row>
    <row r="15" spans="1:102" ht="13.9" customHeight="1" x14ac:dyDescent="0.2">
      <c r="A15" s="45" t="s">
        <v>34</v>
      </c>
      <c r="B15" s="46" t="s">
        <v>27</v>
      </c>
      <c r="C15" s="47" t="s">
        <v>5</v>
      </c>
      <c r="D15" s="48">
        <v>18</v>
      </c>
      <c r="E15" s="49">
        <v>0</v>
      </c>
      <c r="F15" s="38">
        <f>PRODUCT(J13:J15)+PRODUCT(D15:E15)</f>
        <v>0</v>
      </c>
      <c r="M15" s="2"/>
    </row>
    <row r="16" spans="1:102" ht="13.9" customHeight="1" x14ac:dyDescent="0.2">
      <c r="A16" s="39" t="s">
        <v>6</v>
      </c>
      <c r="B16" s="40" t="str">
        <f>CONCATENATE(A13," ",B13)</f>
        <v xml:space="preserve">Demontáž </v>
      </c>
      <c r="C16" s="41"/>
      <c r="D16" s="42"/>
      <c r="E16" s="43"/>
      <c r="F16" s="50">
        <f>SUM(F14:F15)</f>
        <v>0</v>
      </c>
      <c r="M16" s="2">
        <v>4</v>
      </c>
      <c r="AY16" s="4">
        <f>SUM(AY13:AY13)</f>
        <v>0</v>
      </c>
      <c r="AZ16" s="4">
        <f>SUM(AZ13:AZ13)</f>
        <v>0</v>
      </c>
      <c r="BA16" s="4">
        <f>SUM(BA13:BA13)</f>
        <v>0</v>
      </c>
      <c r="BB16" s="4">
        <f>SUM(BB13:BB13)</f>
        <v>0</v>
      </c>
      <c r="BC16" s="4">
        <f>SUM(BC13:BC13)</f>
        <v>0</v>
      </c>
    </row>
    <row r="17" spans="1:103" ht="13.9" customHeight="1" x14ac:dyDescent="0.2">
      <c r="A17" s="51" t="s">
        <v>9</v>
      </c>
      <c r="B17" s="29"/>
      <c r="C17" s="52"/>
      <c r="D17" s="53"/>
      <c r="E17" s="53"/>
      <c r="F17" s="38">
        <f>PRODUCT(J12:J18)+PRODUCT(D17:E17)</f>
        <v>0</v>
      </c>
      <c r="M17" s="2">
        <v>1</v>
      </c>
    </row>
    <row r="18" spans="1:103" ht="13.9" customHeight="1" x14ac:dyDescent="0.2">
      <c r="A18" s="54" t="s">
        <v>35</v>
      </c>
      <c r="B18" s="55" t="s">
        <v>23</v>
      </c>
      <c r="C18" s="35" t="s">
        <v>15</v>
      </c>
      <c r="D18" s="36">
        <v>2</v>
      </c>
      <c r="E18" s="37">
        <v>0</v>
      </c>
      <c r="F18" s="38">
        <f>PRODUCT(J13:J19)+PRODUCT(D18:E18)</f>
        <v>0</v>
      </c>
      <c r="M18" s="2">
        <v>2</v>
      </c>
      <c r="Y18" s="1">
        <v>3</v>
      </c>
      <c r="Z18" s="1">
        <v>1</v>
      </c>
      <c r="AA18" s="1">
        <v>34111745</v>
      </c>
      <c r="AX18" s="1">
        <v>1</v>
      </c>
      <c r="AY18" s="1">
        <f>IF(AX18=1,F18,0)</f>
        <v>0</v>
      </c>
      <c r="AZ18" s="1">
        <f>IF(AX18=2,F18,0)</f>
        <v>0</v>
      </c>
      <c r="BA18" s="1">
        <f>IF(AX18=3,F18,0)</f>
        <v>0</v>
      </c>
      <c r="BB18" s="1">
        <f>IF(AX18=4,F18,0)</f>
        <v>0</v>
      </c>
      <c r="BC18" s="1">
        <f>IF(AX18=5,F18,0)</f>
        <v>0</v>
      </c>
      <c r="BY18" s="3">
        <v>3</v>
      </c>
      <c r="BZ18" s="3">
        <v>1</v>
      </c>
      <c r="CX18" s="1">
        <v>1.0799999999999701E-3</v>
      </c>
    </row>
    <row r="19" spans="1:103" ht="13.9" customHeight="1" x14ac:dyDescent="0.2">
      <c r="A19" s="39" t="s">
        <v>6</v>
      </c>
      <c r="B19" s="40" t="str">
        <f>CONCATENATE(A17," ",B17)</f>
        <v xml:space="preserve">Manipulační technika </v>
      </c>
      <c r="C19" s="41"/>
      <c r="D19" s="42"/>
      <c r="E19" s="43"/>
      <c r="F19" s="44">
        <f>SUM(F18)</f>
        <v>0</v>
      </c>
      <c r="M19" s="2">
        <v>4</v>
      </c>
      <c r="AY19" s="4">
        <f>SUM(AY17:AY18)</f>
        <v>0</v>
      </c>
      <c r="AZ19" s="4">
        <f>SUM(AZ17:AZ18)</f>
        <v>0</v>
      </c>
      <c r="BA19" s="4">
        <f>SUM(BA17:BA18)</f>
        <v>0</v>
      </c>
      <c r="BB19" s="4">
        <f>SUM(BB17:BB18)</f>
        <v>0</v>
      </c>
      <c r="BC19" s="4">
        <f>SUM(BC17:BC18)</f>
        <v>0</v>
      </c>
    </row>
    <row r="20" spans="1:103" ht="13.9" customHeight="1" x14ac:dyDescent="0.2">
      <c r="A20" s="28" t="s">
        <v>10</v>
      </c>
      <c r="B20" s="56"/>
      <c r="C20" s="30"/>
      <c r="D20" s="31"/>
      <c r="E20" s="31"/>
      <c r="F20" s="32"/>
      <c r="M20" s="2">
        <v>1</v>
      </c>
    </row>
    <row r="21" spans="1:103" ht="13.9" customHeight="1" x14ac:dyDescent="0.2">
      <c r="A21" s="54" t="s">
        <v>36</v>
      </c>
      <c r="B21" s="34" t="s">
        <v>44</v>
      </c>
      <c r="C21" s="35" t="s">
        <v>5</v>
      </c>
      <c r="D21" s="36">
        <v>18</v>
      </c>
      <c r="E21" s="37">
        <v>0</v>
      </c>
      <c r="F21" s="38">
        <f t="shared" ref="F21:F26" si="1">PRODUCT(D21:E21)</f>
        <v>0</v>
      </c>
      <c r="N21" s="2">
        <v>2</v>
      </c>
      <c r="Z21" s="1">
        <v>1</v>
      </c>
      <c r="AA21" s="1">
        <v>9</v>
      </c>
      <c r="AB21" s="1">
        <v>9</v>
      </c>
      <c r="AY21" s="1">
        <v>4</v>
      </c>
      <c r="AZ21" s="1">
        <f t="shared" ref="AZ21" si="2">IF(AY21=1,F21,0)</f>
        <v>0</v>
      </c>
      <c r="BA21" s="1">
        <f t="shared" ref="BA21" si="3">IF(AY21=2,F21,0)</f>
        <v>0</v>
      </c>
      <c r="BB21" s="1">
        <f t="shared" ref="BB21" si="4">IF(AY21=3,F21,0)</f>
        <v>0</v>
      </c>
      <c r="BC21" s="1">
        <f t="shared" ref="BC21" si="5">IF(AY21=4,F21,0)</f>
        <v>0</v>
      </c>
      <c r="BD21" s="1">
        <f t="shared" ref="BD21" si="6">IF(AY21=5,F21,0)</f>
        <v>0</v>
      </c>
      <c r="BZ21" s="3">
        <v>1</v>
      </c>
      <c r="CA21" s="3">
        <v>9</v>
      </c>
      <c r="CY21" s="1">
        <v>0</v>
      </c>
    </row>
    <row r="22" spans="1:103" ht="13.9" customHeight="1" x14ac:dyDescent="0.2">
      <c r="A22" s="54" t="s">
        <v>37</v>
      </c>
      <c r="B22" s="34" t="s">
        <v>28</v>
      </c>
      <c r="C22" s="35" t="s">
        <v>5</v>
      </c>
      <c r="D22" s="36">
        <v>18</v>
      </c>
      <c r="E22" s="37">
        <v>0</v>
      </c>
      <c r="F22" s="38">
        <f t="shared" si="1"/>
        <v>0</v>
      </c>
      <c r="N22" s="2"/>
      <c r="BZ22" s="3"/>
      <c r="CA22" s="3"/>
    </row>
    <row r="23" spans="1:103" ht="13.9" customHeight="1" x14ac:dyDescent="0.2">
      <c r="A23" s="54" t="s">
        <v>38</v>
      </c>
      <c r="B23" s="34" t="s">
        <v>29</v>
      </c>
      <c r="C23" s="35" t="s">
        <v>31</v>
      </c>
      <c r="D23" s="36">
        <v>4</v>
      </c>
      <c r="E23" s="37">
        <v>0</v>
      </c>
      <c r="F23" s="38">
        <f t="shared" si="1"/>
        <v>0</v>
      </c>
      <c r="N23" s="2"/>
      <c r="BZ23" s="3"/>
      <c r="CA23" s="3"/>
    </row>
    <row r="24" spans="1:103" ht="13.9" customHeight="1" x14ac:dyDescent="0.2">
      <c r="A24" s="54" t="s">
        <v>39</v>
      </c>
      <c r="B24" s="34" t="s">
        <v>30</v>
      </c>
      <c r="C24" s="35" t="s">
        <v>31</v>
      </c>
      <c r="D24" s="36">
        <v>15</v>
      </c>
      <c r="E24" s="37">
        <v>0</v>
      </c>
      <c r="F24" s="38">
        <f t="shared" si="1"/>
        <v>0</v>
      </c>
      <c r="N24" s="2"/>
      <c r="BZ24" s="3"/>
      <c r="CA24" s="3"/>
    </row>
    <row r="25" spans="1:103" ht="13.9" customHeight="1" x14ac:dyDescent="0.2">
      <c r="A25" s="54" t="s">
        <v>40</v>
      </c>
      <c r="B25" s="34" t="s">
        <v>32</v>
      </c>
      <c r="C25" s="35" t="s">
        <v>5</v>
      </c>
      <c r="D25" s="36">
        <v>1</v>
      </c>
      <c r="E25" s="37">
        <v>0</v>
      </c>
      <c r="F25" s="38">
        <f t="shared" si="1"/>
        <v>0</v>
      </c>
      <c r="N25" s="2"/>
      <c r="BZ25" s="3"/>
      <c r="CA25" s="3"/>
    </row>
    <row r="26" spans="1:103" ht="13.9" customHeight="1" x14ac:dyDescent="0.2">
      <c r="A26" s="54" t="s">
        <v>41</v>
      </c>
      <c r="B26" s="34" t="s">
        <v>22</v>
      </c>
      <c r="C26" s="35" t="s">
        <v>16</v>
      </c>
      <c r="D26" s="36">
        <v>1</v>
      </c>
      <c r="E26" s="37">
        <v>0</v>
      </c>
      <c r="F26" s="57">
        <f t="shared" si="1"/>
        <v>0</v>
      </c>
      <c r="M26" s="2">
        <v>2</v>
      </c>
      <c r="Y26" s="1">
        <v>1</v>
      </c>
      <c r="Z26" s="1">
        <v>9</v>
      </c>
      <c r="AA26" s="1">
        <v>9</v>
      </c>
      <c r="AX26" s="1">
        <v>4</v>
      </c>
      <c r="AY26" s="1">
        <f>IF(AX26=1,F26,0)</f>
        <v>0</v>
      </c>
      <c r="AZ26" s="1">
        <f>IF(AX26=2,F26,0)</f>
        <v>0</v>
      </c>
      <c r="BA26" s="1">
        <f>IF(AX26=3,F26,0)</f>
        <v>0</v>
      </c>
      <c r="BB26" s="1">
        <f>IF(AX26=4,F26,0)</f>
        <v>0</v>
      </c>
      <c r="BC26" s="1">
        <f>IF(AX26=5,F26,0)</f>
        <v>0</v>
      </c>
      <c r="BY26" s="3">
        <v>1</v>
      </c>
      <c r="BZ26" s="3">
        <v>9</v>
      </c>
      <c r="CX26" s="1">
        <v>0</v>
      </c>
    </row>
    <row r="27" spans="1:103" ht="13.9" customHeight="1" x14ac:dyDescent="0.2">
      <c r="A27" s="39" t="s">
        <v>6</v>
      </c>
      <c r="B27" s="40" t="str">
        <f>CONCATENATE(A20," ",B20)</f>
        <v xml:space="preserve">Elektromontáže </v>
      </c>
      <c r="C27" s="41"/>
      <c r="D27" s="42"/>
      <c r="E27" s="43"/>
      <c r="F27" s="44">
        <f>SUM(F21:F26)</f>
        <v>0</v>
      </c>
      <c r="M27" s="2">
        <v>4</v>
      </c>
      <c r="AY27" s="4">
        <f>SUM(AY20:AY26)</f>
        <v>4</v>
      </c>
      <c r="AZ27" s="4">
        <f>SUM(AZ20:AZ26)</f>
        <v>0</v>
      </c>
      <c r="BA27" s="4">
        <f>SUM(BA20:BA26)</f>
        <v>0</v>
      </c>
      <c r="BB27" s="4">
        <f>SUM(BB20:BB26)</f>
        <v>0</v>
      </c>
      <c r="BC27" s="4">
        <f>SUM(BC20:BC26)</f>
        <v>0</v>
      </c>
    </row>
    <row r="28" spans="1:103" ht="13.9" customHeight="1" x14ac:dyDescent="0.2">
      <c r="A28" s="22"/>
      <c r="B28" s="22"/>
      <c r="C28" s="22"/>
      <c r="D28" s="58" t="s">
        <v>12</v>
      </c>
      <c r="E28" s="58"/>
      <c r="F28" s="59">
        <f>SUM(F12+F16+F19+F27)</f>
        <v>0</v>
      </c>
    </row>
    <row r="29" spans="1:103" ht="13.9" customHeight="1" x14ac:dyDescent="0.2">
      <c r="A29" s="22"/>
      <c r="B29" s="22"/>
      <c r="C29" s="22"/>
      <c r="D29" s="23" t="s">
        <v>14</v>
      </c>
      <c r="E29" s="60">
        <v>0.21</v>
      </c>
      <c r="F29" s="61">
        <f>SUM(F28*E29)</f>
        <v>0</v>
      </c>
    </row>
    <row r="30" spans="1:103" ht="13.9" customHeight="1" x14ac:dyDescent="0.2">
      <c r="A30" s="22"/>
      <c r="B30" s="22"/>
      <c r="C30" s="22"/>
      <c r="D30" s="58" t="s">
        <v>13</v>
      </c>
      <c r="E30" s="58"/>
      <c r="F30" s="62">
        <f>SUM(F28+F29)</f>
        <v>0</v>
      </c>
    </row>
    <row r="31" spans="1:103" x14ac:dyDescent="0.2">
      <c r="A31" s="22"/>
      <c r="B31" s="22"/>
      <c r="C31" s="22"/>
      <c r="D31" s="22"/>
      <c r="E31" s="22"/>
      <c r="F31" s="22"/>
    </row>
    <row r="32" spans="1:103" x14ac:dyDescent="0.2">
      <c r="D32" s="1"/>
    </row>
    <row r="33" spans="4:4" x14ac:dyDescent="0.2">
      <c r="D33" s="1"/>
    </row>
    <row r="34" spans="4:4" x14ac:dyDescent="0.2">
      <c r="D34" s="1"/>
    </row>
    <row r="35" spans="4:4" x14ac:dyDescent="0.2">
      <c r="D35" s="1"/>
    </row>
    <row r="36" spans="4:4" x14ac:dyDescent="0.2">
      <c r="D36" s="1"/>
    </row>
    <row r="37" spans="4:4" x14ac:dyDescent="0.2">
      <c r="D37" s="1"/>
    </row>
    <row r="38" spans="4:4" x14ac:dyDescent="0.2">
      <c r="D38" s="1"/>
    </row>
    <row r="39" spans="4:4" x14ac:dyDescent="0.2">
      <c r="D39" s="1"/>
    </row>
    <row r="40" spans="4:4" x14ac:dyDescent="0.2">
      <c r="D40" s="1"/>
    </row>
    <row r="41" spans="4:4" x14ac:dyDescent="0.2">
      <c r="D41" s="1"/>
    </row>
    <row r="42" spans="4:4" x14ac:dyDescent="0.2">
      <c r="D42" s="1"/>
    </row>
    <row r="43" spans="4:4" x14ac:dyDescent="0.2">
      <c r="D43" s="1"/>
    </row>
    <row r="44" spans="4:4" x14ac:dyDescent="0.2">
      <c r="D44" s="1"/>
    </row>
    <row r="45" spans="4:4" x14ac:dyDescent="0.2">
      <c r="D45" s="1"/>
    </row>
    <row r="46" spans="4:4" x14ac:dyDescent="0.2">
      <c r="D46" s="1"/>
    </row>
    <row r="47" spans="4:4" x14ac:dyDescent="0.2">
      <c r="D47" s="1"/>
    </row>
    <row r="48" spans="4:4" x14ac:dyDescent="0.2">
      <c r="D48" s="1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  <row r="54" spans="4:4" x14ac:dyDescent="0.2">
      <c r="D54" s="1"/>
    </row>
    <row r="55" spans="4:4" x14ac:dyDescent="0.2">
      <c r="D55" s="1"/>
    </row>
    <row r="56" spans="4:4" x14ac:dyDescent="0.2">
      <c r="D56" s="1"/>
    </row>
    <row r="57" spans="4:4" x14ac:dyDescent="0.2">
      <c r="D57" s="1"/>
    </row>
    <row r="58" spans="4:4" x14ac:dyDescent="0.2">
      <c r="D58" s="1"/>
    </row>
    <row r="59" spans="4:4" x14ac:dyDescent="0.2">
      <c r="D59" s="1"/>
    </row>
    <row r="60" spans="4:4" x14ac:dyDescent="0.2">
      <c r="D60" s="1"/>
    </row>
    <row r="61" spans="4:4" x14ac:dyDescent="0.2">
      <c r="D61" s="1"/>
    </row>
    <row r="62" spans="4:4" x14ac:dyDescent="0.2">
      <c r="D62" s="1"/>
    </row>
    <row r="63" spans="4:4" x14ac:dyDescent="0.2">
      <c r="D63" s="1"/>
    </row>
    <row r="64" spans="4:4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1:6" x14ac:dyDescent="0.2">
      <c r="D81" s="1"/>
    </row>
    <row r="82" spans="1:6" x14ac:dyDescent="0.2">
      <c r="A82" s="5"/>
    </row>
    <row r="83" spans="1:6" x14ac:dyDescent="0.2">
      <c r="B83" s="7"/>
      <c r="C83" s="7"/>
      <c r="D83" s="8"/>
      <c r="E83" s="7"/>
      <c r="F83" s="9"/>
    </row>
    <row r="84" spans="1:6" x14ac:dyDescent="0.2">
      <c r="A84" s="5"/>
    </row>
  </sheetData>
  <sheetProtection algorithmName="SHA-512" hashValue="dHnaNwwTHRpABCeEWjPQXlvxWXM117Il5PIvfnWFJsAzfZSeADcqePTqKfGYLHPFZYjgM3DCfkW6k7I4J6RJ5g==" saltValue="Fr2awrn8hQrLX8tflzi00g==" spinCount="100000" sheet="1" objects="1" scenarios="1"/>
  <mergeCells count="3">
    <mergeCell ref="A1:F1"/>
    <mergeCell ref="E3:F3"/>
    <mergeCell ref="E4:F4"/>
  </mergeCells>
  <phoneticPr fontId="6" type="noConversion"/>
  <printOptions gridLinesSet="0"/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8</vt:i4>
      </vt:variant>
    </vt:vector>
  </HeadingPairs>
  <TitlesOfParts>
    <vt:vector size="9" baseType="lpstr">
      <vt:lpstr>list1</vt:lpstr>
      <vt:lpstr>list1!Print_Area</vt:lpstr>
      <vt:lpstr>list1!Print_Titles</vt:lpstr>
      <vt:lpstr>SloupecCC</vt:lpstr>
      <vt:lpstr>SloupecCisloPol</vt:lpstr>
      <vt:lpstr>SloupecJC</vt:lpstr>
      <vt:lpstr>SloupecMJ</vt:lpstr>
      <vt:lpstr>SloupecMnozstvi</vt:lpstr>
      <vt:lpstr>SloupecNazPol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Vetchý</dc:creator>
  <cp:lastModifiedBy>Jaroslav Karas</cp:lastModifiedBy>
  <cp:lastPrinted>2022-06-09T12:16:23Z</cp:lastPrinted>
  <dcterms:created xsi:type="dcterms:W3CDTF">2016-05-30T06:05:19Z</dcterms:created>
  <dcterms:modified xsi:type="dcterms:W3CDTF">2025-04-24T09:55:21Z</dcterms:modified>
</cp:coreProperties>
</file>