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5"/>
  <workbookPr/>
  <mc:AlternateContent xmlns:mc="http://schemas.openxmlformats.org/markup-compatibility/2006">
    <mc:Choice Requires="x15">
      <x15ac:absPath xmlns:x15ac="http://schemas.microsoft.com/office/spreadsheetml/2010/11/ac" url="G:\DOTACE\OPST\Výzva č. 8 - Konektivita škol\ZŠ Rokycanova - Konektivita - vyhlášení VZ\3_ZD do E-ZAKu\aktuální verze\"/>
    </mc:Choice>
  </mc:AlternateContent>
  <xr:revisionPtr revIDLastSave="0" documentId="8_{FFF5D12B-A76C-40A4-8379-4255CB6C9F84}" xr6:coauthVersionLast="36" xr6:coauthVersionMax="36" xr10:uidLastSave="{00000000-0000-0000-0000-000000000000}"/>
  <bookViews>
    <workbookView xWindow="0" yWindow="0" windowWidth="28800" windowHeight="12225" activeTab="1" xr2:uid="{00000000-000D-0000-FFFF-FFFF00000000}"/>
  </bookViews>
  <sheets>
    <sheet name="Rekapitulace stavby" sheetId="1" r:id="rId1"/>
    <sheet name="01 - Koncová zařízení" sheetId="2" r:id="rId2"/>
    <sheet name="02 - VRN" sheetId="3" r:id="rId3"/>
  </sheets>
  <definedNames>
    <definedName name="_xlnm._FilterDatabase" localSheetId="1" hidden="1">'01 - Koncová zařízení'!$C$117:$K$130</definedName>
    <definedName name="_xlnm._FilterDatabase" localSheetId="2" hidden="1">'02 - VRN'!$C$117:$K$126</definedName>
    <definedName name="_xlnm.Print_Titles" localSheetId="1">'01 - Koncová zařízení'!$117:$117</definedName>
    <definedName name="_xlnm.Print_Titles" localSheetId="2">'02 - VRN'!$117:$117</definedName>
    <definedName name="_xlnm.Print_Titles" localSheetId="0">'Rekapitulace stavby'!$92:$92</definedName>
    <definedName name="_xlnm.Print_Area" localSheetId="1">'01 - Koncová zařízení'!$C$4:$J$76,'01 - Koncová zařízení'!$C$82:$J$99,'01 - Koncová zařízení'!$C$105:$K$130</definedName>
    <definedName name="_xlnm.Print_Area" localSheetId="2">'02 - VRN'!$C$4:$J$76,'02 - VRN'!$C$82:$J$99,'02 - VRN'!$C$105:$K$126</definedName>
    <definedName name="_xlnm.Print_Area" localSheetId="0">'Rekapitulace stavby'!$D$4:$AO$76,'Rekapitulace stavby'!$C$82:$AQ$97</definedName>
  </definedNames>
  <calcPr calcId="191029"/>
</workbook>
</file>

<file path=xl/calcChain.xml><?xml version="1.0" encoding="utf-8"?>
<calcChain xmlns="http://schemas.openxmlformats.org/spreadsheetml/2006/main">
  <c r="J37" i="3" l="1"/>
  <c r="J36" i="3"/>
  <c r="AY96" i="1" s="1"/>
  <c r="J35" i="3"/>
  <c r="AX96" i="1"/>
  <c r="BI125" i="3"/>
  <c r="BH125" i="3"/>
  <c r="BG125" i="3"/>
  <c r="BF125" i="3"/>
  <c r="T125" i="3"/>
  <c r="R125" i="3"/>
  <c r="P125" i="3"/>
  <c r="BI123" i="3"/>
  <c r="BH123" i="3"/>
  <c r="BG123" i="3"/>
  <c r="BF123" i="3"/>
  <c r="T123" i="3"/>
  <c r="R123" i="3"/>
  <c r="P123" i="3"/>
  <c r="BI121" i="3"/>
  <c r="BH121" i="3"/>
  <c r="BG121" i="3"/>
  <c r="BF121" i="3"/>
  <c r="T121" i="3"/>
  <c r="R121" i="3"/>
  <c r="P121" i="3"/>
  <c r="J115" i="3"/>
  <c r="J114" i="3"/>
  <c r="F114" i="3"/>
  <c r="F112" i="3"/>
  <c r="E110" i="3"/>
  <c r="J92" i="3"/>
  <c r="J91" i="3"/>
  <c r="F91" i="3"/>
  <c r="F89" i="3"/>
  <c r="E87" i="3"/>
  <c r="J18" i="3"/>
  <c r="E18" i="3"/>
  <c r="F115" i="3" s="1"/>
  <c r="J17" i="3"/>
  <c r="J12" i="3"/>
  <c r="J112" i="3" s="1"/>
  <c r="E7" i="3"/>
  <c r="E108" i="3" s="1"/>
  <c r="J37" i="2"/>
  <c r="J36" i="2"/>
  <c r="AY95" i="1"/>
  <c r="J35" i="2"/>
  <c r="AX95" i="1"/>
  <c r="BI129" i="2"/>
  <c r="BH129" i="2"/>
  <c r="BG129" i="2"/>
  <c r="BF129" i="2"/>
  <c r="T129" i="2"/>
  <c r="T128" i="2"/>
  <c r="T127" i="2" s="1"/>
  <c r="R129" i="2"/>
  <c r="R128" i="2"/>
  <c r="R127" i="2"/>
  <c r="P129" i="2"/>
  <c r="P128" i="2" s="1"/>
  <c r="P127" i="2" s="1"/>
  <c r="BI125" i="2"/>
  <c r="BH125" i="2"/>
  <c r="BG125" i="2"/>
  <c r="BF125" i="2"/>
  <c r="T125" i="2"/>
  <c r="R125" i="2"/>
  <c r="P125" i="2"/>
  <c r="BI123" i="2"/>
  <c r="BH123" i="2"/>
  <c r="BG123" i="2"/>
  <c r="BF123" i="2"/>
  <c r="T123" i="2"/>
  <c r="R123" i="2"/>
  <c r="P123" i="2"/>
  <c r="BI121" i="2"/>
  <c r="BH121" i="2"/>
  <c r="BG121" i="2"/>
  <c r="BF121" i="2"/>
  <c r="T121" i="2"/>
  <c r="R121" i="2"/>
  <c r="R118" i="2" s="1"/>
  <c r="P121" i="2"/>
  <c r="BI119" i="2"/>
  <c r="BH119" i="2"/>
  <c r="BG119" i="2"/>
  <c r="BF119" i="2"/>
  <c r="T119" i="2"/>
  <c r="R119" i="2"/>
  <c r="P119" i="2"/>
  <c r="J115" i="2"/>
  <c r="J114" i="2"/>
  <c r="F114" i="2"/>
  <c r="F112" i="2"/>
  <c r="E110" i="2"/>
  <c r="J92" i="2"/>
  <c r="J91" i="2"/>
  <c r="F91" i="2"/>
  <c r="F89" i="2"/>
  <c r="E87" i="2"/>
  <c r="J18" i="2"/>
  <c r="E18" i="2"/>
  <c r="F115" i="2" s="1"/>
  <c r="J17" i="2"/>
  <c r="J12" i="2"/>
  <c r="J112" i="2" s="1"/>
  <c r="E7" i="2"/>
  <c r="E108" i="2" s="1"/>
  <c r="L90" i="1"/>
  <c r="AM90" i="1"/>
  <c r="AM89" i="1"/>
  <c r="L89" i="1"/>
  <c r="AM87" i="1"/>
  <c r="L87" i="1"/>
  <c r="L85" i="1"/>
  <c r="L84" i="1"/>
  <c r="BK125" i="2"/>
  <c r="J121" i="2"/>
  <c r="BK125" i="3"/>
  <c r="J123" i="3"/>
  <c r="BK129" i="2"/>
  <c r="J123" i="2"/>
  <c r="J119" i="2"/>
  <c r="AS94" i="1"/>
  <c r="J125" i="3"/>
  <c r="BK121" i="3"/>
  <c r="J129" i="2"/>
  <c r="BK123" i="2"/>
  <c r="BK119" i="2"/>
  <c r="J125" i="2"/>
  <c r="BK121" i="2"/>
  <c r="J121" i="3"/>
  <c r="BK123" i="3"/>
  <c r="P118" i="2" l="1"/>
  <c r="AU95" i="1" s="1"/>
  <c r="T118" i="2"/>
  <c r="F36" i="2"/>
  <c r="BK120" i="3"/>
  <c r="J120" i="3" s="1"/>
  <c r="J98" i="3" s="1"/>
  <c r="P120" i="3"/>
  <c r="P119" i="3"/>
  <c r="P118" i="3" s="1"/>
  <c r="AU96" i="1" s="1"/>
  <c r="AU94" i="1" s="1"/>
  <c r="R120" i="3"/>
  <c r="R119" i="3"/>
  <c r="R118" i="3" s="1"/>
  <c r="T120" i="3"/>
  <c r="T119" i="3" s="1"/>
  <c r="T118" i="3" s="1"/>
  <c r="BK128" i="2"/>
  <c r="J128" i="2"/>
  <c r="J98" i="2" s="1"/>
  <c r="F92" i="3"/>
  <c r="BE125" i="3"/>
  <c r="BK127" i="2"/>
  <c r="BK118" i="2" s="1"/>
  <c r="J118" i="2" s="1"/>
  <c r="J96" i="2" s="1"/>
  <c r="J89" i="3"/>
  <c r="BE121" i="3"/>
  <c r="E85" i="3"/>
  <c r="BE123" i="3"/>
  <c r="E85" i="2"/>
  <c r="J89" i="2"/>
  <c r="F92" i="2"/>
  <c r="BE119" i="2"/>
  <c r="BE121" i="2"/>
  <c r="BE123" i="2"/>
  <c r="BE125" i="2"/>
  <c r="BE129" i="2"/>
  <c r="BC95" i="1"/>
  <c r="F37" i="2"/>
  <c r="BD95" i="1"/>
  <c r="F35" i="3"/>
  <c r="BB96" i="1"/>
  <c r="F36" i="3"/>
  <c r="BC96" i="1" s="1"/>
  <c r="F34" i="2"/>
  <c r="BA95" i="1"/>
  <c r="F34" i="3"/>
  <c r="BA96" i="1"/>
  <c r="F35" i="2"/>
  <c r="BB95" i="1" s="1"/>
  <c r="J34" i="3"/>
  <c r="AW96" i="1"/>
  <c r="F37" i="3"/>
  <c r="BD96" i="1" s="1"/>
  <c r="J34" i="2"/>
  <c r="AW95" i="1" s="1"/>
  <c r="BC94" i="1" l="1"/>
  <c r="W32" i="1" s="1"/>
  <c r="BK119" i="3"/>
  <c r="J119" i="3" s="1"/>
  <c r="J97" i="3" s="1"/>
  <c r="J127" i="2"/>
  <c r="J97" i="2"/>
  <c r="J33" i="2"/>
  <c r="AV95" i="1" s="1"/>
  <c r="AT95" i="1" s="1"/>
  <c r="BB94" i="1"/>
  <c r="W31" i="1" s="1"/>
  <c r="BD94" i="1"/>
  <c r="W33" i="1" s="1"/>
  <c r="J30" i="2"/>
  <c r="AG95" i="1" s="1"/>
  <c r="F33" i="3"/>
  <c r="AZ96" i="1" s="1"/>
  <c r="J33" i="3"/>
  <c r="AV96" i="1" s="1"/>
  <c r="AT96" i="1" s="1"/>
  <c r="F33" i="2"/>
  <c r="AZ95" i="1" s="1"/>
  <c r="BA94" i="1"/>
  <c r="W30" i="1"/>
  <c r="AY94" i="1"/>
  <c r="BK118" i="3" l="1"/>
  <c r="J118" i="3" s="1"/>
  <c r="J96" i="3" s="1"/>
  <c r="AN95" i="1"/>
  <c r="J39" i="2"/>
  <c r="AW94" i="1"/>
  <c r="AK30" i="1" s="1"/>
  <c r="AX94" i="1"/>
  <c r="AZ94" i="1"/>
  <c r="W29" i="1" s="1"/>
  <c r="J30" i="3" l="1"/>
  <c r="AG96" i="1"/>
  <c r="AV94" i="1"/>
  <c r="AK29" i="1" s="1"/>
  <c r="J39" i="3" l="1"/>
  <c r="AG94" i="1"/>
  <c r="AK26" i="1" s="1"/>
  <c r="AK35" i="1" s="1"/>
  <c r="AN96" i="1"/>
  <c r="AT94" i="1"/>
  <c r="AN94" i="1" l="1"/>
</calcChain>
</file>

<file path=xl/sharedStrings.xml><?xml version="1.0" encoding="utf-8"?>
<sst xmlns="http://schemas.openxmlformats.org/spreadsheetml/2006/main" count="545" uniqueCount="154">
  <si>
    <t>Export Komplet</t>
  </si>
  <si>
    <t/>
  </si>
  <si>
    <t>2.0</t>
  </si>
  <si>
    <t>ZAMOK</t>
  </si>
  <si>
    <t>False</t>
  </si>
  <si>
    <t>{7d69b7e4-56ac-46fc-bada-18e6aab99482}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</si>
  <si>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</si>
  <si>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</si>
  <si>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</si>
  <si>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</si>
  <si>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</si>
  <si>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</si>
  <si>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</si>
  <si>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</si>
  <si>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IMPORT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</si>
  <si>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</si>
  <si>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</si>
  <si>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Příloha č. 4b - Výkaz výměr</t>
  </si>
  <si>
    <t>KSO:</t>
  </si>
  <si>
    <t>CC-CZ:</t>
  </si>
  <si>
    <t>Místo:</t>
  </si>
  <si>
    <t xml:space="preserve"> </t>
  </si>
  <si>
    <t>Datum:</t>
  </si>
  <si>
    <t>12. 9. 2024</t>
  </si>
  <si>
    <t>Zadavatel:</t>
  </si>
  <si>
    <t>IČ:</t>
  </si>
  <si>
    <t>DIČ:</t>
  </si>
  <si>
    <t>Uchazeč:</t>
  </si>
  <si>
    <t>Vyplň údaj</t>
  </si>
  <si>
    <t>Projektant: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</si>
  <si>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</si>
  <si>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</si>
  <si>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</si>
  <si>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</si>
  <si>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</si>
  <si>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</si>
  <si>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</si>
  <si>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</si>
  <si>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</si>
  <si>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</si>
  <si>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</si>
  <si>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</si>
  <si>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</si>
  <si>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</si>
  <si>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</si>
  <si>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</si>
  <si>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</si>
  <si>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</si>
  <si>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</si>
  <si>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</si>
  <si>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</si>
  <si>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</si>
  <si>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</si>
  <si>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</si>
  <si>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</si>
  <si>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</si>
  <si>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</si>
  <si>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</si>
  <si>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</si>
  <si>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</si>
  <si>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</si>
  <si>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</si>
  <si>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</si>
  <si>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</si>
  <si>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</si>
  <si>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</si>
  <si>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</si>
  <si>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</si>
  <si>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</si>
  <si>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</si>
  <si>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</si>
  <si>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</si>
  <si>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</si>
  <si>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</si>
  <si>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</si>
  <si>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{00000000-0000-0000-0000-000000000000}</t>
  </si>
  <si>
    <t>/</t>
  </si>
  <si>
    <t>01</t>
  </si>
  <si>
    <t>Koncová zařízení</t>
  </si>
  <si>
    <t>STA</t>
  </si>
  <si>
    <t>1</t>
  </si>
  <si>
    <t>{d6efe24f-aee4-42fe-930c-72470d6837a2}</t>
  </si>
  <si>
    <t>2</t>
  </si>
  <si>
    <t>02</t>
  </si>
  <si>
    <t>VRN</t>
  </si>
  <si>
    <t>{86380983-f8e2-4b9b-805d-3f508f4cd948}</t>
  </si>
  <si>
    <t>KRYCÍ LIST SOUPISU PRACÍ</t>
  </si>
  <si>
    <t>Objekt:</t>
  </si>
  <si>
    <t>01 - Koncová zařízení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</si>
  <si>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</si>
  <si>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</si>
  <si>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</si>
  <si>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</si>
  <si>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</si>
  <si>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</si>
  <si>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998 - Přesun hmot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</si>
  <si>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</si>
  <si>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</si>
  <si>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</si>
  <si>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</si>
  <si>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</si>
  <si>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</si>
  <si>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</si>
  <si>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</si>
  <si>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</si>
  <si>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</si>
  <si>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</si>
  <si>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</si>
  <si>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</si>
  <si>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M</t>
  </si>
  <si>
    <t>E001</t>
  </si>
  <si>
    <t>Notebook pro učitele - dodání včetně instalace</t>
  </si>
  <si>
    <t>ks</t>
  </si>
  <si>
    <t>8</t>
  </si>
  <si>
    <t>ROZPOCET</t>
  </si>
  <si>
    <t>4</t>
  </si>
  <si>
    <t>-948697660</t>
  </si>
  <si>
    <t>PP</t>
  </si>
  <si>
    <t>E002</t>
  </si>
  <si>
    <t>Interaktivní tabule - dodání včetně implementace</t>
  </si>
  <si>
    <t>-1872456495</t>
  </si>
  <si>
    <t>3</t>
  </si>
  <si>
    <t>E003</t>
  </si>
  <si>
    <t>Notebook grafika</t>
  </si>
  <si>
    <t>kus</t>
  </si>
  <si>
    <t>-397390874</t>
  </si>
  <si>
    <t>E004</t>
  </si>
  <si>
    <t>Antivirová ochrana stanic</t>
  </si>
  <si>
    <t>kpl</t>
  </si>
  <si>
    <t>12946855</t>
  </si>
  <si>
    <t>Verze produktu: AVG Business Edition prodloužení, popřípadě nová instalace jiného antivirového řešení srovnatelných parametrů.
Počet licencí: 145
Délka licencí/počet: let 5 let
Specifikace: Ochrana proti virům a malware, ochrana proti phishingu, ochrana proti úniku dat, ochrana proti síťovým útokům, správa a kontrola zařízení, technická podpora.</t>
  </si>
  <si>
    <t>HSV</t>
  </si>
  <si>
    <t>Práce a dodávky HSV</t>
  </si>
  <si>
    <t>998</t>
  </si>
  <si>
    <t>Přesun hmot</t>
  </si>
  <si>
    <t>5</t>
  </si>
  <si>
    <t>K</t>
  </si>
  <si>
    <t>998011001R</t>
  </si>
  <si>
    <t>-63730112</t>
  </si>
  <si>
    <t>02 - VRN</t>
  </si>
  <si>
    <t>VRN - Vedlejší rozpočtové náklady</t>
  </si>
  <si>
    <t xml:space="preserve">    VRN9 - Ostatní náklady</t>
  </si>
  <si>
    <t>Vedlejší rozpočtové náklady</t>
  </si>
  <si>
    <t>VRN9</t>
  </si>
  <si>
    <t>Ostatní náklady</t>
  </si>
  <si>
    <t>092203000</t>
  </si>
  <si>
    <t>Náklady na zaškolení obsluhy</t>
  </si>
  <si>
    <t>2003351581</t>
  </si>
  <si>
    <t>111211211R</t>
  </si>
  <si>
    <t>Doprava, vykládka, nakládka</t>
  </si>
  <si>
    <t>1833872437</t>
  </si>
  <si>
    <t>952905241R</t>
  </si>
  <si>
    <t>Dokončující úklid</t>
  </si>
  <si>
    <t>-2121009089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</si>
</sst>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6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7"/>
      <color rgb="FF969696"/>
      <name val="Arial CE"/>
    </font>
    <font>
      <sz val="7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5" fillId="0" borderId="0" applyNumberFormat="0" applyFill="0" applyBorder="0" applyAlignment="0" applyProtection="0"/>
  </cellStyleXfs>
  <cellXfs count="266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0" fillId="0" borderId="0" xfId="0" applyFont="1" applyAlignment="1" applyProtection="1">
      <alignment horizontal="lef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top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4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6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3" xfId="0" applyFont="1" applyBorder="1" applyAlignment="1">
      <alignment vertical="center"/>
    </xf>
    <xf numFmtId="0" fontId="14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0" fillId="4" borderId="7" xfId="0" applyFont="1" applyFill="1" applyBorder="1" applyAlignment="1" applyProtection="1">
      <alignment vertical="center"/>
    </xf>
    <xf numFmtId="0" fontId="19" fillId="4" borderId="0" xfId="0" applyFont="1" applyFill="1" applyAlignment="1" applyProtection="1">
      <alignment horizontal="center" vertical="center"/>
    </xf>
    <xf numFmtId="0" fontId="20" fillId="0" borderId="16" xfId="0" applyFont="1" applyBorder="1" applyAlignment="1" applyProtection="1">
      <alignment horizontal="center" vertical="center" wrapText="1"/>
    </xf>
    <xf numFmtId="0" fontId="20" fillId="0" borderId="17" xfId="0" applyFont="1" applyBorder="1" applyAlignment="1" applyProtection="1">
      <alignment horizontal="center" vertical="center" wrapText="1"/>
    </xf>
    <xf numFmtId="0" fontId="20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1" fillId="0" borderId="0" xfId="0" applyFont="1" applyAlignment="1" applyProtection="1">
      <alignment horizontal="left" vertical="center"/>
    </xf>
    <xf numFmtId="0" fontId="21" fillId="0" borderId="0" xfId="0" applyFont="1" applyAlignment="1" applyProtection="1">
      <alignment vertical="center"/>
    </xf>
    <xf numFmtId="4" fontId="21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17" fillId="0" borderId="14" xfId="0" applyNumberFormat="1" applyFont="1" applyBorder="1" applyAlignment="1" applyProtection="1">
      <alignment vertical="center"/>
    </xf>
    <xf numFmtId="4" fontId="17" fillId="0" borderId="0" xfId="0" applyNumberFormat="1" applyFont="1" applyBorder="1" applyAlignment="1" applyProtection="1">
      <alignment vertical="center"/>
    </xf>
    <xf numFmtId="166" fontId="17" fillId="0" borderId="0" xfId="0" applyNumberFormat="1" applyFont="1" applyBorder="1" applyAlignment="1" applyProtection="1">
      <alignment vertical="center"/>
    </xf>
    <xf numFmtId="4" fontId="17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3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4" fillId="0" borderId="0" xfId="0" applyFont="1" applyAlignment="1" applyProtection="1">
      <alignment vertical="center"/>
    </xf>
    <xf numFmtId="0" fontId="25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6" fillId="0" borderId="14" xfId="0" applyNumberFormat="1" applyFont="1" applyBorder="1" applyAlignment="1" applyProtection="1">
      <alignment vertical="center"/>
    </xf>
    <xf numFmtId="4" fontId="26" fillId="0" borderId="0" xfId="0" applyNumberFormat="1" applyFont="1" applyBorder="1" applyAlignment="1" applyProtection="1">
      <alignment vertical="center"/>
    </xf>
    <xf numFmtId="166" fontId="26" fillId="0" borderId="0" xfId="0" applyNumberFormat="1" applyFont="1" applyBorder="1" applyAlignment="1" applyProtection="1">
      <alignment vertical="center"/>
    </xf>
    <xf numFmtId="4" fontId="26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6" fillId="0" borderId="19" xfId="0" applyNumberFormat="1" applyFont="1" applyBorder="1" applyAlignment="1" applyProtection="1">
      <alignment vertical="center"/>
    </xf>
    <xf numFmtId="4" fontId="26" fillId="0" borderId="20" xfId="0" applyNumberFormat="1" applyFont="1" applyBorder="1" applyAlignment="1" applyProtection="1">
      <alignment vertical="center"/>
    </xf>
    <xf numFmtId="166" fontId="26" fillId="0" borderId="20" xfId="0" applyNumberFormat="1" applyFont="1" applyBorder="1" applyAlignment="1" applyProtection="1">
      <alignment vertical="center"/>
    </xf>
    <xf numFmtId="4" fontId="26" fillId="0" borderId="21" xfId="0" applyNumberFormat="1" applyFont="1" applyBorder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0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4" fillId="0" borderId="0" xfId="0" applyFont="1" applyAlignment="1">
      <alignment horizontal="left" vertical="center"/>
    </xf>
    <xf numFmtId="4" fontId="21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18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6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9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19" fillId="4" borderId="0" xfId="0" applyFont="1" applyFill="1" applyAlignment="1" applyProtection="1">
      <alignment horizontal="right" vertical="center"/>
    </xf>
    <xf numFmtId="0" fontId="28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19" fillId="4" borderId="16" xfId="0" applyFont="1" applyFill="1" applyBorder="1" applyAlignment="1" applyProtection="1">
      <alignment horizontal="center" vertical="center" wrapText="1"/>
    </xf>
    <xf numFmtId="0" fontId="19" fillId="4" borderId="17" xfId="0" applyFont="1" applyFill="1" applyBorder="1" applyAlignment="1" applyProtection="1">
      <alignment horizontal="center" vertical="center" wrapText="1"/>
    </xf>
    <xf numFmtId="0" fontId="19" fillId="4" borderId="18" xfId="0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1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29" fillId="0" borderId="12" xfId="0" applyNumberFormat="1" applyFont="1" applyBorder="1" applyAlignment="1" applyProtection="1"/>
    <xf numFmtId="166" fontId="29" fillId="0" borderId="13" xfId="0" applyNumberFormat="1" applyFont="1" applyBorder="1" applyAlignment="1" applyProtection="1"/>
    <xf numFmtId="4" fontId="30" fillId="0" borderId="0" xfId="0" applyNumberFormat="1" applyFont="1" applyAlignment="1">
      <alignment vertical="center"/>
    </xf>
    <xf numFmtId="0" fontId="31" fillId="0" borderId="22" xfId="0" applyFont="1" applyBorder="1" applyAlignment="1" applyProtection="1">
      <alignment horizontal="center" vertical="center"/>
    </xf>
    <xf numFmtId="49" fontId="31" fillId="0" borderId="22" xfId="0" applyNumberFormat="1" applyFont="1" applyBorder="1" applyAlignment="1" applyProtection="1">
      <alignment horizontal="left" vertical="center" wrapText="1"/>
    </xf>
    <xf numFmtId="0" fontId="31" fillId="0" borderId="22" xfId="0" applyFont="1" applyBorder="1" applyAlignment="1" applyProtection="1">
      <alignment horizontal="left" vertical="center" wrapText="1"/>
    </xf>
    <xf numFmtId="0" fontId="31" fillId="0" borderId="22" xfId="0" applyFont="1" applyBorder="1" applyAlignment="1" applyProtection="1">
      <alignment horizontal="center" vertical="center" wrapText="1"/>
    </xf>
    <xf numFmtId="167" fontId="31" fillId="0" borderId="22" xfId="0" applyNumberFormat="1" applyFont="1" applyBorder="1" applyAlignment="1" applyProtection="1">
      <alignment vertical="center"/>
    </xf>
    <xf numFmtId="4" fontId="31" fillId="2" borderId="22" xfId="0" applyNumberFormat="1" applyFont="1" applyFill="1" applyBorder="1" applyAlignment="1" applyProtection="1">
      <alignment vertical="center"/>
      <protection locked="0"/>
    </xf>
    <xf numFmtId="4" fontId="31" fillId="0" borderId="22" xfId="0" applyNumberFormat="1" applyFont="1" applyBorder="1" applyAlignment="1" applyProtection="1">
      <alignment vertical="center"/>
    </xf>
    <xf numFmtId="0" fontId="32" fillId="0" borderId="3" xfId="0" applyFont="1" applyBorder="1" applyAlignment="1">
      <alignment vertical="center"/>
    </xf>
    <xf numFmtId="0" fontId="31" fillId="2" borderId="14" xfId="0" applyFont="1" applyFill="1" applyBorder="1" applyAlignment="1" applyProtection="1">
      <alignment horizontal="left" vertical="center"/>
      <protection locked="0"/>
    </xf>
    <xf numFmtId="0" fontId="31" fillId="0" borderId="0" xfId="0" applyFont="1" applyBorder="1" applyAlignment="1" applyProtection="1">
      <alignment horizontal="center" vertical="center"/>
    </xf>
    <xf numFmtId="166" fontId="20" fillId="0" borderId="0" xfId="0" applyNumberFormat="1" applyFont="1" applyBorder="1" applyAlignment="1" applyProtection="1">
      <alignment vertical="center"/>
    </xf>
    <xf numFmtId="166" fontId="20" fillId="0" borderId="15" xfId="0" applyNumberFormat="1" applyFont="1" applyBorder="1" applyAlignment="1" applyProtection="1">
      <alignment vertical="center"/>
    </xf>
    <xf numFmtId="0" fontId="19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3" fillId="0" borderId="0" xfId="0" applyFont="1" applyAlignment="1" applyProtection="1">
      <alignment horizontal="left" vertical="center"/>
    </xf>
    <xf numFmtId="0" fontId="34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19" fillId="0" borderId="22" xfId="0" applyFont="1" applyBorder="1" applyAlignment="1" applyProtection="1">
      <alignment horizontal="center" vertical="center"/>
    </xf>
    <xf numFmtId="49" fontId="19" fillId="0" borderId="22" xfId="0" applyNumberFormat="1" applyFont="1" applyBorder="1" applyAlignment="1" applyProtection="1">
      <alignment horizontal="left" vertical="center" wrapText="1"/>
    </xf>
    <xf numFmtId="0" fontId="19" fillId="0" borderId="22" xfId="0" applyFont="1" applyBorder="1" applyAlignment="1" applyProtection="1">
      <alignment horizontal="left" vertical="center" wrapText="1"/>
    </xf>
    <xf numFmtId="0" fontId="19" fillId="0" borderId="22" xfId="0" applyFont="1" applyBorder="1" applyAlignment="1" applyProtection="1">
      <alignment horizontal="center" vertical="center" wrapText="1"/>
    </xf>
    <xf numFmtId="167" fontId="19" fillId="0" borderId="22" xfId="0" applyNumberFormat="1" applyFont="1" applyBorder="1" applyAlignment="1" applyProtection="1">
      <alignment vertical="center"/>
    </xf>
    <xf numFmtId="4" fontId="19" fillId="2" borderId="22" xfId="0" applyNumberFormat="1" applyFont="1" applyFill="1" applyBorder="1" applyAlignment="1" applyProtection="1">
      <alignment vertical="center"/>
      <protection locked="0"/>
    </xf>
    <xf numFmtId="4" fontId="19" fillId="0" borderId="22" xfId="0" applyNumberFormat="1" applyFont="1" applyBorder="1" applyAlignment="1" applyProtection="1">
      <alignment vertical="center"/>
    </xf>
    <xf numFmtId="0" fontId="20" fillId="2" borderId="14" xfId="0" applyFont="1" applyFill="1" applyBorder="1" applyAlignment="1" applyProtection="1">
      <alignment horizontal="left" vertical="center"/>
      <protection locked="0"/>
    </xf>
    <xf numFmtId="0" fontId="20" fillId="0" borderId="0" xfId="0" applyFont="1" applyBorder="1" applyAlignment="1" applyProtection="1">
      <alignment horizontal="center" vertical="center"/>
    </xf>
    <xf numFmtId="0" fontId="0" fillId="0" borderId="19" xfId="0" applyFont="1" applyBorder="1" applyAlignment="1" applyProtection="1">
      <alignment vertical="center"/>
    </xf>
    <xf numFmtId="0" fontId="0" fillId="0" borderId="20" xfId="0" applyBorder="1" applyAlignment="1" applyProtection="1">
      <alignment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0" fillId="0" borderId="0" xfId="0"/>
    <xf numFmtId="4" fontId="25" fillId="0" borderId="0" xfId="0" applyNumberFormat="1" applyFont="1" applyAlignment="1" applyProtection="1">
      <alignment vertical="center"/>
    </xf>
    <xf numFmtId="0" fontId="25" fillId="0" borderId="0" xfId="0" applyFont="1" applyAlignment="1" applyProtection="1">
      <alignment vertical="center"/>
    </xf>
    <xf numFmtId="0" fontId="24" fillId="0" borderId="0" xfId="0" applyFont="1" applyAlignment="1" applyProtection="1">
      <alignment horizontal="left" vertical="center" wrapText="1"/>
    </xf>
    <xf numFmtId="4" fontId="21" fillId="0" borderId="0" xfId="0" applyNumberFormat="1" applyFont="1" applyAlignment="1" applyProtection="1">
      <alignment horizontal="right" vertical="center"/>
    </xf>
    <xf numFmtId="4" fontId="21" fillId="0" borderId="0" xfId="0" applyNumberFormat="1" applyFont="1" applyAlignment="1" applyProtection="1">
      <alignment vertical="center"/>
    </xf>
    <xf numFmtId="0" fontId="19" fillId="4" borderId="6" xfId="0" applyFont="1" applyFill="1" applyBorder="1" applyAlignment="1" applyProtection="1">
      <alignment horizontal="center" vertical="center"/>
    </xf>
    <xf numFmtId="0" fontId="19" fillId="4" borderId="7" xfId="0" applyFont="1" applyFill="1" applyBorder="1" applyAlignment="1" applyProtection="1">
      <alignment horizontal="left" vertical="center"/>
    </xf>
    <xf numFmtId="0" fontId="19" fillId="4" borderId="7" xfId="0" applyFont="1" applyFill="1" applyBorder="1" applyAlignment="1" applyProtection="1">
      <alignment horizontal="center" vertical="center"/>
    </xf>
    <xf numFmtId="0" fontId="19" fillId="4" borderId="7" xfId="0" applyFont="1" applyFill="1" applyBorder="1" applyAlignment="1" applyProtection="1">
      <alignment horizontal="right" vertical="center"/>
    </xf>
    <xf numFmtId="0" fontId="19" fillId="4" borderId="8" xfId="0" applyFont="1" applyFill="1" applyBorder="1" applyAlignment="1" applyProtection="1">
      <alignment horizontal="left"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left" vertical="center"/>
    </xf>
    <xf numFmtId="0" fontId="18" fillId="0" borderId="14" xfId="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18" fillId="0" borderId="14" xfId="0" applyFont="1" applyBorder="1" applyAlignment="1" applyProtection="1">
      <alignment horizontal="left" vertical="center"/>
    </xf>
    <xf numFmtId="0" fontId="18" fillId="0" borderId="0" xfId="0" applyFont="1" applyBorder="1" applyAlignment="1" applyProtection="1">
      <alignment horizontal="left" vertical="center"/>
    </xf>
    <xf numFmtId="4" fontId="15" fillId="0" borderId="0" xfId="0" applyNumberFormat="1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1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0" fillId="0" borderId="0" xfId="0" applyProtection="1"/>
    <xf numFmtId="0" fontId="3" fillId="0" borderId="0" xfId="0" applyFont="1" applyAlignment="1" applyProtection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4" fontId="14" fillId="0" borderId="5" xfId="0" applyNumberFormat="1" applyFont="1" applyBorder="1" applyAlignment="1" applyProtection="1">
      <alignment vertical="center"/>
    </xf>
    <xf numFmtId="0" fontId="0" fillId="0" borderId="5" xfId="0" applyFont="1" applyBorder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0" fontId="0" fillId="0" borderId="0" xfId="0" applyFont="1" applyAlignment="1" applyProtection="1">
      <alignment vertical="center"/>
    </xf>
    <xf numFmtId="0" fontId="1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98"/>
  <sheetViews>
    <sheetView showGridLines="0" topLeftCell="A76" workbookViewId="0"/>
  </sheetViews>
  <sheetFormatPr defaultRowHeight="11.2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>
      <c r="A1" s="13" t="s">
        <v>0</v>
      </c>
      <c r="AZ1" s="13" t="s">
        <v>1</v>
      </c>
      <c r="BA1" s="13" t="s">
        <v>2</v>
      </c>
      <c r="BB1" s="13" t="s">
        <v>3</v>
      </c>
      <c r="BT1" s="13" t="s">
        <v>4</v>
      </c>
      <c r="BU1" s="13" t="s">
        <v>4</v>
      </c>
      <c r="BV1" s="13" t="s">
        <v>5</v>
      </c>
    </row>
    <row r="2" spans="1:74" s="1" customFormat="1" ht="36.950000000000003" customHeight="1">
      <c r="AR2" s="215"/>
      <c r="AS2" s="215"/>
      <c r="AT2" s="215"/>
      <c r="AU2" s="215"/>
      <c r="AV2" s="215"/>
      <c r="AW2" s="215"/>
      <c r="AX2" s="215"/>
      <c r="AY2" s="215"/>
      <c r="AZ2" s="215"/>
      <c r="BA2" s="215"/>
      <c r="BB2" s="215"/>
      <c r="BC2" s="215"/>
      <c r="BD2" s="215"/>
      <c r="BE2" s="215"/>
      <c r="BS2" s="14" t="s">
        <v>6</v>
      </c>
      <c r="BT2" s="14" t="s">
        <v>7</v>
      </c>
    </row>
    <row r="3" spans="1:74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14" t="s">
        <v>6</v>
      </c>
      <c r="BT3" s="14" t="s">
        <v>8</v>
      </c>
    </row>
    <row r="4" spans="1:74" s="1" customFormat="1" ht="24.95" customHeight="1">
      <c r="B4" s="18"/>
      <c r="C4" s="19"/>
      <c r="D4" s="20" t="s">
        <v>9</v>
      </c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7"/>
      <c r="AS4" s="21" t="s">
        <v>10</v>
      </c>
      <c r="BE4" s="22" t="s">
        <v>11</v>
      </c>
      <c r="BS4" s="14" t="s">
        <v>12</v>
      </c>
    </row>
    <row r="5" spans="1:74" s="1" customFormat="1" ht="12" customHeight="1">
      <c r="B5" s="18"/>
      <c r="C5" s="19"/>
      <c r="D5" s="23" t="s">
        <v>13</v>
      </c>
      <c r="E5" s="19"/>
      <c r="F5" s="19"/>
      <c r="G5" s="19"/>
      <c r="H5" s="19"/>
      <c r="I5" s="19"/>
      <c r="J5" s="19"/>
      <c r="K5" s="247" t="s">
        <v>14</v>
      </c>
      <c r="L5" s="248"/>
      <c r="M5" s="248"/>
      <c r="N5" s="248"/>
      <c r="O5" s="248"/>
      <c r="P5" s="248"/>
      <c r="Q5" s="248"/>
      <c r="R5" s="248"/>
      <c r="S5" s="248"/>
      <c r="T5" s="248"/>
      <c r="U5" s="248"/>
      <c r="V5" s="248"/>
      <c r="W5" s="248"/>
      <c r="X5" s="248"/>
      <c r="Y5" s="248"/>
      <c r="Z5" s="248"/>
      <c r="AA5" s="248"/>
      <c r="AB5" s="248"/>
      <c r="AC5" s="248"/>
      <c r="AD5" s="248"/>
      <c r="AE5" s="248"/>
      <c r="AF5" s="248"/>
      <c r="AG5" s="248"/>
      <c r="AH5" s="248"/>
      <c r="AI5" s="248"/>
      <c r="AJ5" s="248"/>
      <c r="AK5" s="19"/>
      <c r="AL5" s="19"/>
      <c r="AM5" s="19"/>
      <c r="AN5" s="19"/>
      <c r="AO5" s="19"/>
      <c r="AP5" s="19"/>
      <c r="AQ5" s="19"/>
      <c r="AR5" s="17"/>
      <c r="BE5" s="244" t="s">
        <v>15</v>
      </c>
      <c r="BS5" s="14" t="s">
        <v>6</v>
      </c>
    </row>
    <row r="6" spans="1:74" s="1" customFormat="1" ht="36.950000000000003" customHeight="1">
      <c r="B6" s="18"/>
      <c r="C6" s="19"/>
      <c r="D6" s="25" t="s">
        <v>16</v>
      </c>
      <c r="E6" s="19"/>
      <c r="F6" s="19"/>
      <c r="G6" s="19"/>
      <c r="H6" s="19"/>
      <c r="I6" s="19"/>
      <c r="J6" s="19"/>
      <c r="K6" s="249" t="s">
        <v>17</v>
      </c>
      <c r="L6" s="248"/>
      <c r="M6" s="248"/>
      <c r="N6" s="248"/>
      <c r="O6" s="248"/>
      <c r="P6" s="248"/>
      <c r="Q6" s="248"/>
      <c r="R6" s="248"/>
      <c r="S6" s="248"/>
      <c r="T6" s="248"/>
      <c r="U6" s="248"/>
      <c r="V6" s="248"/>
      <c r="W6" s="248"/>
      <c r="X6" s="248"/>
      <c r="Y6" s="248"/>
      <c r="Z6" s="248"/>
      <c r="AA6" s="248"/>
      <c r="AB6" s="248"/>
      <c r="AC6" s="248"/>
      <c r="AD6" s="248"/>
      <c r="AE6" s="248"/>
      <c r="AF6" s="248"/>
      <c r="AG6" s="248"/>
      <c r="AH6" s="248"/>
      <c r="AI6" s="248"/>
      <c r="AJ6" s="248"/>
      <c r="AK6" s="19"/>
      <c r="AL6" s="19"/>
      <c r="AM6" s="19"/>
      <c r="AN6" s="19"/>
      <c r="AO6" s="19"/>
      <c r="AP6" s="19"/>
      <c r="AQ6" s="19"/>
      <c r="AR6" s="17"/>
      <c r="BE6" s="245"/>
      <c r="BS6" s="14" t="s">
        <v>6</v>
      </c>
    </row>
    <row r="7" spans="1:74" s="1" customFormat="1" ht="12" customHeight="1">
      <c r="B7" s="18"/>
      <c r="C7" s="19"/>
      <c r="D7" s="26" t="s">
        <v>18</v>
      </c>
      <c r="E7" s="19"/>
      <c r="F7" s="19"/>
      <c r="G7" s="19"/>
      <c r="H7" s="19"/>
      <c r="I7" s="19"/>
      <c r="J7" s="19"/>
      <c r="K7" s="24" t="s">
        <v>1</v>
      </c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26" t="s">
        <v>19</v>
      </c>
      <c r="AL7" s="19"/>
      <c r="AM7" s="19"/>
      <c r="AN7" s="24" t="s">
        <v>1</v>
      </c>
      <c r="AO7" s="19"/>
      <c r="AP7" s="19"/>
      <c r="AQ7" s="19"/>
      <c r="AR7" s="17"/>
      <c r="BE7" s="245"/>
      <c r="BS7" s="14" t="s">
        <v>6</v>
      </c>
    </row>
    <row r="8" spans="1:74" s="1" customFormat="1" ht="12" customHeight="1">
      <c r="B8" s="18"/>
      <c r="C8" s="19"/>
      <c r="D8" s="26" t="s">
        <v>20</v>
      </c>
      <c r="E8" s="19"/>
      <c r="F8" s="19"/>
      <c r="G8" s="19"/>
      <c r="H8" s="19"/>
      <c r="I8" s="19"/>
      <c r="J8" s="19"/>
      <c r="K8" s="24" t="s">
        <v>21</v>
      </c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26" t="s">
        <v>22</v>
      </c>
      <c r="AL8" s="19"/>
      <c r="AM8" s="19"/>
      <c r="AN8" s="27" t="s">
        <v>23</v>
      </c>
      <c r="AO8" s="19"/>
      <c r="AP8" s="19"/>
      <c r="AQ8" s="19"/>
      <c r="AR8" s="17"/>
      <c r="BE8" s="245"/>
      <c r="BS8" s="14" t="s">
        <v>6</v>
      </c>
    </row>
    <row r="9" spans="1:74" s="1" customFormat="1" ht="14.45" customHeight="1">
      <c r="B9" s="18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7"/>
      <c r="BE9" s="245"/>
      <c r="BS9" s="14" t="s">
        <v>6</v>
      </c>
    </row>
    <row r="10" spans="1:74" s="1" customFormat="1" ht="12" customHeight="1">
      <c r="B10" s="18"/>
      <c r="C10" s="19"/>
      <c r="D10" s="26" t="s">
        <v>24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26" t="s">
        <v>25</v>
      </c>
      <c r="AL10" s="19"/>
      <c r="AM10" s="19"/>
      <c r="AN10" s="24" t="s">
        <v>1</v>
      </c>
      <c r="AO10" s="19"/>
      <c r="AP10" s="19"/>
      <c r="AQ10" s="19"/>
      <c r="AR10" s="17"/>
      <c r="BE10" s="245"/>
      <c r="BS10" s="14" t="s">
        <v>6</v>
      </c>
    </row>
    <row r="11" spans="1:74" s="1" customFormat="1" ht="18.399999999999999" customHeight="1">
      <c r="B11" s="18"/>
      <c r="C11" s="19"/>
      <c r="D11" s="19"/>
      <c r="E11" s="24" t="s">
        <v>21</v>
      </c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26" t="s">
        <v>26</v>
      </c>
      <c r="AL11" s="19"/>
      <c r="AM11" s="19"/>
      <c r="AN11" s="24" t="s">
        <v>1</v>
      </c>
      <c r="AO11" s="19"/>
      <c r="AP11" s="19"/>
      <c r="AQ11" s="19"/>
      <c r="AR11" s="17"/>
      <c r="BE11" s="245"/>
      <c r="BS11" s="14" t="s">
        <v>6</v>
      </c>
    </row>
    <row r="12" spans="1:74" s="1" customFormat="1" ht="6.95" customHeight="1">
      <c r="B12" s="18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7"/>
      <c r="BE12" s="245"/>
      <c r="BS12" s="14" t="s">
        <v>6</v>
      </c>
    </row>
    <row r="13" spans="1:74" s="1" customFormat="1" ht="12" customHeight="1">
      <c r="B13" s="18"/>
      <c r="C13" s="19"/>
      <c r="D13" s="26" t="s">
        <v>27</v>
      </c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26" t="s">
        <v>25</v>
      </c>
      <c r="AL13" s="19"/>
      <c r="AM13" s="19"/>
      <c r="AN13" s="28" t="s">
        <v>28</v>
      </c>
      <c r="AO13" s="19"/>
      <c r="AP13" s="19"/>
      <c r="AQ13" s="19"/>
      <c r="AR13" s="17"/>
      <c r="BE13" s="245"/>
      <c r="BS13" s="14" t="s">
        <v>6</v>
      </c>
    </row>
    <row r="14" spans="1:74" ht="12.75">
      <c r="B14" s="18"/>
      <c r="C14" s="19"/>
      <c r="D14" s="19"/>
      <c r="E14" s="250" t="s">
        <v>28</v>
      </c>
      <c r="F14" s="251"/>
      <c r="G14" s="251"/>
      <c r="H14" s="251"/>
      <c r="I14" s="251"/>
      <c r="J14" s="251"/>
      <c r="K14" s="251"/>
      <c r="L14" s="251"/>
      <c r="M14" s="251"/>
      <c r="N14" s="251"/>
      <c r="O14" s="251"/>
      <c r="P14" s="251"/>
      <c r="Q14" s="251"/>
      <c r="R14" s="251"/>
      <c r="S14" s="251"/>
      <c r="T14" s="251"/>
      <c r="U14" s="251"/>
      <c r="V14" s="251"/>
      <c r="W14" s="251"/>
      <c r="X14" s="251"/>
      <c r="Y14" s="251"/>
      <c r="Z14" s="251"/>
      <c r="AA14" s="251"/>
      <c r="AB14" s="251"/>
      <c r="AC14" s="251"/>
      <c r="AD14" s="251"/>
      <c r="AE14" s="251"/>
      <c r="AF14" s="251"/>
      <c r="AG14" s="251"/>
      <c r="AH14" s="251"/>
      <c r="AI14" s="251"/>
      <c r="AJ14" s="251"/>
      <c r="AK14" s="26" t="s">
        <v>26</v>
      </c>
      <c r="AL14" s="19"/>
      <c r="AM14" s="19"/>
      <c r="AN14" s="28" t="s">
        <v>28</v>
      </c>
      <c r="AO14" s="19"/>
      <c r="AP14" s="19"/>
      <c r="AQ14" s="19"/>
      <c r="AR14" s="17"/>
      <c r="BE14" s="245"/>
      <c r="BS14" s="14" t="s">
        <v>6</v>
      </c>
    </row>
    <row r="15" spans="1:74" s="1" customFormat="1" ht="6.95" customHeight="1">
      <c r="B15" s="18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7"/>
      <c r="BE15" s="245"/>
      <c r="BS15" s="14" t="s">
        <v>4</v>
      </c>
    </row>
    <row r="16" spans="1:74" s="1" customFormat="1" ht="12" customHeight="1">
      <c r="B16" s="18"/>
      <c r="C16" s="19"/>
      <c r="D16" s="26" t="s">
        <v>29</v>
      </c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26" t="s">
        <v>25</v>
      </c>
      <c r="AL16" s="19"/>
      <c r="AM16" s="19"/>
      <c r="AN16" s="24" t="s">
        <v>1</v>
      </c>
      <c r="AO16" s="19"/>
      <c r="AP16" s="19"/>
      <c r="AQ16" s="19"/>
      <c r="AR16" s="17"/>
      <c r="BE16" s="245"/>
      <c r="BS16" s="14" t="s">
        <v>4</v>
      </c>
    </row>
    <row r="17" spans="1:71" s="1" customFormat="1" ht="18.399999999999999" customHeight="1">
      <c r="B17" s="18"/>
      <c r="C17" s="19"/>
      <c r="D17" s="19"/>
      <c r="E17" s="24" t="s">
        <v>21</v>
      </c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26" t="s">
        <v>26</v>
      </c>
      <c r="AL17" s="19"/>
      <c r="AM17" s="19"/>
      <c r="AN17" s="24" t="s">
        <v>1</v>
      </c>
      <c r="AO17" s="19"/>
      <c r="AP17" s="19"/>
      <c r="AQ17" s="19"/>
      <c r="AR17" s="17"/>
      <c r="BE17" s="245"/>
      <c r="BS17" s="14" t="s">
        <v>30</v>
      </c>
    </row>
    <row r="18" spans="1:71" s="1" customFormat="1" ht="6.95" customHeight="1">
      <c r="B18" s="18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7"/>
      <c r="BE18" s="245"/>
      <c r="BS18" s="14" t="s">
        <v>6</v>
      </c>
    </row>
    <row r="19" spans="1:71" s="1" customFormat="1" ht="12" customHeight="1">
      <c r="B19" s="18"/>
      <c r="C19" s="19"/>
      <c r="D19" s="26" t="s">
        <v>31</v>
      </c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26" t="s">
        <v>25</v>
      </c>
      <c r="AL19" s="19"/>
      <c r="AM19" s="19"/>
      <c r="AN19" s="24" t="s">
        <v>1</v>
      </c>
      <c r="AO19" s="19"/>
      <c r="AP19" s="19"/>
      <c r="AQ19" s="19"/>
      <c r="AR19" s="17"/>
      <c r="BE19" s="245"/>
      <c r="BS19" s="14" t="s">
        <v>6</v>
      </c>
    </row>
    <row r="20" spans="1:71" s="1" customFormat="1" ht="18.399999999999999" customHeight="1">
      <c r="B20" s="18"/>
      <c r="C20" s="19"/>
      <c r="D20" s="19"/>
      <c r="E20" s="24" t="s">
        <v>21</v>
      </c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26" t="s">
        <v>26</v>
      </c>
      <c r="AL20" s="19"/>
      <c r="AM20" s="19"/>
      <c r="AN20" s="24" t="s">
        <v>1</v>
      </c>
      <c r="AO20" s="19"/>
      <c r="AP20" s="19"/>
      <c r="AQ20" s="19"/>
      <c r="AR20" s="17"/>
      <c r="BE20" s="245"/>
      <c r="BS20" s="14" t="s">
        <v>30</v>
      </c>
    </row>
    <row r="21" spans="1:71" s="1" customFormat="1" ht="6.95" customHeight="1">
      <c r="B21" s="18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7"/>
      <c r="BE21" s="245"/>
    </row>
    <row r="22" spans="1:71" s="1" customFormat="1" ht="12" customHeight="1">
      <c r="B22" s="18"/>
      <c r="C22" s="19"/>
      <c r="D22" s="26" t="s">
        <v>32</v>
      </c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7"/>
      <c r="BE22" s="245"/>
    </row>
    <row r="23" spans="1:71" s="1" customFormat="1" ht="16.5" customHeight="1">
      <c r="B23" s="18"/>
      <c r="C23" s="19"/>
      <c r="D23" s="19"/>
      <c r="E23" s="252" t="s">
        <v>1</v>
      </c>
      <c r="F23" s="252"/>
      <c r="G23" s="252"/>
      <c r="H23" s="252"/>
      <c r="I23" s="252"/>
      <c r="J23" s="252"/>
      <c r="K23" s="252"/>
      <c r="L23" s="252"/>
      <c r="M23" s="252"/>
      <c r="N23" s="252"/>
      <c r="O23" s="252"/>
      <c r="P23" s="252"/>
      <c r="Q23" s="252"/>
      <c r="R23" s="252"/>
      <c r="S23" s="252"/>
      <c r="T23" s="252"/>
      <c r="U23" s="252"/>
      <c r="V23" s="252"/>
      <c r="W23" s="252"/>
      <c r="X23" s="252"/>
      <c r="Y23" s="252"/>
      <c r="Z23" s="252"/>
      <c r="AA23" s="252"/>
      <c r="AB23" s="252"/>
      <c r="AC23" s="252"/>
      <c r="AD23" s="252"/>
      <c r="AE23" s="252"/>
      <c r="AF23" s="252"/>
      <c r="AG23" s="252"/>
      <c r="AH23" s="252"/>
      <c r="AI23" s="252"/>
      <c r="AJ23" s="252"/>
      <c r="AK23" s="252"/>
      <c r="AL23" s="252"/>
      <c r="AM23" s="252"/>
      <c r="AN23" s="252"/>
      <c r="AO23" s="19"/>
      <c r="AP23" s="19"/>
      <c r="AQ23" s="19"/>
      <c r="AR23" s="17"/>
      <c r="BE23" s="245"/>
    </row>
    <row r="24" spans="1:71" s="1" customFormat="1" ht="6.95" customHeight="1">
      <c r="B24" s="18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7"/>
      <c r="BE24" s="245"/>
    </row>
    <row r="25" spans="1:71" s="1" customFormat="1" ht="6.95" customHeight="1">
      <c r="B25" s="18"/>
      <c r="C25" s="19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19"/>
      <c r="AQ25" s="19"/>
      <c r="AR25" s="17"/>
      <c r="BE25" s="245"/>
    </row>
    <row r="26" spans="1:71" s="2" customFormat="1" ht="25.9" customHeight="1">
      <c r="A26" s="31"/>
      <c r="B26" s="32"/>
      <c r="C26" s="33"/>
      <c r="D26" s="34" t="s">
        <v>33</v>
      </c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253">
        <f>ROUND(AG94,2)</f>
        <v>0</v>
      </c>
      <c r="AL26" s="254"/>
      <c r="AM26" s="254"/>
      <c r="AN26" s="254"/>
      <c r="AO26" s="254"/>
      <c r="AP26" s="33"/>
      <c r="AQ26" s="33"/>
      <c r="AR26" s="36"/>
      <c r="BE26" s="245"/>
    </row>
    <row r="27" spans="1:71" s="2" customFormat="1" ht="6.95" customHeight="1">
      <c r="A27" s="31"/>
      <c r="B27" s="32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6"/>
      <c r="BE27" s="245"/>
    </row>
    <row r="28" spans="1:71" s="2" customFormat="1" ht="12.75">
      <c r="A28" s="31"/>
      <c r="B28" s="32"/>
      <c r="C28" s="33"/>
      <c r="D28" s="33"/>
      <c r="E28" s="33"/>
      <c r="F28" s="33"/>
      <c r="G28" s="33"/>
      <c r="H28" s="33"/>
      <c r="I28" s="33"/>
      <c r="J28" s="33"/>
      <c r="K28" s="33"/>
      <c r="L28" s="255" t="s">
        <v>34</v>
      </c>
      <c r="M28" s="255"/>
      <c r="N28" s="255"/>
      <c r="O28" s="255"/>
      <c r="P28" s="255"/>
      <c r="Q28" s="33"/>
      <c r="R28" s="33"/>
      <c r="S28" s="33"/>
      <c r="T28" s="33"/>
      <c r="U28" s="33"/>
      <c r="V28" s="33"/>
      <c r="W28" s="255" t="s">
        <v>35</v>
      </c>
      <c r="X28" s="255"/>
      <c r="Y28" s="255"/>
      <c r="Z28" s="255"/>
      <c r="AA28" s="255"/>
      <c r="AB28" s="255"/>
      <c r="AC28" s="255"/>
      <c r="AD28" s="255"/>
      <c r="AE28" s="255"/>
      <c r="AF28" s="33"/>
      <c r="AG28" s="33"/>
      <c r="AH28" s="33"/>
      <c r="AI28" s="33"/>
      <c r="AJ28" s="33"/>
      <c r="AK28" s="255" t="s">
        <v>36</v>
      </c>
      <c r="AL28" s="255"/>
      <c r="AM28" s="255"/>
      <c r="AN28" s="255"/>
      <c r="AO28" s="255"/>
      <c r="AP28" s="33"/>
      <c r="AQ28" s="33"/>
      <c r="AR28" s="36"/>
      <c r="BE28" s="245"/>
    </row>
    <row r="29" spans="1:71" s="3" customFormat="1" ht="14.45" customHeight="1">
      <c r="B29" s="37"/>
      <c r="C29" s="38"/>
      <c r="D29" s="26" t="s">
        <v>37</v>
      </c>
      <c r="E29" s="38"/>
      <c r="F29" s="26" t="s">
        <v>38</v>
      </c>
      <c r="G29" s="38"/>
      <c r="H29" s="38"/>
      <c r="I29" s="38"/>
      <c r="J29" s="38"/>
      <c r="K29" s="38"/>
      <c r="L29" s="239">
        <v>0.21</v>
      </c>
      <c r="M29" s="238"/>
      <c r="N29" s="238"/>
      <c r="O29" s="238"/>
      <c r="P29" s="238"/>
      <c r="Q29" s="38"/>
      <c r="R29" s="38"/>
      <c r="S29" s="38"/>
      <c r="T29" s="38"/>
      <c r="U29" s="38"/>
      <c r="V29" s="38"/>
      <c r="W29" s="237">
        <f>ROUND(AZ94, 2)</f>
        <v>0</v>
      </c>
      <c r="X29" s="238"/>
      <c r="Y29" s="238"/>
      <c r="Z29" s="238"/>
      <c r="AA29" s="238"/>
      <c r="AB29" s="238"/>
      <c r="AC29" s="238"/>
      <c r="AD29" s="238"/>
      <c r="AE29" s="238"/>
      <c r="AF29" s="38"/>
      <c r="AG29" s="38"/>
      <c r="AH29" s="38"/>
      <c r="AI29" s="38"/>
      <c r="AJ29" s="38"/>
      <c r="AK29" s="237">
        <f>ROUND(AV94, 2)</f>
        <v>0</v>
      </c>
      <c r="AL29" s="238"/>
      <c r="AM29" s="238"/>
      <c r="AN29" s="238"/>
      <c r="AO29" s="238"/>
      <c r="AP29" s="38"/>
      <c r="AQ29" s="38"/>
      <c r="AR29" s="39"/>
      <c r="BE29" s="246"/>
    </row>
    <row r="30" spans="1:71" s="3" customFormat="1" ht="14.45" customHeight="1">
      <c r="B30" s="37"/>
      <c r="C30" s="38"/>
      <c r="D30" s="38"/>
      <c r="E30" s="38"/>
      <c r="F30" s="26" t="s">
        <v>39</v>
      </c>
      <c r="G30" s="38"/>
      <c r="H30" s="38"/>
      <c r="I30" s="38"/>
      <c r="J30" s="38"/>
      <c r="K30" s="38"/>
      <c r="L30" s="239">
        <v>0.12</v>
      </c>
      <c r="M30" s="238"/>
      <c r="N30" s="238"/>
      <c r="O30" s="238"/>
      <c r="P30" s="238"/>
      <c r="Q30" s="38"/>
      <c r="R30" s="38"/>
      <c r="S30" s="38"/>
      <c r="T30" s="38"/>
      <c r="U30" s="38"/>
      <c r="V30" s="38"/>
      <c r="W30" s="237">
        <f>ROUND(BA94, 2)</f>
        <v>0</v>
      </c>
      <c r="X30" s="238"/>
      <c r="Y30" s="238"/>
      <c r="Z30" s="238"/>
      <c r="AA30" s="238"/>
      <c r="AB30" s="238"/>
      <c r="AC30" s="238"/>
      <c r="AD30" s="238"/>
      <c r="AE30" s="238"/>
      <c r="AF30" s="38"/>
      <c r="AG30" s="38"/>
      <c r="AH30" s="38"/>
      <c r="AI30" s="38"/>
      <c r="AJ30" s="38"/>
      <c r="AK30" s="237">
        <f>ROUND(AW94, 2)</f>
        <v>0</v>
      </c>
      <c r="AL30" s="238"/>
      <c r="AM30" s="238"/>
      <c r="AN30" s="238"/>
      <c r="AO30" s="238"/>
      <c r="AP30" s="38"/>
      <c r="AQ30" s="38"/>
      <c r="AR30" s="39"/>
      <c r="BE30" s="246"/>
    </row>
    <row r="31" spans="1:71" s="3" customFormat="1" ht="14.45" hidden="1" customHeight="1">
      <c r="B31" s="37"/>
      <c r="C31" s="38"/>
      <c r="D31" s="38"/>
      <c r="E31" s="38"/>
      <c r="F31" s="26" t="s">
        <v>40</v>
      </c>
      <c r="G31" s="38"/>
      <c r="H31" s="38"/>
      <c r="I31" s="38"/>
      <c r="J31" s="38"/>
      <c r="K31" s="38"/>
      <c r="L31" s="239">
        <v>0.21</v>
      </c>
      <c r="M31" s="238"/>
      <c r="N31" s="238"/>
      <c r="O31" s="238"/>
      <c r="P31" s="238"/>
      <c r="Q31" s="38"/>
      <c r="R31" s="38"/>
      <c r="S31" s="38"/>
      <c r="T31" s="38"/>
      <c r="U31" s="38"/>
      <c r="V31" s="38"/>
      <c r="W31" s="237">
        <f>ROUND(BB94, 2)</f>
        <v>0</v>
      </c>
      <c r="X31" s="238"/>
      <c r="Y31" s="238"/>
      <c r="Z31" s="238"/>
      <c r="AA31" s="238"/>
      <c r="AB31" s="238"/>
      <c r="AC31" s="238"/>
      <c r="AD31" s="238"/>
      <c r="AE31" s="238"/>
      <c r="AF31" s="38"/>
      <c r="AG31" s="38"/>
      <c r="AH31" s="38"/>
      <c r="AI31" s="38"/>
      <c r="AJ31" s="38"/>
      <c r="AK31" s="237">
        <v>0</v>
      </c>
      <c r="AL31" s="238"/>
      <c r="AM31" s="238"/>
      <c r="AN31" s="238"/>
      <c r="AO31" s="238"/>
      <c r="AP31" s="38"/>
      <c r="AQ31" s="38"/>
      <c r="AR31" s="39"/>
      <c r="BE31" s="246"/>
    </row>
    <row r="32" spans="1:71" s="3" customFormat="1" ht="14.45" hidden="1" customHeight="1">
      <c r="B32" s="37"/>
      <c r="C32" s="38"/>
      <c r="D32" s="38"/>
      <c r="E32" s="38"/>
      <c r="F32" s="26" t="s">
        <v>41</v>
      </c>
      <c r="G32" s="38"/>
      <c r="H32" s="38"/>
      <c r="I32" s="38"/>
      <c r="J32" s="38"/>
      <c r="K32" s="38"/>
      <c r="L32" s="239">
        <v>0.12</v>
      </c>
      <c r="M32" s="238"/>
      <c r="N32" s="238"/>
      <c r="O32" s="238"/>
      <c r="P32" s="238"/>
      <c r="Q32" s="38"/>
      <c r="R32" s="38"/>
      <c r="S32" s="38"/>
      <c r="T32" s="38"/>
      <c r="U32" s="38"/>
      <c r="V32" s="38"/>
      <c r="W32" s="237">
        <f>ROUND(BC94, 2)</f>
        <v>0</v>
      </c>
      <c r="X32" s="238"/>
      <c r="Y32" s="238"/>
      <c r="Z32" s="238"/>
      <c r="AA32" s="238"/>
      <c r="AB32" s="238"/>
      <c r="AC32" s="238"/>
      <c r="AD32" s="238"/>
      <c r="AE32" s="238"/>
      <c r="AF32" s="38"/>
      <c r="AG32" s="38"/>
      <c r="AH32" s="38"/>
      <c r="AI32" s="38"/>
      <c r="AJ32" s="38"/>
      <c r="AK32" s="237">
        <v>0</v>
      </c>
      <c r="AL32" s="238"/>
      <c r="AM32" s="238"/>
      <c r="AN32" s="238"/>
      <c r="AO32" s="238"/>
      <c r="AP32" s="38"/>
      <c r="AQ32" s="38"/>
      <c r="AR32" s="39"/>
      <c r="BE32" s="246"/>
    </row>
    <row r="33" spans="1:57" s="3" customFormat="1" ht="14.45" hidden="1" customHeight="1">
      <c r="B33" s="37"/>
      <c r="C33" s="38"/>
      <c r="D33" s="38"/>
      <c r="E33" s="38"/>
      <c r="F33" s="26" t="s">
        <v>42</v>
      </c>
      <c r="G33" s="38"/>
      <c r="H33" s="38"/>
      <c r="I33" s="38"/>
      <c r="J33" s="38"/>
      <c r="K33" s="38"/>
      <c r="L33" s="239">
        <v>0</v>
      </c>
      <c r="M33" s="238"/>
      <c r="N33" s="238"/>
      <c r="O33" s="238"/>
      <c r="P33" s="238"/>
      <c r="Q33" s="38"/>
      <c r="R33" s="38"/>
      <c r="S33" s="38"/>
      <c r="T33" s="38"/>
      <c r="U33" s="38"/>
      <c r="V33" s="38"/>
      <c r="W33" s="237">
        <f>ROUND(BD94, 2)</f>
        <v>0</v>
      </c>
      <c r="X33" s="238"/>
      <c r="Y33" s="238"/>
      <c r="Z33" s="238"/>
      <c r="AA33" s="238"/>
      <c r="AB33" s="238"/>
      <c r="AC33" s="238"/>
      <c r="AD33" s="238"/>
      <c r="AE33" s="238"/>
      <c r="AF33" s="38"/>
      <c r="AG33" s="38"/>
      <c r="AH33" s="38"/>
      <c r="AI33" s="38"/>
      <c r="AJ33" s="38"/>
      <c r="AK33" s="237">
        <v>0</v>
      </c>
      <c r="AL33" s="238"/>
      <c r="AM33" s="238"/>
      <c r="AN33" s="238"/>
      <c r="AO33" s="238"/>
      <c r="AP33" s="38"/>
      <c r="AQ33" s="38"/>
      <c r="AR33" s="39"/>
      <c r="BE33" s="246"/>
    </row>
    <row r="34" spans="1:57" s="2" customFormat="1" ht="6.95" customHeight="1">
      <c r="A34" s="31"/>
      <c r="B34" s="32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6"/>
      <c r="BE34" s="245"/>
    </row>
    <row r="35" spans="1:57" s="2" customFormat="1" ht="25.9" customHeight="1">
      <c r="A35" s="31"/>
      <c r="B35" s="32"/>
      <c r="C35" s="40"/>
      <c r="D35" s="41" t="s">
        <v>43</v>
      </c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3" t="s">
        <v>44</v>
      </c>
      <c r="U35" s="42"/>
      <c r="V35" s="42"/>
      <c r="W35" s="42"/>
      <c r="X35" s="240" t="s">
        <v>45</v>
      </c>
      <c r="Y35" s="241"/>
      <c r="Z35" s="241"/>
      <c r="AA35" s="241"/>
      <c r="AB35" s="241"/>
      <c r="AC35" s="42"/>
      <c r="AD35" s="42"/>
      <c r="AE35" s="42"/>
      <c r="AF35" s="42"/>
      <c r="AG35" s="42"/>
      <c r="AH35" s="42"/>
      <c r="AI35" s="42"/>
      <c r="AJ35" s="42"/>
      <c r="AK35" s="242">
        <f>SUM(AK26:AK33)</f>
        <v>0</v>
      </c>
      <c r="AL35" s="241"/>
      <c r="AM35" s="241"/>
      <c r="AN35" s="241"/>
      <c r="AO35" s="243"/>
      <c r="AP35" s="40"/>
      <c r="AQ35" s="40"/>
      <c r="AR35" s="36"/>
      <c r="BE35" s="31"/>
    </row>
    <row r="36" spans="1:57" s="2" customFormat="1" ht="6.95" customHeight="1">
      <c r="A36" s="31"/>
      <c r="B36" s="32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6"/>
      <c r="BE36" s="31"/>
    </row>
    <row r="37" spans="1:57" s="2" customFormat="1" ht="14.45" customHeight="1">
      <c r="A37" s="31"/>
      <c r="B37" s="32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6"/>
      <c r="BE37" s="31"/>
    </row>
    <row r="38" spans="1:57" s="1" customFormat="1" ht="14.45" customHeight="1">
      <c r="B38" s="18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  <c r="AR38" s="17"/>
    </row>
    <row r="39" spans="1:57" s="1" customFormat="1" ht="14.45" customHeight="1">
      <c r="B39" s="18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7"/>
    </row>
    <row r="40" spans="1:57" s="1" customFormat="1" ht="14.45" customHeight="1">
      <c r="B40" s="18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7"/>
    </row>
    <row r="41" spans="1:57" s="1" customFormat="1" ht="14.45" customHeight="1">
      <c r="B41" s="18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7"/>
    </row>
    <row r="42" spans="1:57" s="1" customFormat="1" ht="14.45" customHeight="1">
      <c r="B42" s="18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  <c r="AR42" s="17"/>
    </row>
    <row r="43" spans="1:57" s="1" customFormat="1" ht="14.45" customHeight="1">
      <c r="B43" s="18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7"/>
    </row>
    <row r="44" spans="1:57" s="1" customFormat="1" ht="14.45" customHeight="1">
      <c r="B44" s="18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19"/>
      <c r="AR44" s="17"/>
    </row>
    <row r="45" spans="1:57" s="1" customFormat="1" ht="14.45" customHeight="1">
      <c r="B45" s="18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7"/>
    </row>
    <row r="46" spans="1:57" s="1" customFormat="1" ht="14.45" customHeight="1">
      <c r="B46" s="18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7"/>
    </row>
    <row r="47" spans="1:57" s="1" customFormat="1" ht="14.45" customHeight="1">
      <c r="B47" s="18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  <c r="AR47" s="17"/>
    </row>
    <row r="48" spans="1:57" s="1" customFormat="1" ht="14.45" customHeight="1">
      <c r="B48" s="18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19"/>
      <c r="AR48" s="17"/>
    </row>
    <row r="49" spans="1:57" s="2" customFormat="1" ht="14.45" customHeight="1">
      <c r="B49" s="44"/>
      <c r="C49" s="45"/>
      <c r="D49" s="46" t="s">
        <v>46</v>
      </c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  <c r="Z49" s="47"/>
      <c r="AA49" s="47"/>
      <c r="AB49" s="47"/>
      <c r="AC49" s="47"/>
      <c r="AD49" s="47"/>
      <c r="AE49" s="47"/>
      <c r="AF49" s="47"/>
      <c r="AG49" s="47"/>
      <c r="AH49" s="46" t="s">
        <v>47</v>
      </c>
      <c r="AI49" s="47"/>
      <c r="AJ49" s="47"/>
      <c r="AK49" s="47"/>
      <c r="AL49" s="47"/>
      <c r="AM49" s="47"/>
      <c r="AN49" s="47"/>
      <c r="AO49" s="47"/>
      <c r="AP49" s="45"/>
      <c r="AQ49" s="45"/>
      <c r="AR49" s="48"/>
    </row>
    <row r="50" spans="1:57">
      <c r="B50" s="18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  <c r="AP50" s="19"/>
      <c r="AQ50" s="19"/>
      <c r="AR50" s="17"/>
    </row>
    <row r="51" spans="1:57">
      <c r="B51" s="18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  <c r="AP51" s="19"/>
      <c r="AQ51" s="19"/>
      <c r="AR51" s="17"/>
    </row>
    <row r="52" spans="1:57">
      <c r="B52" s="18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  <c r="AP52" s="19"/>
      <c r="AQ52" s="19"/>
      <c r="AR52" s="17"/>
    </row>
    <row r="53" spans="1:57">
      <c r="B53" s="18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  <c r="AP53" s="19"/>
      <c r="AQ53" s="19"/>
      <c r="AR53" s="17"/>
    </row>
    <row r="54" spans="1:57">
      <c r="B54" s="18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  <c r="AP54" s="19"/>
      <c r="AQ54" s="19"/>
      <c r="AR54" s="17"/>
    </row>
    <row r="55" spans="1:57">
      <c r="B55" s="18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  <c r="AP55" s="19"/>
      <c r="AQ55" s="19"/>
      <c r="AR55" s="17"/>
    </row>
    <row r="56" spans="1:57">
      <c r="B56" s="18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7"/>
    </row>
    <row r="57" spans="1:57">
      <c r="B57" s="18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7"/>
    </row>
    <row r="58" spans="1:57">
      <c r="B58" s="18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  <c r="AP58" s="19"/>
      <c r="AQ58" s="19"/>
      <c r="AR58" s="17"/>
    </row>
    <row r="59" spans="1:57">
      <c r="B59" s="18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19"/>
      <c r="AQ59" s="19"/>
      <c r="AR59" s="17"/>
    </row>
    <row r="60" spans="1:57" s="2" customFormat="1" ht="12.75">
      <c r="A60" s="31"/>
      <c r="B60" s="32"/>
      <c r="C60" s="33"/>
      <c r="D60" s="49" t="s">
        <v>48</v>
      </c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49" t="s">
        <v>49</v>
      </c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49" t="s">
        <v>48</v>
      </c>
      <c r="AI60" s="35"/>
      <c r="AJ60" s="35"/>
      <c r="AK60" s="35"/>
      <c r="AL60" s="35"/>
      <c r="AM60" s="49" t="s">
        <v>49</v>
      </c>
      <c r="AN60" s="35"/>
      <c r="AO60" s="35"/>
      <c r="AP60" s="33"/>
      <c r="AQ60" s="33"/>
      <c r="AR60" s="36"/>
      <c r="BE60" s="31"/>
    </row>
    <row r="61" spans="1:57">
      <c r="B61" s="18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  <c r="AP61" s="19"/>
      <c r="AQ61" s="19"/>
      <c r="AR61" s="17"/>
    </row>
    <row r="62" spans="1:57">
      <c r="B62" s="18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  <c r="AP62" s="19"/>
      <c r="AQ62" s="19"/>
      <c r="AR62" s="17"/>
    </row>
    <row r="63" spans="1:57">
      <c r="B63" s="18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  <c r="AO63" s="19"/>
      <c r="AP63" s="19"/>
      <c r="AQ63" s="19"/>
      <c r="AR63" s="17"/>
    </row>
    <row r="64" spans="1:57" s="2" customFormat="1" ht="12.75">
      <c r="A64" s="31"/>
      <c r="B64" s="32"/>
      <c r="C64" s="33"/>
      <c r="D64" s="46" t="s">
        <v>50</v>
      </c>
      <c r="E64" s="50"/>
      <c r="F64" s="50"/>
      <c r="G64" s="50"/>
      <c r="H64" s="50"/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46" t="s">
        <v>51</v>
      </c>
      <c r="AI64" s="50"/>
      <c r="AJ64" s="50"/>
      <c r="AK64" s="50"/>
      <c r="AL64" s="50"/>
      <c r="AM64" s="50"/>
      <c r="AN64" s="50"/>
      <c r="AO64" s="50"/>
      <c r="AP64" s="33"/>
      <c r="AQ64" s="33"/>
      <c r="AR64" s="36"/>
      <c r="BE64" s="31"/>
    </row>
    <row r="65" spans="1:57">
      <c r="B65" s="18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  <c r="AP65" s="19"/>
      <c r="AQ65" s="19"/>
      <c r="AR65" s="17"/>
    </row>
    <row r="66" spans="1:57">
      <c r="B66" s="18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  <c r="AP66" s="19"/>
      <c r="AQ66" s="19"/>
      <c r="AR66" s="17"/>
    </row>
    <row r="67" spans="1:57">
      <c r="B67" s="18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AO67" s="19"/>
      <c r="AP67" s="19"/>
      <c r="AQ67" s="19"/>
      <c r="AR67" s="17"/>
    </row>
    <row r="68" spans="1:57">
      <c r="B68" s="18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  <c r="AP68" s="19"/>
      <c r="AQ68" s="19"/>
      <c r="AR68" s="17"/>
    </row>
    <row r="69" spans="1:57">
      <c r="B69" s="18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  <c r="AO69" s="19"/>
      <c r="AP69" s="19"/>
      <c r="AQ69" s="19"/>
      <c r="AR69" s="17"/>
    </row>
    <row r="70" spans="1:57">
      <c r="B70" s="18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  <c r="AP70" s="19"/>
      <c r="AQ70" s="19"/>
      <c r="AR70" s="17"/>
    </row>
    <row r="71" spans="1:57">
      <c r="B71" s="18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  <c r="AP71" s="19"/>
      <c r="AQ71" s="19"/>
      <c r="AR71" s="17"/>
    </row>
    <row r="72" spans="1:57">
      <c r="B72" s="18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  <c r="AP72" s="19"/>
      <c r="AQ72" s="19"/>
      <c r="AR72" s="17"/>
    </row>
    <row r="73" spans="1:57">
      <c r="B73" s="18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  <c r="AP73" s="19"/>
      <c r="AQ73" s="19"/>
      <c r="AR73" s="17"/>
    </row>
    <row r="74" spans="1:57">
      <c r="B74" s="18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  <c r="AP74" s="19"/>
      <c r="AQ74" s="19"/>
      <c r="AR74" s="17"/>
    </row>
    <row r="75" spans="1:57" s="2" customFormat="1" ht="12.75">
      <c r="A75" s="31"/>
      <c r="B75" s="32"/>
      <c r="C75" s="33"/>
      <c r="D75" s="49" t="s">
        <v>48</v>
      </c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49" t="s">
        <v>49</v>
      </c>
      <c r="W75" s="35"/>
      <c r="X75" s="35"/>
      <c r="Y75" s="35"/>
      <c r="Z75" s="35"/>
      <c r="AA75" s="35"/>
      <c r="AB75" s="35"/>
      <c r="AC75" s="35"/>
      <c r="AD75" s="35"/>
      <c r="AE75" s="35"/>
      <c r="AF75" s="35"/>
      <c r="AG75" s="35"/>
      <c r="AH75" s="49" t="s">
        <v>48</v>
      </c>
      <c r="AI75" s="35"/>
      <c r="AJ75" s="35"/>
      <c r="AK75" s="35"/>
      <c r="AL75" s="35"/>
      <c r="AM75" s="49" t="s">
        <v>49</v>
      </c>
      <c r="AN75" s="35"/>
      <c r="AO75" s="35"/>
      <c r="AP75" s="33"/>
      <c r="AQ75" s="33"/>
      <c r="AR75" s="36"/>
      <c r="BE75" s="31"/>
    </row>
    <row r="76" spans="1:57" s="2" customFormat="1">
      <c r="A76" s="31"/>
      <c r="B76" s="32"/>
      <c r="C76" s="33"/>
      <c r="D76" s="33"/>
      <c r="E76" s="33"/>
      <c r="F76" s="33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  <c r="AF76" s="33"/>
      <c r="AG76" s="33"/>
      <c r="AH76" s="33"/>
      <c r="AI76" s="33"/>
      <c r="AJ76" s="33"/>
      <c r="AK76" s="33"/>
      <c r="AL76" s="33"/>
      <c r="AM76" s="33"/>
      <c r="AN76" s="33"/>
      <c r="AO76" s="33"/>
      <c r="AP76" s="33"/>
      <c r="AQ76" s="33"/>
      <c r="AR76" s="36"/>
      <c r="BE76" s="31"/>
    </row>
    <row r="77" spans="1:57" s="2" customFormat="1" ht="6.95" customHeight="1">
      <c r="A77" s="31"/>
      <c r="B77" s="51"/>
      <c r="C77" s="52"/>
      <c r="D77" s="52"/>
      <c r="E77" s="52"/>
      <c r="F77" s="52"/>
      <c r="G77" s="52"/>
      <c r="H77" s="52"/>
      <c r="I77" s="52"/>
      <c r="J77" s="52"/>
      <c r="K77" s="52"/>
      <c r="L77" s="52"/>
      <c r="M77" s="52"/>
      <c r="N77" s="52"/>
      <c r="O77" s="52"/>
      <c r="P77" s="52"/>
      <c r="Q77" s="52"/>
      <c r="R77" s="52"/>
      <c r="S77" s="52"/>
      <c r="T77" s="52"/>
      <c r="U77" s="52"/>
      <c r="V77" s="52"/>
      <c r="W77" s="52"/>
      <c r="X77" s="52"/>
      <c r="Y77" s="52"/>
      <c r="Z77" s="52"/>
      <c r="AA77" s="52"/>
      <c r="AB77" s="52"/>
      <c r="AC77" s="52"/>
      <c r="AD77" s="52"/>
      <c r="AE77" s="52"/>
      <c r="AF77" s="52"/>
      <c r="AG77" s="52"/>
      <c r="AH77" s="52"/>
      <c r="AI77" s="52"/>
      <c r="AJ77" s="52"/>
      <c r="AK77" s="52"/>
      <c r="AL77" s="52"/>
      <c r="AM77" s="52"/>
      <c r="AN77" s="52"/>
      <c r="AO77" s="52"/>
      <c r="AP77" s="52"/>
      <c r="AQ77" s="52"/>
      <c r="AR77" s="36"/>
      <c r="BE77" s="31"/>
    </row>
    <row r="81" spans="1:91" s="2" customFormat="1" ht="6.95" customHeight="1">
      <c r="A81" s="31"/>
      <c r="B81" s="53"/>
      <c r="C81" s="54"/>
      <c r="D81" s="54"/>
      <c r="E81" s="54"/>
      <c r="F81" s="54"/>
      <c r="G81" s="54"/>
      <c r="H81" s="54"/>
      <c r="I81" s="54"/>
      <c r="J81" s="54"/>
      <c r="K81" s="54"/>
      <c r="L81" s="54"/>
      <c r="M81" s="54"/>
      <c r="N81" s="54"/>
      <c r="O81" s="54"/>
      <c r="P81" s="54"/>
      <c r="Q81" s="54"/>
      <c r="R81" s="54"/>
      <c r="S81" s="54"/>
      <c r="T81" s="54"/>
      <c r="U81" s="54"/>
      <c r="V81" s="54"/>
      <c r="W81" s="54"/>
      <c r="X81" s="54"/>
      <c r="Y81" s="54"/>
      <c r="Z81" s="54"/>
      <c r="AA81" s="54"/>
      <c r="AB81" s="54"/>
      <c r="AC81" s="54"/>
      <c r="AD81" s="54"/>
      <c r="AE81" s="54"/>
      <c r="AF81" s="54"/>
      <c r="AG81" s="54"/>
      <c r="AH81" s="54"/>
      <c r="AI81" s="54"/>
      <c r="AJ81" s="54"/>
      <c r="AK81" s="54"/>
      <c r="AL81" s="54"/>
      <c r="AM81" s="54"/>
      <c r="AN81" s="54"/>
      <c r="AO81" s="54"/>
      <c r="AP81" s="54"/>
      <c r="AQ81" s="54"/>
      <c r="AR81" s="36"/>
      <c r="BE81" s="31"/>
    </row>
    <row r="82" spans="1:91" s="2" customFormat="1" ht="24.95" customHeight="1">
      <c r="A82" s="31"/>
      <c r="B82" s="32"/>
      <c r="C82" s="20" t="s">
        <v>52</v>
      </c>
      <c r="D82" s="33"/>
      <c r="E82" s="33"/>
      <c r="F82" s="33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33"/>
      <c r="AJ82" s="33"/>
      <c r="AK82" s="33"/>
      <c r="AL82" s="33"/>
      <c r="AM82" s="33"/>
      <c r="AN82" s="33"/>
      <c r="AO82" s="33"/>
      <c r="AP82" s="33"/>
      <c r="AQ82" s="33"/>
      <c r="AR82" s="36"/>
      <c r="BE82" s="31"/>
    </row>
    <row r="83" spans="1:91" s="2" customFormat="1" ht="6.95" customHeight="1">
      <c r="A83" s="31"/>
      <c r="B83" s="32"/>
      <c r="C83" s="33"/>
      <c r="D83" s="33"/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  <c r="AF83" s="33"/>
      <c r="AG83" s="33"/>
      <c r="AH83" s="33"/>
      <c r="AI83" s="33"/>
      <c r="AJ83" s="33"/>
      <c r="AK83" s="33"/>
      <c r="AL83" s="33"/>
      <c r="AM83" s="33"/>
      <c r="AN83" s="33"/>
      <c r="AO83" s="33"/>
      <c r="AP83" s="33"/>
      <c r="AQ83" s="33"/>
      <c r="AR83" s="36"/>
      <c r="BE83" s="31"/>
    </row>
    <row r="84" spans="1:91" s="4" customFormat="1" ht="12" customHeight="1">
      <c r="B84" s="55"/>
      <c r="C84" s="26" t="s">
        <v>13</v>
      </c>
      <c r="D84" s="56"/>
      <c r="E84" s="56"/>
      <c r="F84" s="56"/>
      <c r="G84" s="56"/>
      <c r="H84" s="56"/>
      <c r="I84" s="56"/>
      <c r="J84" s="56"/>
      <c r="K84" s="56"/>
      <c r="L84" s="56" t="str">
        <f>K5</f>
        <v>IMPORT</v>
      </c>
      <c r="M84" s="56"/>
      <c r="N84" s="56"/>
      <c r="O84" s="56"/>
      <c r="P84" s="56"/>
      <c r="Q84" s="56"/>
      <c r="R84" s="56"/>
      <c r="S84" s="56"/>
      <c r="T84" s="56"/>
      <c r="U84" s="56"/>
      <c r="V84" s="56"/>
      <c r="W84" s="56"/>
      <c r="X84" s="56"/>
      <c r="Y84" s="56"/>
      <c r="Z84" s="56"/>
      <c r="AA84" s="56"/>
      <c r="AB84" s="56"/>
      <c r="AC84" s="56"/>
      <c r="AD84" s="56"/>
      <c r="AE84" s="56"/>
      <c r="AF84" s="56"/>
      <c r="AG84" s="56"/>
      <c r="AH84" s="56"/>
      <c r="AI84" s="56"/>
      <c r="AJ84" s="56"/>
      <c r="AK84" s="56"/>
      <c r="AL84" s="56"/>
      <c r="AM84" s="56"/>
      <c r="AN84" s="56"/>
      <c r="AO84" s="56"/>
      <c r="AP84" s="56"/>
      <c r="AQ84" s="56"/>
      <c r="AR84" s="57"/>
    </row>
    <row r="85" spans="1:91" s="5" customFormat="1" ht="36.950000000000003" customHeight="1">
      <c r="B85" s="58"/>
      <c r="C85" s="59" t="s">
        <v>16</v>
      </c>
      <c r="D85" s="60"/>
      <c r="E85" s="60"/>
      <c r="F85" s="60"/>
      <c r="G85" s="60"/>
      <c r="H85" s="60"/>
      <c r="I85" s="60"/>
      <c r="J85" s="60"/>
      <c r="K85" s="60"/>
      <c r="L85" s="226" t="str">
        <f>K6</f>
        <v>Příloha č. 4b - Výkaz výměr</v>
      </c>
      <c r="M85" s="227"/>
      <c r="N85" s="227"/>
      <c r="O85" s="227"/>
      <c r="P85" s="227"/>
      <c r="Q85" s="227"/>
      <c r="R85" s="227"/>
      <c r="S85" s="227"/>
      <c r="T85" s="227"/>
      <c r="U85" s="227"/>
      <c r="V85" s="227"/>
      <c r="W85" s="227"/>
      <c r="X85" s="227"/>
      <c r="Y85" s="227"/>
      <c r="Z85" s="227"/>
      <c r="AA85" s="227"/>
      <c r="AB85" s="227"/>
      <c r="AC85" s="227"/>
      <c r="AD85" s="227"/>
      <c r="AE85" s="227"/>
      <c r="AF85" s="227"/>
      <c r="AG85" s="227"/>
      <c r="AH85" s="227"/>
      <c r="AI85" s="227"/>
      <c r="AJ85" s="227"/>
      <c r="AK85" s="60"/>
      <c r="AL85" s="60"/>
      <c r="AM85" s="60"/>
      <c r="AN85" s="60"/>
      <c r="AO85" s="60"/>
      <c r="AP85" s="60"/>
      <c r="AQ85" s="60"/>
      <c r="AR85" s="61"/>
    </row>
    <row r="86" spans="1:91" s="2" customFormat="1" ht="6.95" customHeight="1">
      <c r="A86" s="31"/>
      <c r="B86" s="32"/>
      <c r="C86" s="33"/>
      <c r="D86" s="33"/>
      <c r="E86" s="33"/>
      <c r="F86" s="33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  <c r="AF86" s="33"/>
      <c r="AG86" s="33"/>
      <c r="AH86" s="33"/>
      <c r="AI86" s="33"/>
      <c r="AJ86" s="33"/>
      <c r="AK86" s="33"/>
      <c r="AL86" s="33"/>
      <c r="AM86" s="33"/>
      <c r="AN86" s="33"/>
      <c r="AO86" s="33"/>
      <c r="AP86" s="33"/>
      <c r="AQ86" s="33"/>
      <c r="AR86" s="36"/>
      <c r="BE86" s="31"/>
    </row>
    <row r="87" spans="1:91" s="2" customFormat="1" ht="12" customHeight="1">
      <c r="A87" s="31"/>
      <c r="B87" s="32"/>
      <c r="C87" s="26" t="s">
        <v>20</v>
      </c>
      <c r="D87" s="33"/>
      <c r="E87" s="33"/>
      <c r="F87" s="33"/>
      <c r="G87" s="33"/>
      <c r="H87" s="33"/>
      <c r="I87" s="33"/>
      <c r="J87" s="33"/>
      <c r="K87" s="33"/>
      <c r="L87" s="62" t="str">
        <f>IF(K8="","",K8)</f>
        <v xml:space="preserve"> </v>
      </c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  <c r="AF87" s="33"/>
      <c r="AG87" s="33"/>
      <c r="AH87" s="33"/>
      <c r="AI87" s="26" t="s">
        <v>22</v>
      </c>
      <c r="AJ87" s="33"/>
      <c r="AK87" s="33"/>
      <c r="AL87" s="33"/>
      <c r="AM87" s="228" t="str">
        <f>IF(AN8= "","",AN8)</f>
        <v>12. 9. 2024</v>
      </c>
      <c r="AN87" s="228"/>
      <c r="AO87" s="33"/>
      <c r="AP87" s="33"/>
      <c r="AQ87" s="33"/>
      <c r="AR87" s="36"/>
      <c r="BE87" s="31"/>
    </row>
    <row r="88" spans="1:91" s="2" customFormat="1" ht="6.95" customHeight="1">
      <c r="A88" s="31"/>
      <c r="B88" s="32"/>
      <c r="C88" s="33"/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  <c r="AF88" s="33"/>
      <c r="AG88" s="33"/>
      <c r="AH88" s="33"/>
      <c r="AI88" s="33"/>
      <c r="AJ88" s="33"/>
      <c r="AK88" s="33"/>
      <c r="AL88" s="33"/>
      <c r="AM88" s="33"/>
      <c r="AN88" s="33"/>
      <c r="AO88" s="33"/>
      <c r="AP88" s="33"/>
      <c r="AQ88" s="33"/>
      <c r="AR88" s="36"/>
      <c r="BE88" s="31"/>
    </row>
    <row r="89" spans="1:91" s="2" customFormat="1" ht="15.2" customHeight="1">
      <c r="A89" s="31"/>
      <c r="B89" s="32"/>
      <c r="C89" s="26" t="s">
        <v>24</v>
      </c>
      <c r="D89" s="33"/>
      <c r="E89" s="33"/>
      <c r="F89" s="33"/>
      <c r="G89" s="33"/>
      <c r="H89" s="33"/>
      <c r="I89" s="33"/>
      <c r="J89" s="33"/>
      <c r="K89" s="33"/>
      <c r="L89" s="56" t="str">
        <f>IF(E11= "","",E11)</f>
        <v xml:space="preserve"> </v>
      </c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  <c r="AF89" s="33"/>
      <c r="AG89" s="33"/>
      <c r="AH89" s="33"/>
      <c r="AI89" s="26" t="s">
        <v>29</v>
      </c>
      <c r="AJ89" s="33"/>
      <c r="AK89" s="33"/>
      <c r="AL89" s="33"/>
      <c r="AM89" s="229" t="str">
        <f>IF(E17="","",E17)</f>
        <v xml:space="preserve"> </v>
      </c>
      <c r="AN89" s="230"/>
      <c r="AO89" s="230"/>
      <c r="AP89" s="230"/>
      <c r="AQ89" s="33"/>
      <c r="AR89" s="36"/>
      <c r="AS89" s="231" t="s">
        <v>53</v>
      </c>
      <c r="AT89" s="232"/>
      <c r="AU89" s="64"/>
      <c r="AV89" s="64"/>
      <c r="AW89" s="64"/>
      <c r="AX89" s="64"/>
      <c r="AY89" s="64"/>
      <c r="AZ89" s="64"/>
      <c r="BA89" s="64"/>
      <c r="BB89" s="64"/>
      <c r="BC89" s="64"/>
      <c r="BD89" s="65"/>
      <c r="BE89" s="31"/>
    </row>
    <row r="90" spans="1:91" s="2" customFormat="1" ht="15.2" customHeight="1">
      <c r="A90" s="31"/>
      <c r="B90" s="32"/>
      <c r="C90" s="26" t="s">
        <v>27</v>
      </c>
      <c r="D90" s="33"/>
      <c r="E90" s="33"/>
      <c r="F90" s="33"/>
      <c r="G90" s="33"/>
      <c r="H90" s="33"/>
      <c r="I90" s="33"/>
      <c r="J90" s="33"/>
      <c r="K90" s="33"/>
      <c r="L90" s="56" t="str">
        <f>IF(E14= "Vyplň údaj","",E14)</f>
        <v/>
      </c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  <c r="AF90" s="33"/>
      <c r="AG90" s="33"/>
      <c r="AH90" s="33"/>
      <c r="AI90" s="26" t="s">
        <v>31</v>
      </c>
      <c r="AJ90" s="33"/>
      <c r="AK90" s="33"/>
      <c r="AL90" s="33"/>
      <c r="AM90" s="229" t="str">
        <f>IF(E20="","",E20)</f>
        <v xml:space="preserve"> </v>
      </c>
      <c r="AN90" s="230"/>
      <c r="AO90" s="230"/>
      <c r="AP90" s="230"/>
      <c r="AQ90" s="33"/>
      <c r="AR90" s="36"/>
      <c r="AS90" s="233"/>
      <c r="AT90" s="234"/>
      <c r="AU90" s="66"/>
      <c r="AV90" s="66"/>
      <c r="AW90" s="66"/>
      <c r="AX90" s="66"/>
      <c r="AY90" s="66"/>
      <c r="AZ90" s="66"/>
      <c r="BA90" s="66"/>
      <c r="BB90" s="66"/>
      <c r="BC90" s="66"/>
      <c r="BD90" s="67"/>
      <c r="BE90" s="31"/>
    </row>
    <row r="91" spans="1:91" s="2" customFormat="1" ht="10.9" customHeight="1">
      <c r="A91" s="31"/>
      <c r="B91" s="32"/>
      <c r="C91" s="33"/>
      <c r="D91" s="33"/>
      <c r="E91" s="33"/>
      <c r="F91" s="33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  <c r="AF91" s="33"/>
      <c r="AG91" s="33"/>
      <c r="AH91" s="33"/>
      <c r="AI91" s="33"/>
      <c r="AJ91" s="33"/>
      <c r="AK91" s="33"/>
      <c r="AL91" s="33"/>
      <c r="AM91" s="33"/>
      <c r="AN91" s="33"/>
      <c r="AO91" s="33"/>
      <c r="AP91" s="33"/>
      <c r="AQ91" s="33"/>
      <c r="AR91" s="36"/>
      <c r="AS91" s="235"/>
      <c r="AT91" s="236"/>
      <c r="AU91" s="68"/>
      <c r="AV91" s="68"/>
      <c r="AW91" s="68"/>
      <c r="AX91" s="68"/>
      <c r="AY91" s="68"/>
      <c r="AZ91" s="68"/>
      <c r="BA91" s="68"/>
      <c r="BB91" s="68"/>
      <c r="BC91" s="68"/>
      <c r="BD91" s="69"/>
      <c r="BE91" s="31"/>
    </row>
    <row r="92" spans="1:91" s="2" customFormat="1" ht="29.25" customHeight="1">
      <c r="A92" s="31"/>
      <c r="B92" s="32"/>
      <c r="C92" s="221" t="s">
        <v>54</v>
      </c>
      <c r="D92" s="222"/>
      <c r="E92" s="222"/>
      <c r="F92" s="222"/>
      <c r="G92" s="222"/>
      <c r="H92" s="70"/>
      <c r="I92" s="223" t="s">
        <v>55</v>
      </c>
      <c r="J92" s="222"/>
      <c r="K92" s="222"/>
      <c r="L92" s="222"/>
      <c r="M92" s="222"/>
      <c r="N92" s="222"/>
      <c r="O92" s="222"/>
      <c r="P92" s="222"/>
      <c r="Q92" s="222"/>
      <c r="R92" s="222"/>
      <c r="S92" s="222"/>
      <c r="T92" s="222"/>
      <c r="U92" s="222"/>
      <c r="V92" s="222"/>
      <c r="W92" s="222"/>
      <c r="X92" s="222"/>
      <c r="Y92" s="222"/>
      <c r="Z92" s="222"/>
      <c r="AA92" s="222"/>
      <c r="AB92" s="222"/>
      <c r="AC92" s="222"/>
      <c r="AD92" s="222"/>
      <c r="AE92" s="222"/>
      <c r="AF92" s="222"/>
      <c r="AG92" s="224" t="s">
        <v>56</v>
      </c>
      <c r="AH92" s="222"/>
      <c r="AI92" s="222"/>
      <c r="AJ92" s="222"/>
      <c r="AK92" s="222"/>
      <c r="AL92" s="222"/>
      <c r="AM92" s="222"/>
      <c r="AN92" s="223" t="s">
        <v>57</v>
      </c>
      <c r="AO92" s="222"/>
      <c r="AP92" s="225"/>
      <c r="AQ92" s="71" t="s">
        <v>58</v>
      </c>
      <c r="AR92" s="36"/>
      <c r="AS92" s="72" t="s">
        <v>59</v>
      </c>
      <c r="AT92" s="73" t="s">
        <v>60</v>
      </c>
      <c r="AU92" s="73" t="s">
        <v>61</v>
      </c>
      <c r="AV92" s="73" t="s">
        <v>62</v>
      </c>
      <c r="AW92" s="73" t="s">
        <v>63</v>
      </c>
      <c r="AX92" s="73" t="s">
        <v>64</v>
      </c>
      <c r="AY92" s="73" t="s">
        <v>65</v>
      </c>
      <c r="AZ92" s="73" t="s">
        <v>66</v>
      </c>
      <c r="BA92" s="73" t="s">
        <v>67</v>
      </c>
      <c r="BB92" s="73" t="s">
        <v>68</v>
      </c>
      <c r="BC92" s="73" t="s">
        <v>69</v>
      </c>
      <c r="BD92" s="74" t="s">
        <v>70</v>
      </c>
      <c r="BE92" s="31"/>
    </row>
    <row r="93" spans="1:91" s="2" customFormat="1" ht="10.9" customHeight="1">
      <c r="A93" s="31"/>
      <c r="B93" s="32"/>
      <c r="C93" s="33"/>
      <c r="D93" s="33"/>
      <c r="E93" s="33"/>
      <c r="F93" s="33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  <c r="AF93" s="33"/>
      <c r="AG93" s="33"/>
      <c r="AH93" s="33"/>
      <c r="AI93" s="33"/>
      <c r="AJ93" s="33"/>
      <c r="AK93" s="33"/>
      <c r="AL93" s="33"/>
      <c r="AM93" s="33"/>
      <c r="AN93" s="33"/>
      <c r="AO93" s="33"/>
      <c r="AP93" s="33"/>
      <c r="AQ93" s="33"/>
      <c r="AR93" s="36"/>
      <c r="AS93" s="75"/>
      <c r="AT93" s="76"/>
      <c r="AU93" s="76"/>
      <c r="AV93" s="76"/>
      <c r="AW93" s="76"/>
      <c r="AX93" s="76"/>
      <c r="AY93" s="76"/>
      <c r="AZ93" s="76"/>
      <c r="BA93" s="76"/>
      <c r="BB93" s="76"/>
      <c r="BC93" s="76"/>
      <c r="BD93" s="77"/>
      <c r="BE93" s="31"/>
    </row>
    <row r="94" spans="1:91" s="6" customFormat="1" ht="32.450000000000003" customHeight="1">
      <c r="B94" s="78"/>
      <c r="C94" s="79" t="s">
        <v>71</v>
      </c>
      <c r="D94" s="80"/>
      <c r="E94" s="80"/>
      <c r="F94" s="80"/>
      <c r="G94" s="80"/>
      <c r="H94" s="80"/>
      <c r="I94" s="80"/>
      <c r="J94" s="80"/>
      <c r="K94" s="80"/>
      <c r="L94" s="80"/>
      <c r="M94" s="80"/>
      <c r="N94" s="80"/>
      <c r="O94" s="80"/>
      <c r="P94" s="80"/>
      <c r="Q94" s="80"/>
      <c r="R94" s="80"/>
      <c r="S94" s="80"/>
      <c r="T94" s="80"/>
      <c r="U94" s="80"/>
      <c r="V94" s="80"/>
      <c r="W94" s="80"/>
      <c r="X94" s="80"/>
      <c r="Y94" s="80"/>
      <c r="Z94" s="80"/>
      <c r="AA94" s="80"/>
      <c r="AB94" s="80"/>
      <c r="AC94" s="80"/>
      <c r="AD94" s="80"/>
      <c r="AE94" s="80"/>
      <c r="AF94" s="80"/>
      <c r="AG94" s="219">
        <f>ROUND(SUM(AG95:AG96),2)</f>
        <v>0</v>
      </c>
      <c r="AH94" s="219"/>
      <c r="AI94" s="219"/>
      <c r="AJ94" s="219"/>
      <c r="AK94" s="219"/>
      <c r="AL94" s="219"/>
      <c r="AM94" s="219"/>
      <c r="AN94" s="220">
        <f>SUM(AG94,AT94)</f>
        <v>0</v>
      </c>
      <c r="AO94" s="220"/>
      <c r="AP94" s="220"/>
      <c r="AQ94" s="82" t="s">
        <v>1</v>
      </c>
      <c r="AR94" s="83"/>
      <c r="AS94" s="84">
        <f>ROUND(SUM(AS95:AS96),2)</f>
        <v>0</v>
      </c>
      <c r="AT94" s="85">
        <f>ROUND(SUM(AV94:AW94),2)</f>
        <v>0</v>
      </c>
      <c r="AU94" s="86">
        <f>ROUND(SUM(AU95:AU96),5)</f>
        <v>0</v>
      </c>
      <c r="AV94" s="85">
        <f>ROUND(AZ94*L29,2)</f>
        <v>0</v>
      </c>
      <c r="AW94" s="85">
        <f>ROUND(BA94*L30,2)</f>
        <v>0</v>
      </c>
      <c r="AX94" s="85">
        <f>ROUND(BB94*L29,2)</f>
        <v>0</v>
      </c>
      <c r="AY94" s="85">
        <f>ROUND(BC94*L30,2)</f>
        <v>0</v>
      </c>
      <c r="AZ94" s="85">
        <f>ROUND(SUM(AZ95:AZ96),2)</f>
        <v>0</v>
      </c>
      <c r="BA94" s="85">
        <f>ROUND(SUM(BA95:BA96),2)</f>
        <v>0</v>
      </c>
      <c r="BB94" s="85">
        <f>ROUND(SUM(BB95:BB96),2)</f>
        <v>0</v>
      </c>
      <c r="BC94" s="85">
        <f>ROUND(SUM(BC95:BC96),2)</f>
        <v>0</v>
      </c>
      <c r="BD94" s="87">
        <f>ROUND(SUM(BD95:BD96),2)</f>
        <v>0</v>
      </c>
      <c r="BS94" s="88" t="s">
        <v>72</v>
      </c>
      <c r="BT94" s="88" t="s">
        <v>73</v>
      </c>
      <c r="BU94" s="89" t="s">
        <v>74</v>
      </c>
      <c r="BV94" s="88" t="s">
        <v>14</v>
      </c>
      <c r="BW94" s="88" t="s">
        <v>5</v>
      </c>
      <c r="BX94" s="88" t="s">
        <v>75</v>
      </c>
      <c r="CL94" s="88" t="s">
        <v>1</v>
      </c>
    </row>
    <row r="95" spans="1:91" s="7" customFormat="1" ht="16.5" customHeight="1">
      <c r="A95" s="90" t="s">
        <v>76</v>
      </c>
      <c r="B95" s="91"/>
      <c r="C95" s="92"/>
      <c r="D95" s="218" t="s">
        <v>77</v>
      </c>
      <c r="E95" s="218"/>
      <c r="F95" s="218"/>
      <c r="G95" s="218"/>
      <c r="H95" s="218"/>
      <c r="I95" s="93"/>
      <c r="J95" s="218" t="s">
        <v>78</v>
      </c>
      <c r="K95" s="218"/>
      <c r="L95" s="218"/>
      <c r="M95" s="218"/>
      <c r="N95" s="218"/>
      <c r="O95" s="218"/>
      <c r="P95" s="218"/>
      <c r="Q95" s="218"/>
      <c r="R95" s="218"/>
      <c r="S95" s="218"/>
      <c r="T95" s="218"/>
      <c r="U95" s="218"/>
      <c r="V95" s="218"/>
      <c r="W95" s="218"/>
      <c r="X95" s="218"/>
      <c r="Y95" s="218"/>
      <c r="Z95" s="218"/>
      <c r="AA95" s="218"/>
      <c r="AB95" s="218"/>
      <c r="AC95" s="218"/>
      <c r="AD95" s="218"/>
      <c r="AE95" s="218"/>
      <c r="AF95" s="218"/>
      <c r="AG95" s="216">
        <f>'01 - Koncová zařízení'!J30</f>
        <v>0</v>
      </c>
      <c r="AH95" s="217"/>
      <c r="AI95" s="217"/>
      <c r="AJ95" s="217"/>
      <c r="AK95" s="217"/>
      <c r="AL95" s="217"/>
      <c r="AM95" s="217"/>
      <c r="AN95" s="216">
        <f>SUM(AG95,AT95)</f>
        <v>0</v>
      </c>
      <c r="AO95" s="217"/>
      <c r="AP95" s="217"/>
      <c r="AQ95" s="94" t="s">
        <v>79</v>
      </c>
      <c r="AR95" s="95"/>
      <c r="AS95" s="96">
        <v>0</v>
      </c>
      <c r="AT95" s="97">
        <f>ROUND(SUM(AV95:AW95),2)</f>
        <v>0</v>
      </c>
      <c r="AU95" s="98">
        <f>'01 - Koncová zařízení'!P118</f>
        <v>0</v>
      </c>
      <c r="AV95" s="97">
        <f>'01 - Koncová zařízení'!J33</f>
        <v>0</v>
      </c>
      <c r="AW95" s="97">
        <f>'01 - Koncová zařízení'!J34</f>
        <v>0</v>
      </c>
      <c r="AX95" s="97">
        <f>'01 - Koncová zařízení'!J35</f>
        <v>0</v>
      </c>
      <c r="AY95" s="97">
        <f>'01 - Koncová zařízení'!J36</f>
        <v>0</v>
      </c>
      <c r="AZ95" s="97">
        <f>'01 - Koncová zařízení'!F33</f>
        <v>0</v>
      </c>
      <c r="BA95" s="97">
        <f>'01 - Koncová zařízení'!F34</f>
        <v>0</v>
      </c>
      <c r="BB95" s="97">
        <f>'01 - Koncová zařízení'!F35</f>
        <v>0</v>
      </c>
      <c r="BC95" s="97">
        <f>'01 - Koncová zařízení'!F36</f>
        <v>0</v>
      </c>
      <c r="BD95" s="99">
        <f>'01 - Koncová zařízení'!F37</f>
        <v>0</v>
      </c>
      <c r="BT95" s="100" t="s">
        <v>80</v>
      </c>
      <c r="BV95" s="100" t="s">
        <v>14</v>
      </c>
      <c r="BW95" s="100" t="s">
        <v>81</v>
      </c>
      <c r="BX95" s="100" t="s">
        <v>5</v>
      </c>
      <c r="CL95" s="100" t="s">
        <v>1</v>
      </c>
      <c r="CM95" s="100" t="s">
        <v>82</v>
      </c>
    </row>
    <row r="96" spans="1:91" s="7" customFormat="1" ht="16.5" customHeight="1">
      <c r="A96" s="90" t="s">
        <v>76</v>
      </c>
      <c r="B96" s="91"/>
      <c r="C96" s="92"/>
      <c r="D96" s="218" t="s">
        <v>83</v>
      </c>
      <c r="E96" s="218"/>
      <c r="F96" s="218"/>
      <c r="G96" s="218"/>
      <c r="H96" s="218"/>
      <c r="I96" s="93"/>
      <c r="J96" s="218" t="s">
        <v>84</v>
      </c>
      <c r="K96" s="218"/>
      <c r="L96" s="218"/>
      <c r="M96" s="218"/>
      <c r="N96" s="218"/>
      <c r="O96" s="218"/>
      <c r="P96" s="218"/>
      <c r="Q96" s="218"/>
      <c r="R96" s="218"/>
      <c r="S96" s="218"/>
      <c r="T96" s="218"/>
      <c r="U96" s="218"/>
      <c r="V96" s="218"/>
      <c r="W96" s="218"/>
      <c r="X96" s="218"/>
      <c r="Y96" s="218"/>
      <c r="Z96" s="218"/>
      <c r="AA96" s="218"/>
      <c r="AB96" s="218"/>
      <c r="AC96" s="218"/>
      <c r="AD96" s="218"/>
      <c r="AE96" s="218"/>
      <c r="AF96" s="218"/>
      <c r="AG96" s="216">
        <f>'02 - VRN'!J30</f>
        <v>0</v>
      </c>
      <c r="AH96" s="217"/>
      <c r="AI96" s="217"/>
      <c r="AJ96" s="217"/>
      <c r="AK96" s="217"/>
      <c r="AL96" s="217"/>
      <c r="AM96" s="217"/>
      <c r="AN96" s="216">
        <f>SUM(AG96,AT96)</f>
        <v>0</v>
      </c>
      <c r="AO96" s="217"/>
      <c r="AP96" s="217"/>
      <c r="AQ96" s="94" t="s">
        <v>79</v>
      </c>
      <c r="AR96" s="95"/>
      <c r="AS96" s="101">
        <v>0</v>
      </c>
      <c r="AT96" s="102">
        <f>ROUND(SUM(AV96:AW96),2)</f>
        <v>0</v>
      </c>
      <c r="AU96" s="103">
        <f>'02 - VRN'!P118</f>
        <v>0</v>
      </c>
      <c r="AV96" s="102">
        <f>'02 - VRN'!J33</f>
        <v>0</v>
      </c>
      <c r="AW96" s="102">
        <f>'02 - VRN'!J34</f>
        <v>0</v>
      </c>
      <c r="AX96" s="102">
        <f>'02 - VRN'!J35</f>
        <v>0</v>
      </c>
      <c r="AY96" s="102">
        <f>'02 - VRN'!J36</f>
        <v>0</v>
      </c>
      <c r="AZ96" s="102">
        <f>'02 - VRN'!F33</f>
        <v>0</v>
      </c>
      <c r="BA96" s="102">
        <f>'02 - VRN'!F34</f>
        <v>0</v>
      </c>
      <c r="BB96" s="102">
        <f>'02 - VRN'!F35</f>
        <v>0</v>
      </c>
      <c r="BC96" s="102">
        <f>'02 - VRN'!F36</f>
        <v>0</v>
      </c>
      <c r="BD96" s="104">
        <f>'02 - VRN'!F37</f>
        <v>0</v>
      </c>
      <c r="BT96" s="100" t="s">
        <v>80</v>
      </c>
      <c r="BV96" s="100" t="s">
        <v>14</v>
      </c>
      <c r="BW96" s="100" t="s">
        <v>85</v>
      </c>
      <c r="BX96" s="100" t="s">
        <v>5</v>
      </c>
      <c r="CL96" s="100" t="s">
        <v>1</v>
      </c>
      <c r="CM96" s="100" t="s">
        <v>82</v>
      </c>
    </row>
    <row r="97" spans="1:57" s="2" customFormat="1" ht="30" customHeight="1">
      <c r="A97" s="31"/>
      <c r="B97" s="32"/>
      <c r="C97" s="33"/>
      <c r="D97" s="33"/>
      <c r="E97" s="33"/>
      <c r="F97" s="33"/>
      <c r="G97" s="33"/>
      <c r="H97" s="33"/>
      <c r="I97" s="33"/>
      <c r="J97" s="33"/>
      <c r="K97" s="33"/>
      <c r="L97" s="33"/>
      <c r="M97" s="33"/>
      <c r="N97" s="33"/>
      <c r="O97" s="33"/>
      <c r="P97" s="33"/>
      <c r="Q97" s="33"/>
      <c r="R97" s="33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  <c r="AF97" s="33"/>
      <c r="AG97" s="33"/>
      <c r="AH97" s="33"/>
      <c r="AI97" s="33"/>
      <c r="AJ97" s="33"/>
      <c r="AK97" s="33"/>
      <c r="AL97" s="33"/>
      <c r="AM97" s="33"/>
      <c r="AN97" s="33"/>
      <c r="AO97" s="33"/>
      <c r="AP97" s="33"/>
      <c r="AQ97" s="33"/>
      <c r="AR97" s="36"/>
      <c r="AS97" s="31"/>
      <c r="AT97" s="31"/>
      <c r="AU97" s="31"/>
      <c r="AV97" s="31"/>
      <c r="AW97" s="31"/>
      <c r="AX97" s="31"/>
      <c r="AY97" s="31"/>
      <c r="AZ97" s="31"/>
      <c r="BA97" s="31"/>
      <c r="BB97" s="31"/>
      <c r="BC97" s="31"/>
      <c r="BD97" s="31"/>
      <c r="BE97" s="31"/>
    </row>
    <row r="98" spans="1:57" s="2" customFormat="1" ht="6.95" customHeight="1">
      <c r="A98" s="31"/>
      <c r="B98" s="51"/>
      <c r="C98" s="52"/>
      <c r="D98" s="52"/>
      <c r="E98" s="52"/>
      <c r="F98" s="52"/>
      <c r="G98" s="52"/>
      <c r="H98" s="52"/>
      <c r="I98" s="52"/>
      <c r="J98" s="52"/>
      <c r="K98" s="52"/>
      <c r="L98" s="52"/>
      <c r="M98" s="52"/>
      <c r="N98" s="52"/>
      <c r="O98" s="52"/>
      <c r="P98" s="52"/>
      <c r="Q98" s="52"/>
      <c r="R98" s="52"/>
      <c r="S98" s="52"/>
      <c r="T98" s="52"/>
      <c r="U98" s="52"/>
      <c r="V98" s="52"/>
      <c r="W98" s="52"/>
      <c r="X98" s="52"/>
      <c r="Y98" s="52"/>
      <c r="Z98" s="52"/>
      <c r="AA98" s="52"/>
      <c r="AB98" s="52"/>
      <c r="AC98" s="52"/>
      <c r="AD98" s="52"/>
      <c r="AE98" s="52"/>
      <c r="AF98" s="52"/>
      <c r="AG98" s="52"/>
      <c r="AH98" s="52"/>
      <c r="AI98" s="52"/>
      <c r="AJ98" s="52"/>
      <c r="AK98" s="52"/>
      <c r="AL98" s="52"/>
      <c r="AM98" s="52"/>
      <c r="AN98" s="52"/>
      <c r="AO98" s="52"/>
      <c r="AP98" s="52"/>
      <c r="AQ98" s="52"/>
      <c r="AR98" s="36"/>
      <c r="AS98" s="31"/>
      <c r="AT98" s="31"/>
      <c r="AU98" s="31"/>
      <c r="AV98" s="31"/>
      <c r="AW98" s="31"/>
      <c r="AX98" s="31"/>
      <c r="AY98" s="31"/>
      <c r="AZ98" s="31"/>
      <c r="BA98" s="31"/>
      <c r="BB98" s="31"/>
      <c r="BC98" s="31"/>
      <c r="BD98" s="31"/>
      <c r="BE98" s="31"/>
    </row>
  </sheetData>
  <sheetProtection algorithmName="SHA-512" hashValue="7PU8gI7beS2tOvzmNsdGKu9BoBJxWhepvGCTqNyG47kG+JliO4UuoSPGPosLqhkQ1MsgLrpkrvT6j97FY/JLFQ==" saltValue="hs24A3wP26MpoY0d0iJ3Oz35JjVr4k7wMueZ7jHaLly32WriuD9Z67q4qo4THGeyard/x2QiJ4sx//DvJ61BmA==" spinCount="100000" sheet="1" objects="1" scenarios="1" formatColumns="0" formatRows="0"/>
  <mergeCells count="46"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L33:P33"/>
    <mergeCell ref="X35:AB35"/>
    <mergeCell ref="AK35:AO35"/>
    <mergeCell ref="AK31:AO31"/>
    <mergeCell ref="L31:P31"/>
    <mergeCell ref="W32:AE32"/>
    <mergeCell ref="AK32:AO32"/>
    <mergeCell ref="L32:P32"/>
    <mergeCell ref="AM87:AN87"/>
    <mergeCell ref="AM89:AP89"/>
    <mergeCell ref="AS89:AT91"/>
    <mergeCell ref="AM90:AP90"/>
    <mergeCell ref="W33:AE33"/>
    <mergeCell ref="AK33:AO33"/>
    <mergeCell ref="AR2:BE2"/>
    <mergeCell ref="AN96:AP96"/>
    <mergeCell ref="AG96:AM96"/>
    <mergeCell ref="D96:H96"/>
    <mergeCell ref="J96:AF96"/>
    <mergeCell ref="AG94:AM94"/>
    <mergeCell ref="AN94:AP94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L85:AJ85"/>
  </mergeCells>
  <hyperlinks>
    <hyperlink ref="A95" location="'01 - Koncová zařízení'!C2" display="/" xr:uid="{00000000-0004-0000-0000-000000000000}"/>
    <hyperlink ref="A96" location="'02 - VRN'!C2" display="/" xr:uid="{00000000-0004-0000-0000-000001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BM131"/>
  <sheetViews>
    <sheetView showGridLines="0" tabSelected="1" topLeftCell="A101" workbookViewId="0">
      <selection activeCell="Z126" sqref="Z126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15"/>
      <c r="M2" s="215"/>
      <c r="N2" s="215"/>
      <c r="O2" s="215"/>
      <c r="P2" s="215"/>
      <c r="Q2" s="215"/>
      <c r="R2" s="215"/>
      <c r="S2" s="215"/>
      <c r="T2" s="215"/>
      <c r="U2" s="215"/>
      <c r="V2" s="215"/>
      <c r="AT2" s="14" t="s">
        <v>81</v>
      </c>
    </row>
    <row r="3" spans="1:46" s="1" customFormat="1" ht="6.95" customHeight="1">
      <c r="B3" s="105"/>
      <c r="C3" s="106"/>
      <c r="D3" s="106"/>
      <c r="E3" s="106"/>
      <c r="F3" s="106"/>
      <c r="G3" s="106"/>
      <c r="H3" s="106"/>
      <c r="I3" s="106"/>
      <c r="J3" s="106"/>
      <c r="K3" s="106"/>
      <c r="L3" s="17"/>
      <c r="AT3" s="14" t="s">
        <v>82</v>
      </c>
    </row>
    <row r="4" spans="1:46" s="1" customFormat="1" ht="24.95" customHeight="1">
      <c r="B4" s="17"/>
      <c r="D4" s="107" t="s">
        <v>86</v>
      </c>
      <c r="L4" s="17"/>
      <c r="M4" s="108" t="s">
        <v>10</v>
      </c>
      <c r="AT4" s="14" t="s">
        <v>4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109" t="s">
        <v>16</v>
      </c>
      <c r="L6" s="17"/>
    </row>
    <row r="7" spans="1:46" s="1" customFormat="1" ht="16.5" customHeight="1">
      <c r="B7" s="17"/>
      <c r="E7" s="259" t="str">
        <f>'Rekapitulace stavby'!K6</f>
        <v>Příloha č. 4b - Výkaz výměr</v>
      </c>
      <c r="F7" s="260"/>
      <c r="G7" s="260"/>
      <c r="H7" s="260"/>
      <c r="L7" s="17"/>
    </row>
    <row r="8" spans="1:46" s="2" customFormat="1" ht="12" customHeight="1">
      <c r="A8" s="31"/>
      <c r="B8" s="36"/>
      <c r="C8" s="31"/>
      <c r="D8" s="109" t="s">
        <v>87</v>
      </c>
      <c r="E8" s="31"/>
      <c r="F8" s="31"/>
      <c r="G8" s="31"/>
      <c r="H8" s="31"/>
      <c r="I8" s="31"/>
      <c r="J8" s="31"/>
      <c r="K8" s="31"/>
      <c r="L8" s="48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</row>
    <row r="9" spans="1:46" s="2" customFormat="1" ht="16.5" customHeight="1">
      <c r="A9" s="31"/>
      <c r="B9" s="36"/>
      <c r="C9" s="31"/>
      <c r="D9" s="31"/>
      <c r="E9" s="261" t="s">
        <v>88</v>
      </c>
      <c r="F9" s="262"/>
      <c r="G9" s="262"/>
      <c r="H9" s="262"/>
      <c r="I9" s="31"/>
      <c r="J9" s="31"/>
      <c r="K9" s="31"/>
      <c r="L9" s="48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</row>
    <row r="10" spans="1:46" s="2" customFormat="1">
      <c r="A10" s="31"/>
      <c r="B10" s="36"/>
      <c r="C10" s="31"/>
      <c r="D10" s="31"/>
      <c r="E10" s="31"/>
      <c r="F10" s="31"/>
      <c r="G10" s="31"/>
      <c r="H10" s="31"/>
      <c r="I10" s="31"/>
      <c r="J10" s="31"/>
      <c r="K10" s="31"/>
      <c r="L10" s="48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</row>
    <row r="11" spans="1:46" s="2" customFormat="1" ht="12" customHeight="1">
      <c r="A11" s="31"/>
      <c r="B11" s="36"/>
      <c r="C11" s="31"/>
      <c r="D11" s="109" t="s">
        <v>18</v>
      </c>
      <c r="E11" s="31"/>
      <c r="F11" s="110" t="s">
        <v>1</v>
      </c>
      <c r="G11" s="31"/>
      <c r="H11" s="31"/>
      <c r="I11" s="109" t="s">
        <v>19</v>
      </c>
      <c r="J11" s="110" t="s">
        <v>1</v>
      </c>
      <c r="K11" s="31"/>
      <c r="L11" s="48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</row>
    <row r="12" spans="1:46" s="2" customFormat="1" ht="12" customHeight="1">
      <c r="A12" s="31"/>
      <c r="B12" s="36"/>
      <c r="C12" s="31"/>
      <c r="D12" s="109" t="s">
        <v>20</v>
      </c>
      <c r="E12" s="31"/>
      <c r="F12" s="110" t="s">
        <v>21</v>
      </c>
      <c r="G12" s="31"/>
      <c r="H12" s="31"/>
      <c r="I12" s="109" t="s">
        <v>22</v>
      </c>
      <c r="J12" s="111" t="str">
        <f>'Rekapitulace stavby'!AN8</f>
        <v>12. 9. 2024</v>
      </c>
      <c r="K12" s="31"/>
      <c r="L12" s="48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</row>
    <row r="13" spans="1:46" s="2" customFormat="1" ht="10.9" customHeight="1">
      <c r="A13" s="31"/>
      <c r="B13" s="36"/>
      <c r="C13" s="31"/>
      <c r="D13" s="31"/>
      <c r="E13" s="31"/>
      <c r="F13" s="31"/>
      <c r="G13" s="31"/>
      <c r="H13" s="31"/>
      <c r="I13" s="31"/>
      <c r="J13" s="31"/>
      <c r="K13" s="31"/>
      <c r="L13" s="48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</row>
    <row r="14" spans="1:46" s="2" customFormat="1" ht="12" customHeight="1">
      <c r="A14" s="31"/>
      <c r="B14" s="36"/>
      <c r="C14" s="31"/>
      <c r="D14" s="109" t="s">
        <v>24</v>
      </c>
      <c r="E14" s="31"/>
      <c r="F14" s="31"/>
      <c r="G14" s="31"/>
      <c r="H14" s="31"/>
      <c r="I14" s="109" t="s">
        <v>25</v>
      </c>
      <c r="J14" s="110" t="s">
        <v>1</v>
      </c>
      <c r="K14" s="31"/>
      <c r="L14" s="48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</row>
    <row r="15" spans="1:46" s="2" customFormat="1" ht="18" customHeight="1">
      <c r="A15" s="31"/>
      <c r="B15" s="36"/>
      <c r="C15" s="31"/>
      <c r="D15" s="31"/>
      <c r="E15" s="110" t="s">
        <v>21</v>
      </c>
      <c r="F15" s="31"/>
      <c r="G15" s="31"/>
      <c r="H15" s="31"/>
      <c r="I15" s="109" t="s">
        <v>26</v>
      </c>
      <c r="J15" s="110" t="s">
        <v>1</v>
      </c>
      <c r="K15" s="31"/>
      <c r="L15" s="48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</row>
    <row r="16" spans="1:46" s="2" customFormat="1" ht="6.95" customHeight="1">
      <c r="A16" s="31"/>
      <c r="B16" s="36"/>
      <c r="C16" s="31"/>
      <c r="D16" s="31"/>
      <c r="E16" s="31"/>
      <c r="F16" s="31"/>
      <c r="G16" s="31"/>
      <c r="H16" s="31"/>
      <c r="I16" s="31"/>
      <c r="J16" s="31"/>
      <c r="K16" s="31"/>
      <c r="L16" s="48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</row>
    <row r="17" spans="1:31" s="2" customFormat="1" ht="12" customHeight="1">
      <c r="A17" s="31"/>
      <c r="B17" s="36"/>
      <c r="C17" s="31"/>
      <c r="D17" s="109" t="s">
        <v>27</v>
      </c>
      <c r="E17" s="31"/>
      <c r="F17" s="31"/>
      <c r="G17" s="31"/>
      <c r="H17" s="31"/>
      <c r="I17" s="109" t="s">
        <v>25</v>
      </c>
      <c r="J17" s="27" t="str">
        <f>'Rekapitulace stavby'!AN13</f>
        <v>Vyplň údaj</v>
      </c>
      <c r="K17" s="31"/>
      <c r="L17" s="48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</row>
    <row r="18" spans="1:31" s="2" customFormat="1" ht="18" customHeight="1">
      <c r="A18" s="31"/>
      <c r="B18" s="36"/>
      <c r="C18" s="31"/>
      <c r="D18" s="31"/>
      <c r="E18" s="263" t="str">
        <f>'Rekapitulace stavby'!E14</f>
        <v>Vyplň údaj</v>
      </c>
      <c r="F18" s="264"/>
      <c r="G18" s="264"/>
      <c r="H18" s="264"/>
      <c r="I18" s="109" t="s">
        <v>26</v>
      </c>
      <c r="J18" s="27" t="str">
        <f>'Rekapitulace stavby'!AN14</f>
        <v>Vyplň údaj</v>
      </c>
      <c r="K18" s="31"/>
      <c r="L18" s="48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</row>
    <row r="19" spans="1:31" s="2" customFormat="1" ht="6.95" customHeight="1">
      <c r="A19" s="31"/>
      <c r="B19" s="36"/>
      <c r="C19" s="31"/>
      <c r="D19" s="31"/>
      <c r="E19" s="31"/>
      <c r="F19" s="31"/>
      <c r="G19" s="31"/>
      <c r="H19" s="31"/>
      <c r="I19" s="31"/>
      <c r="J19" s="31"/>
      <c r="K19" s="31"/>
      <c r="L19" s="48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</row>
    <row r="20" spans="1:31" s="2" customFormat="1" ht="12" customHeight="1">
      <c r="A20" s="31"/>
      <c r="B20" s="36"/>
      <c r="C20" s="31"/>
      <c r="D20" s="109" t="s">
        <v>29</v>
      </c>
      <c r="E20" s="31"/>
      <c r="F20" s="31"/>
      <c r="G20" s="31"/>
      <c r="H20" s="31"/>
      <c r="I20" s="109" t="s">
        <v>25</v>
      </c>
      <c r="J20" s="110" t="s">
        <v>1</v>
      </c>
      <c r="K20" s="31"/>
      <c r="L20" s="48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</row>
    <row r="21" spans="1:31" s="2" customFormat="1" ht="18" customHeight="1">
      <c r="A21" s="31"/>
      <c r="B21" s="36"/>
      <c r="C21" s="31"/>
      <c r="D21" s="31"/>
      <c r="E21" s="110" t="s">
        <v>21</v>
      </c>
      <c r="F21" s="31"/>
      <c r="G21" s="31"/>
      <c r="H21" s="31"/>
      <c r="I21" s="109" t="s">
        <v>26</v>
      </c>
      <c r="J21" s="110" t="s">
        <v>1</v>
      </c>
      <c r="K21" s="31"/>
      <c r="L21" s="48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</row>
    <row r="22" spans="1:31" s="2" customFormat="1" ht="6.95" customHeight="1">
      <c r="A22" s="31"/>
      <c r="B22" s="36"/>
      <c r="C22" s="31"/>
      <c r="D22" s="31"/>
      <c r="E22" s="31"/>
      <c r="F22" s="31"/>
      <c r="G22" s="31"/>
      <c r="H22" s="31"/>
      <c r="I22" s="31"/>
      <c r="J22" s="31"/>
      <c r="K22" s="31"/>
      <c r="L22" s="48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</row>
    <row r="23" spans="1:31" s="2" customFormat="1" ht="12" customHeight="1">
      <c r="A23" s="31"/>
      <c r="B23" s="36"/>
      <c r="C23" s="31"/>
      <c r="D23" s="109" t="s">
        <v>31</v>
      </c>
      <c r="E23" s="31"/>
      <c r="F23" s="31"/>
      <c r="G23" s="31"/>
      <c r="H23" s="31"/>
      <c r="I23" s="109" t="s">
        <v>25</v>
      </c>
      <c r="J23" s="110" t="s">
        <v>1</v>
      </c>
      <c r="K23" s="31"/>
      <c r="L23" s="48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</row>
    <row r="24" spans="1:31" s="2" customFormat="1" ht="18" customHeight="1">
      <c r="A24" s="31"/>
      <c r="B24" s="36"/>
      <c r="C24" s="31"/>
      <c r="D24" s="31"/>
      <c r="E24" s="110" t="s">
        <v>21</v>
      </c>
      <c r="F24" s="31"/>
      <c r="G24" s="31"/>
      <c r="H24" s="31"/>
      <c r="I24" s="109" t="s">
        <v>26</v>
      </c>
      <c r="J24" s="110" t="s">
        <v>1</v>
      </c>
      <c r="K24" s="31"/>
      <c r="L24" s="48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</row>
    <row r="25" spans="1:31" s="2" customFormat="1" ht="6.95" customHeight="1">
      <c r="A25" s="31"/>
      <c r="B25" s="36"/>
      <c r="C25" s="31"/>
      <c r="D25" s="31"/>
      <c r="E25" s="31"/>
      <c r="F25" s="31"/>
      <c r="G25" s="31"/>
      <c r="H25" s="31"/>
      <c r="I25" s="31"/>
      <c r="J25" s="31"/>
      <c r="K25" s="31"/>
      <c r="L25" s="48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</row>
    <row r="26" spans="1:31" s="2" customFormat="1" ht="12" customHeight="1">
      <c r="A26" s="31"/>
      <c r="B26" s="36"/>
      <c r="C26" s="31"/>
      <c r="D26" s="109" t="s">
        <v>32</v>
      </c>
      <c r="E26" s="31"/>
      <c r="F26" s="31"/>
      <c r="G26" s="31"/>
      <c r="H26" s="31"/>
      <c r="I26" s="31"/>
      <c r="J26" s="31"/>
      <c r="K26" s="31"/>
      <c r="L26" s="48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</row>
    <row r="27" spans="1:31" s="8" customFormat="1" ht="16.5" customHeight="1">
      <c r="A27" s="112"/>
      <c r="B27" s="113"/>
      <c r="C27" s="112"/>
      <c r="D27" s="112"/>
      <c r="E27" s="265" t="s">
        <v>1</v>
      </c>
      <c r="F27" s="265"/>
      <c r="G27" s="265"/>
      <c r="H27" s="265"/>
      <c r="I27" s="112"/>
      <c r="J27" s="112"/>
      <c r="K27" s="112"/>
      <c r="L27" s="114"/>
      <c r="S27" s="112"/>
      <c r="T27" s="112"/>
      <c r="U27" s="112"/>
      <c r="V27" s="112"/>
      <c r="W27" s="112"/>
      <c r="X27" s="112"/>
      <c r="Y27" s="112"/>
      <c r="Z27" s="112"/>
      <c r="AA27" s="112"/>
      <c r="AB27" s="112"/>
      <c r="AC27" s="112"/>
      <c r="AD27" s="112"/>
      <c r="AE27" s="112"/>
    </row>
    <row r="28" spans="1:31" s="2" customFormat="1" ht="6.95" customHeight="1">
      <c r="A28" s="31"/>
      <c r="B28" s="36"/>
      <c r="C28" s="31"/>
      <c r="D28" s="31"/>
      <c r="E28" s="31"/>
      <c r="F28" s="31"/>
      <c r="G28" s="31"/>
      <c r="H28" s="31"/>
      <c r="I28" s="31"/>
      <c r="J28" s="31"/>
      <c r="K28" s="31"/>
      <c r="L28" s="48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</row>
    <row r="29" spans="1:31" s="2" customFormat="1" ht="6.95" customHeight="1">
      <c r="A29" s="31"/>
      <c r="B29" s="36"/>
      <c r="C29" s="31"/>
      <c r="D29" s="115"/>
      <c r="E29" s="115"/>
      <c r="F29" s="115"/>
      <c r="G29" s="115"/>
      <c r="H29" s="115"/>
      <c r="I29" s="115"/>
      <c r="J29" s="115"/>
      <c r="K29" s="115"/>
      <c r="L29" s="48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</row>
    <row r="30" spans="1:31" s="2" customFormat="1" ht="25.35" customHeight="1">
      <c r="A30" s="31"/>
      <c r="B30" s="36"/>
      <c r="C30" s="31"/>
      <c r="D30" s="116" t="s">
        <v>33</v>
      </c>
      <c r="E30" s="31"/>
      <c r="F30" s="31"/>
      <c r="G30" s="31"/>
      <c r="H30" s="31"/>
      <c r="I30" s="31"/>
      <c r="J30" s="117">
        <f>ROUND(J118, 2)</f>
        <v>0</v>
      </c>
      <c r="K30" s="31"/>
      <c r="L30" s="48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</row>
    <row r="31" spans="1:31" s="2" customFormat="1" ht="6.95" customHeight="1">
      <c r="A31" s="31"/>
      <c r="B31" s="36"/>
      <c r="C31" s="31"/>
      <c r="D31" s="115"/>
      <c r="E31" s="115"/>
      <c r="F31" s="115"/>
      <c r="G31" s="115"/>
      <c r="H31" s="115"/>
      <c r="I31" s="115"/>
      <c r="J31" s="115"/>
      <c r="K31" s="115"/>
      <c r="L31" s="48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</row>
    <row r="32" spans="1:31" s="2" customFormat="1" ht="14.45" customHeight="1">
      <c r="A32" s="31"/>
      <c r="B32" s="36"/>
      <c r="C32" s="31"/>
      <c r="D32" s="31"/>
      <c r="E32" s="31"/>
      <c r="F32" s="118" t="s">
        <v>35</v>
      </c>
      <c r="G32" s="31"/>
      <c r="H32" s="31"/>
      <c r="I32" s="118" t="s">
        <v>34</v>
      </c>
      <c r="J32" s="118" t="s">
        <v>36</v>
      </c>
      <c r="K32" s="31"/>
      <c r="L32" s="48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</row>
    <row r="33" spans="1:31" s="2" customFormat="1" ht="14.45" customHeight="1">
      <c r="A33" s="31"/>
      <c r="B33" s="36"/>
      <c r="C33" s="31"/>
      <c r="D33" s="119" t="s">
        <v>37</v>
      </c>
      <c r="E33" s="109" t="s">
        <v>38</v>
      </c>
      <c r="F33" s="120">
        <f>ROUND((SUM(BE118:BE130)),  2)</f>
        <v>0</v>
      </c>
      <c r="G33" s="31"/>
      <c r="H33" s="31"/>
      <c r="I33" s="121">
        <v>0.21</v>
      </c>
      <c r="J33" s="120">
        <f>ROUND(((SUM(BE118:BE130))*I33),  2)</f>
        <v>0</v>
      </c>
      <c r="K33" s="31"/>
      <c r="L33" s="48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</row>
    <row r="34" spans="1:31" s="2" customFormat="1" ht="14.45" customHeight="1">
      <c r="A34" s="31"/>
      <c r="B34" s="36"/>
      <c r="C34" s="31"/>
      <c r="D34" s="31"/>
      <c r="E34" s="109" t="s">
        <v>39</v>
      </c>
      <c r="F34" s="120">
        <f>ROUND((SUM(BF118:BF130)),  2)</f>
        <v>0</v>
      </c>
      <c r="G34" s="31"/>
      <c r="H34" s="31"/>
      <c r="I34" s="121">
        <v>0.12</v>
      </c>
      <c r="J34" s="120">
        <f>ROUND(((SUM(BF118:BF130))*I34),  2)</f>
        <v>0</v>
      </c>
      <c r="K34" s="31"/>
      <c r="L34" s="48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</row>
    <row r="35" spans="1:31" s="2" customFormat="1" ht="14.45" hidden="1" customHeight="1">
      <c r="A35" s="31"/>
      <c r="B35" s="36"/>
      <c r="C35" s="31"/>
      <c r="D35" s="31"/>
      <c r="E35" s="109" t="s">
        <v>40</v>
      </c>
      <c r="F35" s="120">
        <f>ROUND((SUM(BG118:BG130)),  2)</f>
        <v>0</v>
      </c>
      <c r="G35" s="31"/>
      <c r="H35" s="31"/>
      <c r="I35" s="121">
        <v>0.21</v>
      </c>
      <c r="J35" s="120">
        <f>0</f>
        <v>0</v>
      </c>
      <c r="K35" s="31"/>
      <c r="L35" s="48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</row>
    <row r="36" spans="1:31" s="2" customFormat="1" ht="14.45" hidden="1" customHeight="1">
      <c r="A36" s="31"/>
      <c r="B36" s="36"/>
      <c r="C36" s="31"/>
      <c r="D36" s="31"/>
      <c r="E36" s="109" t="s">
        <v>41</v>
      </c>
      <c r="F36" s="120">
        <f>ROUND((SUM(BH118:BH130)),  2)</f>
        <v>0</v>
      </c>
      <c r="G36" s="31"/>
      <c r="H36" s="31"/>
      <c r="I36" s="121">
        <v>0.12</v>
      </c>
      <c r="J36" s="120">
        <f>0</f>
        <v>0</v>
      </c>
      <c r="K36" s="31"/>
      <c r="L36" s="48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</row>
    <row r="37" spans="1:31" s="2" customFormat="1" ht="14.45" hidden="1" customHeight="1">
      <c r="A37" s="31"/>
      <c r="B37" s="36"/>
      <c r="C37" s="31"/>
      <c r="D37" s="31"/>
      <c r="E37" s="109" t="s">
        <v>42</v>
      </c>
      <c r="F37" s="120">
        <f>ROUND((SUM(BI118:BI130)),  2)</f>
        <v>0</v>
      </c>
      <c r="G37" s="31"/>
      <c r="H37" s="31"/>
      <c r="I37" s="121">
        <v>0</v>
      </c>
      <c r="J37" s="120">
        <f>0</f>
        <v>0</v>
      </c>
      <c r="K37" s="31"/>
      <c r="L37" s="48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</row>
    <row r="38" spans="1:31" s="2" customFormat="1" ht="6.95" customHeight="1">
      <c r="A38" s="31"/>
      <c r="B38" s="36"/>
      <c r="C38" s="31"/>
      <c r="D38" s="31"/>
      <c r="E38" s="31"/>
      <c r="F38" s="31"/>
      <c r="G38" s="31"/>
      <c r="H38" s="31"/>
      <c r="I38" s="31"/>
      <c r="J38" s="31"/>
      <c r="K38" s="31"/>
      <c r="L38" s="48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</row>
    <row r="39" spans="1:31" s="2" customFormat="1" ht="25.35" customHeight="1">
      <c r="A39" s="31"/>
      <c r="B39" s="36"/>
      <c r="C39" s="122"/>
      <c r="D39" s="123" t="s">
        <v>43</v>
      </c>
      <c r="E39" s="124"/>
      <c r="F39" s="124"/>
      <c r="G39" s="125" t="s">
        <v>44</v>
      </c>
      <c r="H39" s="126" t="s">
        <v>45</v>
      </c>
      <c r="I39" s="124"/>
      <c r="J39" s="127">
        <f>SUM(J30:J37)</f>
        <v>0</v>
      </c>
      <c r="K39" s="128"/>
      <c r="L39" s="48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</row>
    <row r="40" spans="1:31" s="2" customFormat="1" ht="14.45" customHeight="1">
      <c r="A40" s="31"/>
      <c r="B40" s="36"/>
      <c r="C40" s="31"/>
      <c r="D40" s="31"/>
      <c r="E40" s="31"/>
      <c r="F40" s="31"/>
      <c r="G40" s="31"/>
      <c r="H40" s="31"/>
      <c r="I40" s="31"/>
      <c r="J40" s="31"/>
      <c r="K40" s="31"/>
      <c r="L40" s="48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</row>
    <row r="41" spans="1:31" s="1" customFormat="1" ht="14.45" customHeight="1">
      <c r="B41" s="17"/>
      <c r="L41" s="17"/>
    </row>
    <row r="42" spans="1:31" s="1" customFormat="1" ht="14.45" customHeight="1">
      <c r="B42" s="17"/>
      <c r="L42" s="17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48"/>
      <c r="D50" s="129" t="s">
        <v>46</v>
      </c>
      <c r="E50" s="130"/>
      <c r="F50" s="130"/>
      <c r="G50" s="129" t="s">
        <v>47</v>
      </c>
      <c r="H50" s="130"/>
      <c r="I50" s="130"/>
      <c r="J50" s="130"/>
      <c r="K50" s="130"/>
      <c r="L50" s="48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31"/>
      <c r="B61" s="36"/>
      <c r="C61" s="31"/>
      <c r="D61" s="131" t="s">
        <v>48</v>
      </c>
      <c r="E61" s="132"/>
      <c r="F61" s="133" t="s">
        <v>49</v>
      </c>
      <c r="G61" s="131" t="s">
        <v>48</v>
      </c>
      <c r="H61" s="132"/>
      <c r="I61" s="132"/>
      <c r="J61" s="134" t="s">
        <v>49</v>
      </c>
      <c r="K61" s="132"/>
      <c r="L61" s="48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31"/>
      <c r="B65" s="36"/>
      <c r="C65" s="31"/>
      <c r="D65" s="129" t="s">
        <v>50</v>
      </c>
      <c r="E65" s="135"/>
      <c r="F65" s="135"/>
      <c r="G65" s="129" t="s">
        <v>51</v>
      </c>
      <c r="H65" s="135"/>
      <c r="I65" s="135"/>
      <c r="J65" s="135"/>
      <c r="K65" s="135"/>
      <c r="L65" s="48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75">
      <c r="A76" s="31"/>
      <c r="B76" s="36"/>
      <c r="C76" s="31"/>
      <c r="D76" s="131" t="s">
        <v>48</v>
      </c>
      <c r="E76" s="132"/>
      <c r="F76" s="133" t="s">
        <v>49</v>
      </c>
      <c r="G76" s="131" t="s">
        <v>48</v>
      </c>
      <c r="H76" s="132"/>
      <c r="I76" s="132"/>
      <c r="J76" s="134" t="s">
        <v>49</v>
      </c>
      <c r="K76" s="132"/>
      <c r="L76" s="48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</row>
    <row r="77" spans="1:31" s="2" customFormat="1" ht="14.45" customHeight="1">
      <c r="A77" s="31"/>
      <c r="B77" s="136"/>
      <c r="C77" s="137"/>
      <c r="D77" s="137"/>
      <c r="E77" s="137"/>
      <c r="F77" s="137"/>
      <c r="G77" s="137"/>
      <c r="H77" s="137"/>
      <c r="I77" s="137"/>
      <c r="J77" s="137"/>
      <c r="K77" s="137"/>
      <c r="L77" s="48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</row>
    <row r="81" spans="1:47" s="2" customFormat="1" ht="6.95" customHeight="1">
      <c r="A81" s="31"/>
      <c r="B81" s="138"/>
      <c r="C81" s="139"/>
      <c r="D81" s="139"/>
      <c r="E81" s="139"/>
      <c r="F81" s="139"/>
      <c r="G81" s="139"/>
      <c r="H81" s="139"/>
      <c r="I81" s="139"/>
      <c r="J81" s="139"/>
      <c r="K81" s="139"/>
      <c r="L81" s="48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</row>
    <row r="82" spans="1:47" s="2" customFormat="1" ht="24.95" customHeight="1">
      <c r="A82" s="31"/>
      <c r="B82" s="32"/>
      <c r="C82" s="20" t="s">
        <v>89</v>
      </c>
      <c r="D82" s="33"/>
      <c r="E82" s="33"/>
      <c r="F82" s="33"/>
      <c r="G82" s="33"/>
      <c r="H82" s="33"/>
      <c r="I82" s="33"/>
      <c r="J82" s="33"/>
      <c r="K82" s="33"/>
      <c r="L82" s="48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</row>
    <row r="83" spans="1:47" s="2" customFormat="1" ht="6.95" customHeight="1">
      <c r="A83" s="31"/>
      <c r="B83" s="32"/>
      <c r="C83" s="33"/>
      <c r="D83" s="33"/>
      <c r="E83" s="33"/>
      <c r="F83" s="33"/>
      <c r="G83" s="33"/>
      <c r="H83" s="33"/>
      <c r="I83" s="33"/>
      <c r="J83" s="33"/>
      <c r="K83" s="33"/>
      <c r="L83" s="48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</row>
    <row r="84" spans="1:47" s="2" customFormat="1" ht="12" customHeight="1">
      <c r="A84" s="31"/>
      <c r="B84" s="32"/>
      <c r="C84" s="26" t="s">
        <v>16</v>
      </c>
      <c r="D84" s="33"/>
      <c r="E84" s="33"/>
      <c r="F84" s="33"/>
      <c r="G84" s="33"/>
      <c r="H84" s="33"/>
      <c r="I84" s="33"/>
      <c r="J84" s="33"/>
      <c r="K84" s="33"/>
      <c r="L84" s="48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</row>
    <row r="85" spans="1:47" s="2" customFormat="1" ht="16.5" customHeight="1">
      <c r="A85" s="31"/>
      <c r="B85" s="32"/>
      <c r="C85" s="33"/>
      <c r="D85" s="33"/>
      <c r="E85" s="257" t="str">
        <f>E7</f>
        <v>Příloha č. 4b - Výkaz výměr</v>
      </c>
      <c r="F85" s="258"/>
      <c r="G85" s="258"/>
      <c r="H85" s="258"/>
      <c r="I85" s="33"/>
      <c r="J85" s="33"/>
      <c r="K85" s="33"/>
      <c r="L85" s="48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</row>
    <row r="86" spans="1:47" s="2" customFormat="1" ht="12" customHeight="1">
      <c r="A86" s="31"/>
      <c r="B86" s="32"/>
      <c r="C86" s="26" t="s">
        <v>87</v>
      </c>
      <c r="D86" s="33"/>
      <c r="E86" s="33"/>
      <c r="F86" s="33"/>
      <c r="G86" s="33"/>
      <c r="H86" s="33"/>
      <c r="I86" s="33"/>
      <c r="J86" s="33"/>
      <c r="K86" s="33"/>
      <c r="L86" s="48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</row>
    <row r="87" spans="1:47" s="2" customFormat="1" ht="16.5" customHeight="1">
      <c r="A87" s="31"/>
      <c r="B87" s="32"/>
      <c r="C87" s="33"/>
      <c r="D87" s="33"/>
      <c r="E87" s="226" t="str">
        <f>E9</f>
        <v>01 - Koncová zařízení</v>
      </c>
      <c r="F87" s="256"/>
      <c r="G87" s="256"/>
      <c r="H87" s="256"/>
      <c r="I87" s="33"/>
      <c r="J87" s="33"/>
      <c r="K87" s="33"/>
      <c r="L87" s="48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</row>
    <row r="88" spans="1:47" s="2" customFormat="1" ht="6.95" customHeight="1">
      <c r="A88" s="31"/>
      <c r="B88" s="32"/>
      <c r="C88" s="33"/>
      <c r="D88" s="33"/>
      <c r="E88" s="33"/>
      <c r="F88" s="33"/>
      <c r="G88" s="33"/>
      <c r="H88" s="33"/>
      <c r="I88" s="33"/>
      <c r="J88" s="33"/>
      <c r="K88" s="33"/>
      <c r="L88" s="48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</row>
    <row r="89" spans="1:47" s="2" customFormat="1" ht="12" customHeight="1">
      <c r="A89" s="31"/>
      <c r="B89" s="32"/>
      <c r="C89" s="26" t="s">
        <v>20</v>
      </c>
      <c r="D89" s="33"/>
      <c r="E89" s="33"/>
      <c r="F89" s="24" t="str">
        <f>F12</f>
        <v xml:space="preserve"> </v>
      </c>
      <c r="G89" s="33"/>
      <c r="H89" s="33"/>
      <c r="I89" s="26" t="s">
        <v>22</v>
      </c>
      <c r="J89" s="63" t="str">
        <f>IF(J12="","",J12)</f>
        <v>12. 9. 2024</v>
      </c>
      <c r="K89" s="33"/>
      <c r="L89" s="48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</row>
    <row r="90" spans="1:47" s="2" customFormat="1" ht="6.95" customHeight="1">
      <c r="A90" s="31"/>
      <c r="B90" s="32"/>
      <c r="C90" s="33"/>
      <c r="D90" s="33"/>
      <c r="E90" s="33"/>
      <c r="F90" s="33"/>
      <c r="G90" s="33"/>
      <c r="H90" s="33"/>
      <c r="I90" s="33"/>
      <c r="J90" s="33"/>
      <c r="K90" s="33"/>
      <c r="L90" s="48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</row>
    <row r="91" spans="1:47" s="2" customFormat="1" ht="15.2" customHeight="1">
      <c r="A91" s="31"/>
      <c r="B91" s="32"/>
      <c r="C91" s="26" t="s">
        <v>24</v>
      </c>
      <c r="D91" s="33"/>
      <c r="E91" s="33"/>
      <c r="F91" s="24" t="str">
        <f>E15</f>
        <v xml:space="preserve"> </v>
      </c>
      <c r="G91" s="33"/>
      <c r="H91" s="33"/>
      <c r="I91" s="26" t="s">
        <v>29</v>
      </c>
      <c r="J91" s="29" t="str">
        <f>E21</f>
        <v xml:space="preserve"> </v>
      </c>
      <c r="K91" s="33"/>
      <c r="L91" s="48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</row>
    <row r="92" spans="1:47" s="2" customFormat="1" ht="15.2" customHeight="1">
      <c r="A92" s="31"/>
      <c r="B92" s="32"/>
      <c r="C92" s="26" t="s">
        <v>27</v>
      </c>
      <c r="D92" s="33"/>
      <c r="E92" s="33"/>
      <c r="F92" s="24" t="str">
        <f>IF(E18="","",E18)</f>
        <v>Vyplň údaj</v>
      </c>
      <c r="G92" s="33"/>
      <c r="H92" s="33"/>
      <c r="I92" s="26" t="s">
        <v>31</v>
      </c>
      <c r="J92" s="29" t="str">
        <f>E24</f>
        <v xml:space="preserve"> </v>
      </c>
      <c r="K92" s="33"/>
      <c r="L92" s="48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</row>
    <row r="93" spans="1:47" s="2" customFormat="1" ht="10.35" customHeight="1">
      <c r="A93" s="31"/>
      <c r="B93" s="32"/>
      <c r="C93" s="33"/>
      <c r="D93" s="33"/>
      <c r="E93" s="33"/>
      <c r="F93" s="33"/>
      <c r="G93" s="33"/>
      <c r="H93" s="33"/>
      <c r="I93" s="33"/>
      <c r="J93" s="33"/>
      <c r="K93" s="33"/>
      <c r="L93" s="48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</row>
    <row r="94" spans="1:47" s="2" customFormat="1" ht="29.25" customHeight="1">
      <c r="A94" s="31"/>
      <c r="B94" s="32"/>
      <c r="C94" s="140" t="s">
        <v>90</v>
      </c>
      <c r="D94" s="141"/>
      <c r="E94" s="141"/>
      <c r="F94" s="141"/>
      <c r="G94" s="141"/>
      <c r="H94" s="141"/>
      <c r="I94" s="141"/>
      <c r="J94" s="142" t="s">
        <v>91</v>
      </c>
      <c r="K94" s="141"/>
      <c r="L94" s="48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</row>
    <row r="95" spans="1:47" s="2" customFormat="1" ht="10.35" customHeight="1">
      <c r="A95" s="31"/>
      <c r="B95" s="32"/>
      <c r="C95" s="33"/>
      <c r="D95" s="33"/>
      <c r="E95" s="33"/>
      <c r="F95" s="33"/>
      <c r="G95" s="33"/>
      <c r="H95" s="33"/>
      <c r="I95" s="33"/>
      <c r="J95" s="33"/>
      <c r="K95" s="33"/>
      <c r="L95" s="48"/>
      <c r="S95" s="31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</row>
    <row r="96" spans="1:47" s="2" customFormat="1" ht="22.9" customHeight="1">
      <c r="A96" s="31"/>
      <c r="B96" s="32"/>
      <c r="C96" s="143" t="s">
        <v>92</v>
      </c>
      <c r="D96" s="33"/>
      <c r="E96" s="33"/>
      <c r="F96" s="33"/>
      <c r="G96" s="33"/>
      <c r="H96" s="33"/>
      <c r="I96" s="33"/>
      <c r="J96" s="81">
        <f>J118</f>
        <v>0</v>
      </c>
      <c r="K96" s="33"/>
      <c r="L96" s="48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  <c r="AU96" s="14" t="s">
        <v>93</v>
      </c>
    </row>
    <row r="97" spans="1:31" s="9" customFormat="1" ht="24.95" customHeight="1">
      <c r="B97" s="144"/>
      <c r="C97" s="145"/>
      <c r="D97" s="146" t="s">
        <v>94</v>
      </c>
      <c r="E97" s="147"/>
      <c r="F97" s="147"/>
      <c r="G97" s="147"/>
      <c r="H97" s="147"/>
      <c r="I97" s="147"/>
      <c r="J97" s="148">
        <f>J127</f>
        <v>0</v>
      </c>
      <c r="K97" s="145"/>
      <c r="L97" s="149"/>
    </row>
    <row r="98" spans="1:31" s="10" customFormat="1" ht="19.899999999999999" customHeight="1">
      <c r="B98" s="150"/>
      <c r="C98" s="151"/>
      <c r="D98" s="152" t="s">
        <v>95</v>
      </c>
      <c r="E98" s="153"/>
      <c r="F98" s="153"/>
      <c r="G98" s="153"/>
      <c r="H98" s="153"/>
      <c r="I98" s="153"/>
      <c r="J98" s="154">
        <f>J128</f>
        <v>0</v>
      </c>
      <c r="K98" s="151"/>
      <c r="L98" s="155"/>
    </row>
    <row r="99" spans="1:31" s="2" customFormat="1" ht="21.75" customHeight="1">
      <c r="A99" s="31"/>
      <c r="B99" s="32"/>
      <c r="C99" s="33"/>
      <c r="D99" s="33"/>
      <c r="E99" s="33"/>
      <c r="F99" s="33"/>
      <c r="G99" s="33"/>
      <c r="H99" s="33"/>
      <c r="I99" s="33"/>
      <c r="J99" s="33"/>
      <c r="K99" s="33"/>
      <c r="L99" s="48"/>
      <c r="S99" s="31"/>
      <c r="T99" s="31"/>
      <c r="U99" s="31"/>
      <c r="V99" s="31"/>
      <c r="W99" s="31"/>
      <c r="X99" s="31"/>
      <c r="Y99" s="31"/>
      <c r="Z99" s="31"/>
      <c r="AA99" s="31"/>
      <c r="AB99" s="31"/>
      <c r="AC99" s="31"/>
      <c r="AD99" s="31"/>
      <c r="AE99" s="31"/>
    </row>
    <row r="100" spans="1:31" s="2" customFormat="1" ht="6.95" customHeight="1">
      <c r="A100" s="31"/>
      <c r="B100" s="51"/>
      <c r="C100" s="52"/>
      <c r="D100" s="52"/>
      <c r="E100" s="52"/>
      <c r="F100" s="52"/>
      <c r="G100" s="52"/>
      <c r="H100" s="52"/>
      <c r="I100" s="52"/>
      <c r="J100" s="52"/>
      <c r="K100" s="52"/>
      <c r="L100" s="48"/>
      <c r="S100" s="31"/>
      <c r="T100" s="31"/>
      <c r="U100" s="31"/>
      <c r="V100" s="31"/>
      <c r="W100" s="31"/>
      <c r="X100" s="31"/>
      <c r="Y100" s="31"/>
      <c r="Z100" s="31"/>
      <c r="AA100" s="31"/>
      <c r="AB100" s="31"/>
      <c r="AC100" s="31"/>
      <c r="AD100" s="31"/>
      <c r="AE100" s="31"/>
    </row>
    <row r="104" spans="1:31" s="2" customFormat="1" ht="6.95" customHeight="1">
      <c r="A104" s="31"/>
      <c r="B104" s="53"/>
      <c r="C104" s="54"/>
      <c r="D104" s="54"/>
      <c r="E104" s="54"/>
      <c r="F104" s="54"/>
      <c r="G104" s="54"/>
      <c r="H104" s="54"/>
      <c r="I104" s="54"/>
      <c r="J104" s="54"/>
      <c r="K104" s="54"/>
      <c r="L104" s="48"/>
      <c r="S104" s="31"/>
      <c r="T104" s="31"/>
      <c r="U104" s="31"/>
      <c r="V104" s="31"/>
      <c r="W104" s="31"/>
      <c r="X104" s="31"/>
      <c r="Y104" s="31"/>
      <c r="Z104" s="31"/>
      <c r="AA104" s="31"/>
      <c r="AB104" s="31"/>
      <c r="AC104" s="31"/>
      <c r="AD104" s="31"/>
      <c r="AE104" s="31"/>
    </row>
    <row r="105" spans="1:31" s="2" customFormat="1" ht="24.95" customHeight="1">
      <c r="A105" s="31"/>
      <c r="B105" s="32"/>
      <c r="C105" s="20" t="s">
        <v>96</v>
      </c>
      <c r="D105" s="33"/>
      <c r="E105" s="33"/>
      <c r="F105" s="33"/>
      <c r="G105" s="33"/>
      <c r="H105" s="33"/>
      <c r="I105" s="33"/>
      <c r="J105" s="33"/>
      <c r="K105" s="33"/>
      <c r="L105" s="48"/>
      <c r="S105" s="31"/>
      <c r="T105" s="31"/>
      <c r="U105" s="31"/>
      <c r="V105" s="31"/>
      <c r="W105" s="31"/>
      <c r="X105" s="31"/>
      <c r="Y105" s="31"/>
      <c r="Z105" s="31"/>
      <c r="AA105" s="31"/>
      <c r="AB105" s="31"/>
      <c r="AC105" s="31"/>
      <c r="AD105" s="31"/>
      <c r="AE105" s="31"/>
    </row>
    <row r="106" spans="1:31" s="2" customFormat="1" ht="6.95" customHeight="1">
      <c r="A106" s="31"/>
      <c r="B106" s="32"/>
      <c r="C106" s="33"/>
      <c r="D106" s="33"/>
      <c r="E106" s="33"/>
      <c r="F106" s="33"/>
      <c r="G106" s="33"/>
      <c r="H106" s="33"/>
      <c r="I106" s="33"/>
      <c r="J106" s="33"/>
      <c r="K106" s="33"/>
      <c r="L106" s="48"/>
      <c r="S106" s="31"/>
      <c r="T106" s="31"/>
      <c r="U106" s="31"/>
      <c r="V106" s="31"/>
      <c r="W106" s="31"/>
      <c r="X106" s="31"/>
      <c r="Y106" s="31"/>
      <c r="Z106" s="31"/>
      <c r="AA106" s="31"/>
      <c r="AB106" s="31"/>
      <c r="AC106" s="31"/>
      <c r="AD106" s="31"/>
      <c r="AE106" s="31"/>
    </row>
    <row r="107" spans="1:31" s="2" customFormat="1" ht="12" customHeight="1">
      <c r="A107" s="31"/>
      <c r="B107" s="32"/>
      <c r="C107" s="26" t="s">
        <v>16</v>
      </c>
      <c r="D107" s="33"/>
      <c r="E107" s="33"/>
      <c r="F107" s="33"/>
      <c r="G107" s="33"/>
      <c r="H107" s="33"/>
      <c r="I107" s="33"/>
      <c r="J107" s="33"/>
      <c r="K107" s="33"/>
      <c r="L107" s="48"/>
      <c r="S107" s="31"/>
      <c r="T107" s="31"/>
      <c r="U107" s="31"/>
      <c r="V107" s="31"/>
      <c r="W107" s="31"/>
      <c r="X107" s="31"/>
      <c r="Y107" s="31"/>
      <c r="Z107" s="31"/>
      <c r="AA107" s="31"/>
      <c r="AB107" s="31"/>
      <c r="AC107" s="31"/>
      <c r="AD107" s="31"/>
      <c r="AE107" s="31"/>
    </row>
    <row r="108" spans="1:31" s="2" customFormat="1" ht="16.5" customHeight="1">
      <c r="A108" s="31"/>
      <c r="B108" s="32"/>
      <c r="C108" s="33"/>
      <c r="D108" s="33"/>
      <c r="E108" s="257" t="str">
        <f>E7</f>
        <v>Příloha č. 4b - Výkaz výměr</v>
      </c>
      <c r="F108" s="258"/>
      <c r="G108" s="258"/>
      <c r="H108" s="258"/>
      <c r="I108" s="33"/>
      <c r="J108" s="33"/>
      <c r="K108" s="33"/>
      <c r="L108" s="48"/>
      <c r="S108" s="31"/>
      <c r="T108" s="31"/>
      <c r="U108" s="31"/>
      <c r="V108" s="31"/>
      <c r="W108" s="31"/>
      <c r="X108" s="31"/>
      <c r="Y108" s="31"/>
      <c r="Z108" s="31"/>
      <c r="AA108" s="31"/>
      <c r="AB108" s="31"/>
      <c r="AC108" s="31"/>
      <c r="AD108" s="31"/>
      <c r="AE108" s="31"/>
    </row>
    <row r="109" spans="1:31" s="2" customFormat="1" ht="12" customHeight="1">
      <c r="A109" s="31"/>
      <c r="B109" s="32"/>
      <c r="C109" s="26" t="s">
        <v>87</v>
      </c>
      <c r="D109" s="33"/>
      <c r="E109" s="33"/>
      <c r="F109" s="33"/>
      <c r="G109" s="33"/>
      <c r="H109" s="33"/>
      <c r="I109" s="33"/>
      <c r="J109" s="33"/>
      <c r="K109" s="33"/>
      <c r="L109" s="48"/>
      <c r="S109" s="31"/>
      <c r="T109" s="31"/>
      <c r="U109" s="31"/>
      <c r="V109" s="31"/>
      <c r="W109" s="31"/>
      <c r="X109" s="31"/>
      <c r="Y109" s="31"/>
      <c r="Z109" s="31"/>
      <c r="AA109" s="31"/>
      <c r="AB109" s="31"/>
      <c r="AC109" s="31"/>
      <c r="AD109" s="31"/>
      <c r="AE109" s="31"/>
    </row>
    <row r="110" spans="1:31" s="2" customFormat="1" ht="16.5" customHeight="1">
      <c r="A110" s="31"/>
      <c r="B110" s="32"/>
      <c r="C110" s="33"/>
      <c r="D110" s="33"/>
      <c r="E110" s="226" t="str">
        <f>E9</f>
        <v>01 - Koncová zařízení</v>
      </c>
      <c r="F110" s="256"/>
      <c r="G110" s="256"/>
      <c r="H110" s="256"/>
      <c r="I110" s="33"/>
      <c r="J110" s="33"/>
      <c r="K110" s="33"/>
      <c r="L110" s="48"/>
      <c r="S110" s="31"/>
      <c r="T110" s="31"/>
      <c r="U110" s="31"/>
      <c r="V110" s="31"/>
      <c r="W110" s="31"/>
      <c r="X110" s="31"/>
      <c r="Y110" s="31"/>
      <c r="Z110" s="31"/>
      <c r="AA110" s="31"/>
      <c r="AB110" s="31"/>
      <c r="AC110" s="31"/>
      <c r="AD110" s="31"/>
      <c r="AE110" s="31"/>
    </row>
    <row r="111" spans="1:31" s="2" customFormat="1" ht="6.95" customHeight="1">
      <c r="A111" s="31"/>
      <c r="B111" s="32"/>
      <c r="C111" s="33"/>
      <c r="D111" s="33"/>
      <c r="E111" s="33"/>
      <c r="F111" s="33"/>
      <c r="G111" s="33"/>
      <c r="H111" s="33"/>
      <c r="I111" s="33"/>
      <c r="J111" s="33"/>
      <c r="K111" s="33"/>
      <c r="L111" s="48"/>
      <c r="S111" s="31"/>
      <c r="T111" s="31"/>
      <c r="U111" s="31"/>
      <c r="V111" s="31"/>
      <c r="W111" s="31"/>
      <c r="X111" s="31"/>
      <c r="Y111" s="31"/>
      <c r="Z111" s="31"/>
      <c r="AA111" s="31"/>
      <c r="AB111" s="31"/>
      <c r="AC111" s="31"/>
      <c r="AD111" s="31"/>
      <c r="AE111" s="31"/>
    </row>
    <row r="112" spans="1:31" s="2" customFormat="1" ht="12" customHeight="1">
      <c r="A112" s="31"/>
      <c r="B112" s="32"/>
      <c r="C112" s="26" t="s">
        <v>20</v>
      </c>
      <c r="D112" s="33"/>
      <c r="E112" s="33"/>
      <c r="F112" s="24" t="str">
        <f>F12</f>
        <v xml:space="preserve"> </v>
      </c>
      <c r="G112" s="33"/>
      <c r="H112" s="33"/>
      <c r="I112" s="26" t="s">
        <v>22</v>
      </c>
      <c r="J112" s="63" t="str">
        <f>IF(J12="","",J12)</f>
        <v>12. 9. 2024</v>
      </c>
      <c r="K112" s="33"/>
      <c r="L112" s="48"/>
      <c r="S112" s="31"/>
      <c r="T112" s="31"/>
      <c r="U112" s="31"/>
      <c r="V112" s="31"/>
      <c r="W112" s="31"/>
      <c r="X112" s="31"/>
      <c r="Y112" s="31"/>
      <c r="Z112" s="31"/>
      <c r="AA112" s="31"/>
      <c r="AB112" s="31"/>
      <c r="AC112" s="31"/>
      <c r="AD112" s="31"/>
      <c r="AE112" s="31"/>
    </row>
    <row r="113" spans="1:65" s="2" customFormat="1" ht="6.95" customHeight="1">
      <c r="A113" s="31"/>
      <c r="B113" s="32"/>
      <c r="C113" s="33"/>
      <c r="D113" s="33"/>
      <c r="E113" s="33"/>
      <c r="F113" s="33"/>
      <c r="G113" s="33"/>
      <c r="H113" s="33"/>
      <c r="I113" s="33"/>
      <c r="J113" s="33"/>
      <c r="K113" s="33"/>
      <c r="L113" s="48"/>
      <c r="S113" s="31"/>
      <c r="T113" s="31"/>
      <c r="U113" s="31"/>
      <c r="V113" s="31"/>
      <c r="W113" s="31"/>
      <c r="X113" s="31"/>
      <c r="Y113" s="31"/>
      <c r="Z113" s="31"/>
      <c r="AA113" s="31"/>
      <c r="AB113" s="31"/>
      <c r="AC113" s="31"/>
      <c r="AD113" s="31"/>
      <c r="AE113" s="31"/>
    </row>
    <row r="114" spans="1:65" s="2" customFormat="1" ht="15.2" customHeight="1">
      <c r="A114" s="31"/>
      <c r="B114" s="32"/>
      <c r="C114" s="26" t="s">
        <v>24</v>
      </c>
      <c r="D114" s="33"/>
      <c r="E114" s="33"/>
      <c r="F114" s="24" t="str">
        <f>E15</f>
        <v xml:space="preserve"> </v>
      </c>
      <c r="G114" s="33"/>
      <c r="H114" s="33"/>
      <c r="I114" s="26" t="s">
        <v>29</v>
      </c>
      <c r="J114" s="29" t="str">
        <f>E21</f>
        <v xml:space="preserve"> </v>
      </c>
      <c r="K114" s="33"/>
      <c r="L114" s="48"/>
      <c r="S114" s="31"/>
      <c r="T114" s="31"/>
      <c r="U114" s="31"/>
      <c r="V114" s="31"/>
      <c r="W114" s="31"/>
      <c r="X114" s="31"/>
      <c r="Y114" s="31"/>
      <c r="Z114" s="31"/>
      <c r="AA114" s="31"/>
      <c r="AB114" s="31"/>
      <c r="AC114" s="31"/>
      <c r="AD114" s="31"/>
      <c r="AE114" s="31"/>
    </row>
    <row r="115" spans="1:65" s="2" customFormat="1" ht="15.2" customHeight="1">
      <c r="A115" s="31"/>
      <c r="B115" s="32"/>
      <c r="C115" s="26" t="s">
        <v>27</v>
      </c>
      <c r="D115" s="33"/>
      <c r="E115" s="33"/>
      <c r="F115" s="24" t="str">
        <f>IF(E18="","",E18)</f>
        <v>Vyplň údaj</v>
      </c>
      <c r="G115" s="33"/>
      <c r="H115" s="33"/>
      <c r="I115" s="26" t="s">
        <v>31</v>
      </c>
      <c r="J115" s="29" t="str">
        <f>E24</f>
        <v xml:space="preserve"> </v>
      </c>
      <c r="K115" s="33"/>
      <c r="L115" s="48"/>
      <c r="S115" s="31"/>
      <c r="T115" s="31"/>
      <c r="U115" s="31"/>
      <c r="V115" s="31"/>
      <c r="W115" s="31"/>
      <c r="X115" s="31"/>
      <c r="Y115" s="31"/>
      <c r="Z115" s="31"/>
      <c r="AA115" s="31"/>
      <c r="AB115" s="31"/>
      <c r="AC115" s="31"/>
      <c r="AD115" s="31"/>
      <c r="AE115" s="31"/>
    </row>
    <row r="116" spans="1:65" s="2" customFormat="1" ht="10.35" customHeight="1">
      <c r="A116" s="31"/>
      <c r="B116" s="32"/>
      <c r="C116" s="33"/>
      <c r="D116" s="33"/>
      <c r="E116" s="33"/>
      <c r="F116" s="33"/>
      <c r="G116" s="33"/>
      <c r="H116" s="33"/>
      <c r="I116" s="33"/>
      <c r="J116" s="33"/>
      <c r="K116" s="33"/>
      <c r="L116" s="48"/>
      <c r="S116" s="31"/>
      <c r="T116" s="31"/>
      <c r="U116" s="31"/>
      <c r="V116" s="31"/>
      <c r="W116" s="31"/>
      <c r="X116" s="31"/>
      <c r="Y116" s="31"/>
      <c r="Z116" s="31"/>
      <c r="AA116" s="31"/>
      <c r="AB116" s="31"/>
      <c r="AC116" s="31"/>
      <c r="AD116" s="31"/>
      <c r="AE116" s="31"/>
    </row>
    <row r="117" spans="1:65" s="11" customFormat="1" ht="29.25" customHeight="1">
      <c r="A117" s="156"/>
      <c r="B117" s="157"/>
      <c r="C117" s="158" t="s">
        <v>97</v>
      </c>
      <c r="D117" s="159" t="s">
        <v>58</v>
      </c>
      <c r="E117" s="159" t="s">
        <v>54</v>
      </c>
      <c r="F117" s="159" t="s">
        <v>55</v>
      </c>
      <c r="G117" s="159" t="s">
        <v>98</v>
      </c>
      <c r="H117" s="159" t="s">
        <v>99</v>
      </c>
      <c r="I117" s="159" t="s">
        <v>100</v>
      </c>
      <c r="J117" s="159" t="s">
        <v>91</v>
      </c>
      <c r="K117" s="160" t="s">
        <v>101</v>
      </c>
      <c r="L117" s="161"/>
      <c r="M117" s="72" t="s">
        <v>1</v>
      </c>
      <c r="N117" s="73" t="s">
        <v>37</v>
      </c>
      <c r="O117" s="73" t="s">
        <v>102</v>
      </c>
      <c r="P117" s="73" t="s">
        <v>103</v>
      </c>
      <c r="Q117" s="73" t="s">
        <v>104</v>
      </c>
      <c r="R117" s="73" t="s">
        <v>105</v>
      </c>
      <c r="S117" s="73" t="s">
        <v>106</v>
      </c>
      <c r="T117" s="74" t="s">
        <v>107</v>
      </c>
      <c r="U117" s="156"/>
      <c r="V117" s="156"/>
      <c r="W117" s="156"/>
      <c r="X117" s="156"/>
      <c r="Y117" s="156"/>
      <c r="Z117" s="156"/>
      <c r="AA117" s="156"/>
      <c r="AB117" s="156"/>
      <c r="AC117" s="156"/>
      <c r="AD117" s="156"/>
      <c r="AE117" s="156"/>
    </row>
    <row r="118" spans="1:65" s="2" customFormat="1" ht="22.9" customHeight="1">
      <c r="A118" s="31"/>
      <c r="B118" s="32"/>
      <c r="C118" s="79" t="s">
        <v>108</v>
      </c>
      <c r="D118" s="33"/>
      <c r="E118" s="33"/>
      <c r="F118" s="33"/>
      <c r="G118" s="33"/>
      <c r="H118" s="33"/>
      <c r="I118" s="33"/>
      <c r="J118" s="162">
        <f>BK118</f>
        <v>0</v>
      </c>
      <c r="K118" s="33"/>
      <c r="L118" s="36"/>
      <c r="M118" s="75"/>
      <c r="N118" s="163"/>
      <c r="O118" s="76"/>
      <c r="P118" s="164">
        <f>P119+SUM(P120:P127)</f>
        <v>0</v>
      </c>
      <c r="Q118" s="76"/>
      <c r="R118" s="164">
        <f>R119+SUM(R120:R127)</f>
        <v>0</v>
      </c>
      <c r="S118" s="76"/>
      <c r="T118" s="165">
        <f>T119+SUM(T120:T127)</f>
        <v>0</v>
      </c>
      <c r="U118" s="31"/>
      <c r="V118" s="31"/>
      <c r="W118" s="31"/>
      <c r="X118" s="31"/>
      <c r="Y118" s="31"/>
      <c r="Z118" s="31"/>
      <c r="AA118" s="31"/>
      <c r="AB118" s="31"/>
      <c r="AC118" s="31"/>
      <c r="AD118" s="31"/>
      <c r="AE118" s="31"/>
      <c r="AT118" s="14" t="s">
        <v>72</v>
      </c>
      <c r="AU118" s="14" t="s">
        <v>93</v>
      </c>
      <c r="BK118" s="166">
        <f>BK119+SUM(BK120:BK127)</f>
        <v>0</v>
      </c>
    </row>
    <row r="119" spans="1:65" s="2" customFormat="1" ht="16.5" customHeight="1">
      <c r="A119" s="31"/>
      <c r="B119" s="32"/>
      <c r="C119" s="167" t="s">
        <v>80</v>
      </c>
      <c r="D119" s="167" t="s">
        <v>109</v>
      </c>
      <c r="E119" s="168" t="s">
        <v>110</v>
      </c>
      <c r="F119" s="169" t="s">
        <v>111</v>
      </c>
      <c r="G119" s="170" t="s">
        <v>112</v>
      </c>
      <c r="H119" s="171">
        <v>30</v>
      </c>
      <c r="I119" s="172"/>
      <c r="J119" s="173">
        <f>ROUND(I119*H119,2)</f>
        <v>0</v>
      </c>
      <c r="K119" s="169" t="s">
        <v>1</v>
      </c>
      <c r="L119" s="174"/>
      <c r="M119" s="175" t="s">
        <v>1</v>
      </c>
      <c r="N119" s="176" t="s">
        <v>38</v>
      </c>
      <c r="O119" s="68"/>
      <c r="P119" s="177">
        <f>O119*H119</f>
        <v>0</v>
      </c>
      <c r="Q119" s="177">
        <v>0</v>
      </c>
      <c r="R119" s="177">
        <f>Q119*H119</f>
        <v>0</v>
      </c>
      <c r="S119" s="177">
        <v>0</v>
      </c>
      <c r="T119" s="178">
        <f>S119*H119</f>
        <v>0</v>
      </c>
      <c r="U119" s="31"/>
      <c r="V119" s="31"/>
      <c r="W119" s="31"/>
      <c r="X119" s="31"/>
      <c r="Y119" s="31"/>
      <c r="Z119" s="31"/>
      <c r="AA119" s="31"/>
      <c r="AB119" s="31"/>
      <c r="AC119" s="31"/>
      <c r="AD119" s="31"/>
      <c r="AE119" s="31"/>
      <c r="AR119" s="179" t="s">
        <v>113</v>
      </c>
      <c r="AT119" s="179" t="s">
        <v>109</v>
      </c>
      <c r="AU119" s="179" t="s">
        <v>73</v>
      </c>
      <c r="AY119" s="14" t="s">
        <v>114</v>
      </c>
      <c r="BE119" s="180">
        <f>IF(N119="základní",J119,0)</f>
        <v>0</v>
      </c>
      <c r="BF119" s="180">
        <f>IF(N119="snížená",J119,0)</f>
        <v>0</v>
      </c>
      <c r="BG119" s="180">
        <f>IF(N119="zákl. přenesená",J119,0)</f>
        <v>0</v>
      </c>
      <c r="BH119" s="180">
        <f>IF(N119="sníž. přenesená",J119,0)</f>
        <v>0</v>
      </c>
      <c r="BI119" s="180">
        <f>IF(N119="nulová",J119,0)</f>
        <v>0</v>
      </c>
      <c r="BJ119" s="14" t="s">
        <v>80</v>
      </c>
      <c r="BK119" s="180">
        <f>ROUND(I119*H119,2)</f>
        <v>0</v>
      </c>
      <c r="BL119" s="14" t="s">
        <v>115</v>
      </c>
      <c r="BM119" s="179" t="s">
        <v>116</v>
      </c>
    </row>
    <row r="120" spans="1:65" s="2" customFormat="1">
      <c r="A120" s="31"/>
      <c r="B120" s="32"/>
      <c r="C120" s="33"/>
      <c r="D120" s="181" t="s">
        <v>117</v>
      </c>
      <c r="E120" s="33"/>
      <c r="F120" s="182" t="s">
        <v>111</v>
      </c>
      <c r="G120" s="33"/>
      <c r="H120" s="33"/>
      <c r="I120" s="183"/>
      <c r="J120" s="33"/>
      <c r="K120" s="33"/>
      <c r="L120" s="36"/>
      <c r="M120" s="184"/>
      <c r="N120" s="185"/>
      <c r="O120" s="68"/>
      <c r="P120" s="68"/>
      <c r="Q120" s="68"/>
      <c r="R120" s="68"/>
      <c r="S120" s="68"/>
      <c r="T120" s="69"/>
      <c r="U120" s="31"/>
      <c r="V120" s="31"/>
      <c r="W120" s="31"/>
      <c r="X120" s="31"/>
      <c r="Y120" s="31"/>
      <c r="Z120" s="31"/>
      <c r="AA120" s="31"/>
      <c r="AB120" s="31"/>
      <c r="AC120" s="31"/>
      <c r="AD120" s="31"/>
      <c r="AE120" s="31"/>
      <c r="AT120" s="14" t="s">
        <v>117</v>
      </c>
      <c r="AU120" s="14" t="s">
        <v>73</v>
      </c>
    </row>
    <row r="121" spans="1:65" s="2" customFormat="1" ht="16.5" customHeight="1">
      <c r="A121" s="31"/>
      <c r="B121" s="32"/>
      <c r="C121" s="167" t="s">
        <v>82</v>
      </c>
      <c r="D121" s="167" t="s">
        <v>109</v>
      </c>
      <c r="E121" s="168" t="s">
        <v>118</v>
      </c>
      <c r="F121" s="169" t="s">
        <v>119</v>
      </c>
      <c r="G121" s="170" t="s">
        <v>112</v>
      </c>
      <c r="H121" s="171">
        <v>12</v>
      </c>
      <c r="I121" s="172"/>
      <c r="J121" s="173">
        <f>ROUND(I121*H121,2)</f>
        <v>0</v>
      </c>
      <c r="K121" s="169" t="s">
        <v>1</v>
      </c>
      <c r="L121" s="174"/>
      <c r="M121" s="175" t="s">
        <v>1</v>
      </c>
      <c r="N121" s="176" t="s">
        <v>38</v>
      </c>
      <c r="O121" s="68"/>
      <c r="P121" s="177">
        <f>O121*H121</f>
        <v>0</v>
      </c>
      <c r="Q121" s="177">
        <v>0</v>
      </c>
      <c r="R121" s="177">
        <f>Q121*H121</f>
        <v>0</v>
      </c>
      <c r="S121" s="177">
        <v>0</v>
      </c>
      <c r="T121" s="178">
        <f>S121*H121</f>
        <v>0</v>
      </c>
      <c r="U121" s="31"/>
      <c r="V121" s="31"/>
      <c r="W121" s="31"/>
      <c r="X121" s="31"/>
      <c r="Y121" s="31"/>
      <c r="Z121" s="31"/>
      <c r="AA121" s="31"/>
      <c r="AB121" s="31"/>
      <c r="AC121" s="31"/>
      <c r="AD121" s="31"/>
      <c r="AE121" s="31"/>
      <c r="AR121" s="179" t="s">
        <v>113</v>
      </c>
      <c r="AT121" s="179" t="s">
        <v>109</v>
      </c>
      <c r="AU121" s="179" t="s">
        <v>73</v>
      </c>
      <c r="AY121" s="14" t="s">
        <v>114</v>
      </c>
      <c r="BE121" s="180">
        <f>IF(N121="základní",J121,0)</f>
        <v>0</v>
      </c>
      <c r="BF121" s="180">
        <f>IF(N121="snížená",J121,0)</f>
        <v>0</v>
      </c>
      <c r="BG121" s="180">
        <f>IF(N121="zákl. přenesená",J121,0)</f>
        <v>0</v>
      </c>
      <c r="BH121" s="180">
        <f>IF(N121="sníž. přenesená",J121,0)</f>
        <v>0</v>
      </c>
      <c r="BI121" s="180">
        <f>IF(N121="nulová",J121,0)</f>
        <v>0</v>
      </c>
      <c r="BJ121" s="14" t="s">
        <v>80</v>
      </c>
      <c r="BK121" s="180">
        <f>ROUND(I121*H121,2)</f>
        <v>0</v>
      </c>
      <c r="BL121" s="14" t="s">
        <v>115</v>
      </c>
      <c r="BM121" s="179" t="s">
        <v>120</v>
      </c>
    </row>
    <row r="122" spans="1:65" s="2" customFormat="1">
      <c r="A122" s="31"/>
      <c r="B122" s="32"/>
      <c r="C122" s="33"/>
      <c r="D122" s="181" t="s">
        <v>117</v>
      </c>
      <c r="E122" s="33"/>
      <c r="F122" s="182" t="s">
        <v>119</v>
      </c>
      <c r="G122" s="33"/>
      <c r="H122" s="33"/>
      <c r="I122" s="183"/>
      <c r="J122" s="33"/>
      <c r="K122" s="33"/>
      <c r="L122" s="36"/>
      <c r="M122" s="184"/>
      <c r="N122" s="185"/>
      <c r="O122" s="68"/>
      <c r="P122" s="68"/>
      <c r="Q122" s="68"/>
      <c r="R122" s="68"/>
      <c r="S122" s="68"/>
      <c r="T122" s="69"/>
      <c r="U122" s="31"/>
      <c r="V122" s="31"/>
      <c r="W122" s="31"/>
      <c r="X122" s="31"/>
      <c r="Y122" s="31"/>
      <c r="Z122" s="31"/>
      <c r="AA122" s="31"/>
      <c r="AB122" s="31"/>
      <c r="AC122" s="31"/>
      <c r="AD122" s="31"/>
      <c r="AE122" s="31"/>
      <c r="AT122" s="14" t="s">
        <v>117</v>
      </c>
      <c r="AU122" s="14" t="s">
        <v>73</v>
      </c>
    </row>
    <row r="123" spans="1:65" s="2" customFormat="1" ht="16.5" customHeight="1">
      <c r="A123" s="31"/>
      <c r="B123" s="32"/>
      <c r="C123" s="167" t="s">
        <v>121</v>
      </c>
      <c r="D123" s="167" t="s">
        <v>109</v>
      </c>
      <c r="E123" s="168" t="s">
        <v>122</v>
      </c>
      <c r="F123" s="169" t="s">
        <v>123</v>
      </c>
      <c r="G123" s="170" t="s">
        <v>124</v>
      </c>
      <c r="H123" s="171">
        <v>1</v>
      </c>
      <c r="I123" s="172"/>
      <c r="J123" s="173">
        <f>ROUND(I123*H123,2)</f>
        <v>0</v>
      </c>
      <c r="K123" s="169" t="s">
        <v>1</v>
      </c>
      <c r="L123" s="174"/>
      <c r="M123" s="175" t="s">
        <v>1</v>
      </c>
      <c r="N123" s="176" t="s">
        <v>38</v>
      </c>
      <c r="O123" s="68"/>
      <c r="P123" s="177">
        <f>O123*H123</f>
        <v>0</v>
      </c>
      <c r="Q123" s="177">
        <v>0</v>
      </c>
      <c r="R123" s="177">
        <f>Q123*H123</f>
        <v>0</v>
      </c>
      <c r="S123" s="177">
        <v>0</v>
      </c>
      <c r="T123" s="178">
        <f>S123*H123</f>
        <v>0</v>
      </c>
      <c r="U123" s="31"/>
      <c r="V123" s="31"/>
      <c r="W123" s="31"/>
      <c r="X123" s="31"/>
      <c r="Y123" s="31"/>
      <c r="Z123" s="31"/>
      <c r="AA123" s="31"/>
      <c r="AB123" s="31"/>
      <c r="AC123" s="31"/>
      <c r="AD123" s="31"/>
      <c r="AE123" s="31"/>
      <c r="AR123" s="179" t="s">
        <v>113</v>
      </c>
      <c r="AT123" s="179" t="s">
        <v>109</v>
      </c>
      <c r="AU123" s="179" t="s">
        <v>73</v>
      </c>
      <c r="AY123" s="14" t="s">
        <v>114</v>
      </c>
      <c r="BE123" s="180">
        <f>IF(N123="základní",J123,0)</f>
        <v>0</v>
      </c>
      <c r="BF123" s="180">
        <f>IF(N123="snížená",J123,0)</f>
        <v>0</v>
      </c>
      <c r="BG123" s="180">
        <f>IF(N123="zákl. přenesená",J123,0)</f>
        <v>0</v>
      </c>
      <c r="BH123" s="180">
        <f>IF(N123="sníž. přenesená",J123,0)</f>
        <v>0</v>
      </c>
      <c r="BI123" s="180">
        <f>IF(N123="nulová",J123,0)</f>
        <v>0</v>
      </c>
      <c r="BJ123" s="14" t="s">
        <v>80</v>
      </c>
      <c r="BK123" s="180">
        <f>ROUND(I123*H123,2)</f>
        <v>0</v>
      </c>
      <c r="BL123" s="14" t="s">
        <v>115</v>
      </c>
      <c r="BM123" s="179" t="s">
        <v>125</v>
      </c>
    </row>
    <row r="124" spans="1:65" s="2" customFormat="1">
      <c r="A124" s="31"/>
      <c r="B124" s="32"/>
      <c r="C124" s="33"/>
      <c r="D124" s="181" t="s">
        <v>117</v>
      </c>
      <c r="E124" s="33"/>
      <c r="F124" s="182" t="s">
        <v>123</v>
      </c>
      <c r="G124" s="33"/>
      <c r="H124" s="33"/>
      <c r="I124" s="183"/>
      <c r="J124" s="33"/>
      <c r="K124" s="33"/>
      <c r="L124" s="36"/>
      <c r="M124" s="184"/>
      <c r="N124" s="185"/>
      <c r="O124" s="68"/>
      <c r="P124" s="68"/>
      <c r="Q124" s="68"/>
      <c r="R124" s="68"/>
      <c r="S124" s="68"/>
      <c r="T124" s="69"/>
      <c r="U124" s="31"/>
      <c r="V124" s="31"/>
      <c r="W124" s="31"/>
      <c r="X124" s="31"/>
      <c r="Y124" s="31"/>
      <c r="Z124" s="31"/>
      <c r="AA124" s="31"/>
      <c r="AB124" s="31"/>
      <c r="AC124" s="31"/>
      <c r="AD124" s="31"/>
      <c r="AE124" s="31"/>
      <c r="AT124" s="14" t="s">
        <v>117</v>
      </c>
      <c r="AU124" s="14" t="s">
        <v>73</v>
      </c>
    </row>
    <row r="125" spans="1:65" s="2" customFormat="1" ht="16.5" customHeight="1">
      <c r="A125" s="31"/>
      <c r="B125" s="32"/>
      <c r="C125" s="167" t="s">
        <v>115</v>
      </c>
      <c r="D125" s="167" t="s">
        <v>109</v>
      </c>
      <c r="E125" s="168" t="s">
        <v>126</v>
      </c>
      <c r="F125" s="169" t="s">
        <v>127</v>
      </c>
      <c r="G125" s="170" t="s">
        <v>128</v>
      </c>
      <c r="H125" s="171">
        <v>1</v>
      </c>
      <c r="I125" s="172"/>
      <c r="J125" s="173">
        <f>ROUND(I125*H125,2)</f>
        <v>0</v>
      </c>
      <c r="K125" s="169" t="s">
        <v>1</v>
      </c>
      <c r="L125" s="174"/>
      <c r="M125" s="175" t="s">
        <v>1</v>
      </c>
      <c r="N125" s="176" t="s">
        <v>38</v>
      </c>
      <c r="O125" s="68"/>
      <c r="P125" s="177">
        <f>O125*H125</f>
        <v>0</v>
      </c>
      <c r="Q125" s="177">
        <v>0</v>
      </c>
      <c r="R125" s="177">
        <f>Q125*H125</f>
        <v>0</v>
      </c>
      <c r="S125" s="177">
        <v>0</v>
      </c>
      <c r="T125" s="178">
        <f>S125*H125</f>
        <v>0</v>
      </c>
      <c r="U125" s="31"/>
      <c r="V125" s="31"/>
      <c r="W125" s="31"/>
      <c r="X125" s="31"/>
      <c r="Y125" s="31"/>
      <c r="Z125" s="31"/>
      <c r="AA125" s="31"/>
      <c r="AB125" s="31"/>
      <c r="AC125" s="31"/>
      <c r="AD125" s="31"/>
      <c r="AE125" s="31"/>
      <c r="AR125" s="179" t="s">
        <v>113</v>
      </c>
      <c r="AT125" s="179" t="s">
        <v>109</v>
      </c>
      <c r="AU125" s="179" t="s">
        <v>73</v>
      </c>
      <c r="AY125" s="14" t="s">
        <v>114</v>
      </c>
      <c r="BE125" s="180">
        <f>IF(N125="základní",J125,0)</f>
        <v>0</v>
      </c>
      <c r="BF125" s="180">
        <f>IF(N125="snížená",J125,0)</f>
        <v>0</v>
      </c>
      <c r="BG125" s="180">
        <f>IF(N125="zákl. přenesená",J125,0)</f>
        <v>0</v>
      </c>
      <c r="BH125" s="180">
        <f>IF(N125="sníž. přenesená",J125,0)</f>
        <v>0</v>
      </c>
      <c r="BI125" s="180">
        <f>IF(N125="nulová",J125,0)</f>
        <v>0</v>
      </c>
      <c r="BJ125" s="14" t="s">
        <v>80</v>
      </c>
      <c r="BK125" s="180">
        <f>ROUND(I125*H125,2)</f>
        <v>0</v>
      </c>
      <c r="BL125" s="14" t="s">
        <v>115</v>
      </c>
      <c r="BM125" s="179" t="s">
        <v>129</v>
      </c>
    </row>
    <row r="126" spans="1:65" s="2" customFormat="1" ht="68.25">
      <c r="A126" s="31"/>
      <c r="B126" s="32"/>
      <c r="C126" s="33"/>
      <c r="D126" s="181" t="s">
        <v>117</v>
      </c>
      <c r="E126" s="33"/>
      <c r="F126" s="182" t="s">
        <v>130</v>
      </c>
      <c r="G126" s="33"/>
      <c r="H126" s="33"/>
      <c r="I126" s="183"/>
      <c r="J126" s="33"/>
      <c r="K126" s="33"/>
      <c r="L126" s="36"/>
      <c r="M126" s="184"/>
      <c r="N126" s="185"/>
      <c r="O126" s="68"/>
      <c r="P126" s="68"/>
      <c r="Q126" s="68"/>
      <c r="R126" s="68"/>
      <c r="S126" s="68"/>
      <c r="T126" s="69"/>
      <c r="U126" s="31"/>
      <c r="V126" s="31"/>
      <c r="W126" s="31"/>
      <c r="X126" s="31"/>
      <c r="Y126" s="31"/>
      <c r="Z126" s="31"/>
      <c r="AA126" s="31"/>
      <c r="AB126" s="31"/>
      <c r="AC126" s="31"/>
      <c r="AD126" s="31"/>
      <c r="AE126" s="31"/>
      <c r="AT126" s="14" t="s">
        <v>117</v>
      </c>
      <c r="AU126" s="14" t="s">
        <v>73</v>
      </c>
    </row>
    <row r="127" spans="1:65" s="12" customFormat="1" ht="25.9" customHeight="1">
      <c r="B127" s="186"/>
      <c r="C127" s="187"/>
      <c r="D127" s="188" t="s">
        <v>72</v>
      </c>
      <c r="E127" s="189" t="s">
        <v>131</v>
      </c>
      <c r="F127" s="189" t="s">
        <v>132</v>
      </c>
      <c r="G127" s="187"/>
      <c r="H127" s="187"/>
      <c r="I127" s="190"/>
      <c r="J127" s="191">
        <f>BK127</f>
        <v>0</v>
      </c>
      <c r="K127" s="187"/>
      <c r="L127" s="192"/>
      <c r="M127" s="193"/>
      <c r="N127" s="194"/>
      <c r="O127" s="194"/>
      <c r="P127" s="195">
        <f>P128</f>
        <v>0</v>
      </c>
      <c r="Q127" s="194"/>
      <c r="R127" s="195">
        <f>R128</f>
        <v>0</v>
      </c>
      <c r="S127" s="194"/>
      <c r="T127" s="196">
        <f>T128</f>
        <v>0</v>
      </c>
      <c r="AR127" s="197" t="s">
        <v>80</v>
      </c>
      <c r="AT127" s="198" t="s">
        <v>72</v>
      </c>
      <c r="AU127" s="198" t="s">
        <v>73</v>
      </c>
      <c r="AY127" s="197" t="s">
        <v>114</v>
      </c>
      <c r="BK127" s="199">
        <f>BK128</f>
        <v>0</v>
      </c>
    </row>
    <row r="128" spans="1:65" s="12" customFormat="1" ht="22.9" customHeight="1">
      <c r="B128" s="186"/>
      <c r="C128" s="187"/>
      <c r="D128" s="188" t="s">
        <v>72</v>
      </c>
      <c r="E128" s="200" t="s">
        <v>133</v>
      </c>
      <c r="F128" s="200" t="s">
        <v>134</v>
      </c>
      <c r="G128" s="187"/>
      <c r="H128" s="187"/>
      <c r="I128" s="190"/>
      <c r="J128" s="201">
        <f>BK128</f>
        <v>0</v>
      </c>
      <c r="K128" s="187"/>
      <c r="L128" s="192"/>
      <c r="M128" s="193"/>
      <c r="N128" s="194"/>
      <c r="O128" s="194"/>
      <c r="P128" s="195">
        <f>SUM(P129:P130)</f>
        <v>0</v>
      </c>
      <c r="Q128" s="194"/>
      <c r="R128" s="195">
        <f>SUM(R129:R130)</f>
        <v>0</v>
      </c>
      <c r="S128" s="194"/>
      <c r="T128" s="196">
        <f>SUM(T129:T130)</f>
        <v>0</v>
      </c>
      <c r="AR128" s="197" t="s">
        <v>80</v>
      </c>
      <c r="AT128" s="198" t="s">
        <v>72</v>
      </c>
      <c r="AU128" s="198" t="s">
        <v>80</v>
      </c>
      <c r="AY128" s="197" t="s">
        <v>114</v>
      </c>
      <c r="BK128" s="199">
        <f>SUM(BK129:BK130)</f>
        <v>0</v>
      </c>
    </row>
    <row r="129" spans="1:65" s="2" customFormat="1" ht="16.5" customHeight="1">
      <c r="A129" s="31"/>
      <c r="B129" s="32"/>
      <c r="C129" s="202" t="s">
        <v>135</v>
      </c>
      <c r="D129" s="202" t="s">
        <v>136</v>
      </c>
      <c r="E129" s="203" t="s">
        <v>137</v>
      </c>
      <c r="F129" s="204" t="s">
        <v>134</v>
      </c>
      <c r="G129" s="205" t="s">
        <v>128</v>
      </c>
      <c r="H129" s="206">
        <v>1</v>
      </c>
      <c r="I129" s="207"/>
      <c r="J129" s="208">
        <f>ROUND(I129*H129,2)</f>
        <v>0</v>
      </c>
      <c r="K129" s="204" t="s">
        <v>1</v>
      </c>
      <c r="L129" s="36"/>
      <c r="M129" s="209" t="s">
        <v>1</v>
      </c>
      <c r="N129" s="210" t="s">
        <v>38</v>
      </c>
      <c r="O129" s="68"/>
      <c r="P129" s="177">
        <f>O129*H129</f>
        <v>0</v>
      </c>
      <c r="Q129" s="177">
        <v>0</v>
      </c>
      <c r="R129" s="177">
        <f>Q129*H129</f>
        <v>0</v>
      </c>
      <c r="S129" s="177">
        <v>0</v>
      </c>
      <c r="T129" s="178">
        <f>S129*H129</f>
        <v>0</v>
      </c>
      <c r="U129" s="31"/>
      <c r="V129" s="31"/>
      <c r="W129" s="31"/>
      <c r="X129" s="31"/>
      <c r="Y129" s="31"/>
      <c r="Z129" s="31"/>
      <c r="AA129" s="31"/>
      <c r="AB129" s="31"/>
      <c r="AC129" s="31"/>
      <c r="AD129" s="31"/>
      <c r="AE129" s="31"/>
      <c r="AR129" s="179" t="s">
        <v>115</v>
      </c>
      <c r="AT129" s="179" t="s">
        <v>136</v>
      </c>
      <c r="AU129" s="179" t="s">
        <v>82</v>
      </c>
      <c r="AY129" s="14" t="s">
        <v>114</v>
      </c>
      <c r="BE129" s="180">
        <f>IF(N129="základní",J129,0)</f>
        <v>0</v>
      </c>
      <c r="BF129" s="180">
        <f>IF(N129="snížená",J129,0)</f>
        <v>0</v>
      </c>
      <c r="BG129" s="180">
        <f>IF(N129="zákl. přenesená",J129,0)</f>
        <v>0</v>
      </c>
      <c r="BH129" s="180">
        <f>IF(N129="sníž. přenesená",J129,0)</f>
        <v>0</v>
      </c>
      <c r="BI129" s="180">
        <f>IF(N129="nulová",J129,0)</f>
        <v>0</v>
      </c>
      <c r="BJ129" s="14" t="s">
        <v>80</v>
      </c>
      <c r="BK129" s="180">
        <f>ROUND(I129*H129,2)</f>
        <v>0</v>
      </c>
      <c r="BL129" s="14" t="s">
        <v>115</v>
      </c>
      <c r="BM129" s="179" t="s">
        <v>138</v>
      </c>
    </row>
    <row r="130" spans="1:65" s="2" customFormat="1">
      <c r="A130" s="31"/>
      <c r="B130" s="32"/>
      <c r="C130" s="33"/>
      <c r="D130" s="181" t="s">
        <v>117</v>
      </c>
      <c r="E130" s="33"/>
      <c r="F130" s="182" t="s">
        <v>134</v>
      </c>
      <c r="G130" s="33"/>
      <c r="H130" s="33"/>
      <c r="I130" s="183"/>
      <c r="J130" s="33"/>
      <c r="K130" s="33"/>
      <c r="L130" s="36"/>
      <c r="M130" s="211"/>
      <c r="N130" s="212"/>
      <c r="O130" s="213"/>
      <c r="P130" s="213"/>
      <c r="Q130" s="213"/>
      <c r="R130" s="213"/>
      <c r="S130" s="213"/>
      <c r="T130" s="214"/>
      <c r="U130" s="31"/>
      <c r="V130" s="31"/>
      <c r="W130" s="31"/>
      <c r="X130" s="31"/>
      <c r="Y130" s="31"/>
      <c r="Z130" s="31"/>
      <c r="AA130" s="31"/>
      <c r="AB130" s="31"/>
      <c r="AC130" s="31"/>
      <c r="AD130" s="31"/>
      <c r="AE130" s="31"/>
      <c r="AT130" s="14" t="s">
        <v>117</v>
      </c>
      <c r="AU130" s="14" t="s">
        <v>82</v>
      </c>
    </row>
    <row r="131" spans="1:65" s="2" customFormat="1" ht="6.95" customHeight="1">
      <c r="A131" s="31"/>
      <c r="B131" s="51"/>
      <c r="C131" s="52"/>
      <c r="D131" s="52"/>
      <c r="E131" s="52"/>
      <c r="F131" s="52"/>
      <c r="G131" s="52"/>
      <c r="H131" s="52"/>
      <c r="I131" s="52"/>
      <c r="J131" s="52"/>
      <c r="K131" s="52"/>
      <c r="L131" s="36"/>
      <c r="M131" s="31"/>
      <c r="O131" s="31"/>
      <c r="P131" s="31"/>
      <c r="Q131" s="31"/>
      <c r="R131" s="31"/>
      <c r="S131" s="31"/>
      <c r="T131" s="31"/>
      <c r="U131" s="31"/>
      <c r="V131" s="31"/>
      <c r="W131" s="31"/>
      <c r="X131" s="31"/>
      <c r="Y131" s="31"/>
      <c r="Z131" s="31"/>
      <c r="AA131" s="31"/>
      <c r="AB131" s="31"/>
      <c r="AC131" s="31"/>
      <c r="AD131" s="31"/>
      <c r="AE131" s="31"/>
    </row>
  </sheetData>
  <sheetProtection algorithmName="SHA-512" hashValue="XYKzcMlN1CntqZlj9wGPLaAbaPEShGYPxqoZYDZpm3w9UQZfWcyNFT56lJi5XRp3OIxL9AQYgafk2wFzjIyaJQ==" saltValue="Kr5fCt7qjeoXWJ9xHyCOSUAxg41lV3lw2Jutp4zOoECIrhIPkgZr6O/rHxV3Isr/H1fEoFL0I/01+7c/yUZTYA==" spinCount="100000" sheet="1" objects="1" scenarios="1" formatColumns="0" formatRows="0" autoFilter="0"/>
  <autoFilter ref="C117:K130" xr:uid="{00000000-0009-0000-0000-000001000000}"/>
  <mergeCells count="9">
    <mergeCell ref="E87:H87"/>
    <mergeCell ref="E108:H108"/>
    <mergeCell ref="E110:H110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BM127"/>
  <sheetViews>
    <sheetView showGridLines="0" workbookViewId="0"/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15"/>
      <c r="M2" s="215"/>
      <c r="N2" s="215"/>
      <c r="O2" s="215"/>
      <c r="P2" s="215"/>
      <c r="Q2" s="215"/>
      <c r="R2" s="215"/>
      <c r="S2" s="215"/>
      <c r="T2" s="215"/>
      <c r="U2" s="215"/>
      <c r="V2" s="215"/>
      <c r="AT2" s="14" t="s">
        <v>85</v>
      </c>
    </row>
    <row r="3" spans="1:46" s="1" customFormat="1" ht="6.95" customHeight="1">
      <c r="B3" s="105"/>
      <c r="C3" s="106"/>
      <c r="D3" s="106"/>
      <c r="E3" s="106"/>
      <c r="F3" s="106"/>
      <c r="G3" s="106"/>
      <c r="H3" s="106"/>
      <c r="I3" s="106"/>
      <c r="J3" s="106"/>
      <c r="K3" s="106"/>
      <c r="L3" s="17"/>
      <c r="AT3" s="14" t="s">
        <v>82</v>
      </c>
    </row>
    <row r="4" spans="1:46" s="1" customFormat="1" ht="24.95" customHeight="1">
      <c r="B4" s="17"/>
      <c r="D4" s="107" t="s">
        <v>86</v>
      </c>
      <c r="L4" s="17"/>
      <c r="M4" s="108" t="s">
        <v>10</v>
      </c>
      <c r="AT4" s="14" t="s">
        <v>4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109" t="s">
        <v>16</v>
      </c>
      <c r="L6" s="17"/>
    </row>
    <row r="7" spans="1:46" s="1" customFormat="1" ht="16.5" customHeight="1">
      <c r="B7" s="17"/>
      <c r="E7" s="259" t="str">
        <f>'Rekapitulace stavby'!K6</f>
        <v>Příloha č. 4b - Výkaz výměr</v>
      </c>
      <c r="F7" s="260"/>
      <c r="G7" s="260"/>
      <c r="H7" s="260"/>
      <c r="L7" s="17"/>
    </row>
    <row r="8" spans="1:46" s="2" customFormat="1" ht="12" customHeight="1">
      <c r="A8" s="31"/>
      <c r="B8" s="36"/>
      <c r="C8" s="31"/>
      <c r="D8" s="109" t="s">
        <v>87</v>
      </c>
      <c r="E8" s="31"/>
      <c r="F8" s="31"/>
      <c r="G8" s="31"/>
      <c r="H8" s="31"/>
      <c r="I8" s="31"/>
      <c r="J8" s="31"/>
      <c r="K8" s="31"/>
      <c r="L8" s="48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</row>
    <row r="9" spans="1:46" s="2" customFormat="1" ht="16.5" customHeight="1">
      <c r="A9" s="31"/>
      <c r="B9" s="36"/>
      <c r="C9" s="31"/>
      <c r="D9" s="31"/>
      <c r="E9" s="261" t="s">
        <v>139</v>
      </c>
      <c r="F9" s="262"/>
      <c r="G9" s="262"/>
      <c r="H9" s="262"/>
      <c r="I9" s="31"/>
      <c r="J9" s="31"/>
      <c r="K9" s="31"/>
      <c r="L9" s="48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</row>
    <row r="10" spans="1:46" s="2" customFormat="1">
      <c r="A10" s="31"/>
      <c r="B10" s="36"/>
      <c r="C10" s="31"/>
      <c r="D10" s="31"/>
      <c r="E10" s="31"/>
      <c r="F10" s="31"/>
      <c r="G10" s="31"/>
      <c r="H10" s="31"/>
      <c r="I10" s="31"/>
      <c r="J10" s="31"/>
      <c r="K10" s="31"/>
      <c r="L10" s="48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</row>
    <row r="11" spans="1:46" s="2" customFormat="1" ht="12" customHeight="1">
      <c r="A11" s="31"/>
      <c r="B11" s="36"/>
      <c r="C11" s="31"/>
      <c r="D11" s="109" t="s">
        <v>18</v>
      </c>
      <c r="E11" s="31"/>
      <c r="F11" s="110" t="s">
        <v>1</v>
      </c>
      <c r="G11" s="31"/>
      <c r="H11" s="31"/>
      <c r="I11" s="109" t="s">
        <v>19</v>
      </c>
      <c r="J11" s="110" t="s">
        <v>1</v>
      </c>
      <c r="K11" s="31"/>
      <c r="L11" s="48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</row>
    <row r="12" spans="1:46" s="2" customFormat="1" ht="12" customHeight="1">
      <c r="A12" s="31"/>
      <c r="B12" s="36"/>
      <c r="C12" s="31"/>
      <c r="D12" s="109" t="s">
        <v>20</v>
      </c>
      <c r="E12" s="31"/>
      <c r="F12" s="110" t="s">
        <v>21</v>
      </c>
      <c r="G12" s="31"/>
      <c r="H12" s="31"/>
      <c r="I12" s="109" t="s">
        <v>22</v>
      </c>
      <c r="J12" s="111" t="str">
        <f>'Rekapitulace stavby'!AN8</f>
        <v>12. 9. 2024</v>
      </c>
      <c r="K12" s="31"/>
      <c r="L12" s="48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</row>
    <row r="13" spans="1:46" s="2" customFormat="1" ht="10.9" customHeight="1">
      <c r="A13" s="31"/>
      <c r="B13" s="36"/>
      <c r="C13" s="31"/>
      <c r="D13" s="31"/>
      <c r="E13" s="31"/>
      <c r="F13" s="31"/>
      <c r="G13" s="31"/>
      <c r="H13" s="31"/>
      <c r="I13" s="31"/>
      <c r="J13" s="31"/>
      <c r="K13" s="31"/>
      <c r="L13" s="48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</row>
    <row r="14" spans="1:46" s="2" customFormat="1" ht="12" customHeight="1">
      <c r="A14" s="31"/>
      <c r="B14" s="36"/>
      <c r="C14" s="31"/>
      <c r="D14" s="109" t="s">
        <v>24</v>
      </c>
      <c r="E14" s="31"/>
      <c r="F14" s="31"/>
      <c r="G14" s="31"/>
      <c r="H14" s="31"/>
      <c r="I14" s="109" t="s">
        <v>25</v>
      </c>
      <c r="J14" s="110" t="s">
        <v>1</v>
      </c>
      <c r="K14" s="31"/>
      <c r="L14" s="48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</row>
    <row r="15" spans="1:46" s="2" customFormat="1" ht="18" customHeight="1">
      <c r="A15" s="31"/>
      <c r="B15" s="36"/>
      <c r="C15" s="31"/>
      <c r="D15" s="31"/>
      <c r="E15" s="110" t="s">
        <v>21</v>
      </c>
      <c r="F15" s="31"/>
      <c r="G15" s="31"/>
      <c r="H15" s="31"/>
      <c r="I15" s="109" t="s">
        <v>26</v>
      </c>
      <c r="J15" s="110" t="s">
        <v>1</v>
      </c>
      <c r="K15" s="31"/>
      <c r="L15" s="48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</row>
    <row r="16" spans="1:46" s="2" customFormat="1" ht="6.95" customHeight="1">
      <c r="A16" s="31"/>
      <c r="B16" s="36"/>
      <c r="C16" s="31"/>
      <c r="D16" s="31"/>
      <c r="E16" s="31"/>
      <c r="F16" s="31"/>
      <c r="G16" s="31"/>
      <c r="H16" s="31"/>
      <c r="I16" s="31"/>
      <c r="J16" s="31"/>
      <c r="K16" s="31"/>
      <c r="L16" s="48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</row>
    <row r="17" spans="1:31" s="2" customFormat="1" ht="12" customHeight="1">
      <c r="A17" s="31"/>
      <c r="B17" s="36"/>
      <c r="C17" s="31"/>
      <c r="D17" s="109" t="s">
        <v>27</v>
      </c>
      <c r="E17" s="31"/>
      <c r="F17" s="31"/>
      <c r="G17" s="31"/>
      <c r="H17" s="31"/>
      <c r="I17" s="109" t="s">
        <v>25</v>
      </c>
      <c r="J17" s="27" t="str">
        <f>'Rekapitulace stavby'!AN13</f>
        <v>Vyplň údaj</v>
      </c>
      <c r="K17" s="31"/>
      <c r="L17" s="48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</row>
    <row r="18" spans="1:31" s="2" customFormat="1" ht="18" customHeight="1">
      <c r="A18" s="31"/>
      <c r="B18" s="36"/>
      <c r="C18" s="31"/>
      <c r="D18" s="31"/>
      <c r="E18" s="263" t="str">
        <f>'Rekapitulace stavby'!E14</f>
        <v>Vyplň údaj</v>
      </c>
      <c r="F18" s="264"/>
      <c r="G18" s="264"/>
      <c r="H18" s="264"/>
      <c r="I18" s="109" t="s">
        <v>26</v>
      </c>
      <c r="J18" s="27" t="str">
        <f>'Rekapitulace stavby'!AN14</f>
        <v>Vyplň údaj</v>
      </c>
      <c r="K18" s="31"/>
      <c r="L18" s="48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</row>
    <row r="19" spans="1:31" s="2" customFormat="1" ht="6.95" customHeight="1">
      <c r="A19" s="31"/>
      <c r="B19" s="36"/>
      <c r="C19" s="31"/>
      <c r="D19" s="31"/>
      <c r="E19" s="31"/>
      <c r="F19" s="31"/>
      <c r="G19" s="31"/>
      <c r="H19" s="31"/>
      <c r="I19" s="31"/>
      <c r="J19" s="31"/>
      <c r="K19" s="31"/>
      <c r="L19" s="48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</row>
    <row r="20" spans="1:31" s="2" customFormat="1" ht="12" customHeight="1">
      <c r="A20" s="31"/>
      <c r="B20" s="36"/>
      <c r="C20" s="31"/>
      <c r="D20" s="109" t="s">
        <v>29</v>
      </c>
      <c r="E20" s="31"/>
      <c r="F20" s="31"/>
      <c r="G20" s="31"/>
      <c r="H20" s="31"/>
      <c r="I20" s="109" t="s">
        <v>25</v>
      </c>
      <c r="J20" s="110" t="s">
        <v>1</v>
      </c>
      <c r="K20" s="31"/>
      <c r="L20" s="48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</row>
    <row r="21" spans="1:31" s="2" customFormat="1" ht="18" customHeight="1">
      <c r="A21" s="31"/>
      <c r="B21" s="36"/>
      <c r="C21" s="31"/>
      <c r="D21" s="31"/>
      <c r="E21" s="110" t="s">
        <v>21</v>
      </c>
      <c r="F21" s="31"/>
      <c r="G21" s="31"/>
      <c r="H21" s="31"/>
      <c r="I21" s="109" t="s">
        <v>26</v>
      </c>
      <c r="J21" s="110" t="s">
        <v>1</v>
      </c>
      <c r="K21" s="31"/>
      <c r="L21" s="48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</row>
    <row r="22" spans="1:31" s="2" customFormat="1" ht="6.95" customHeight="1">
      <c r="A22" s="31"/>
      <c r="B22" s="36"/>
      <c r="C22" s="31"/>
      <c r="D22" s="31"/>
      <c r="E22" s="31"/>
      <c r="F22" s="31"/>
      <c r="G22" s="31"/>
      <c r="H22" s="31"/>
      <c r="I22" s="31"/>
      <c r="J22" s="31"/>
      <c r="K22" s="31"/>
      <c r="L22" s="48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</row>
    <row r="23" spans="1:31" s="2" customFormat="1" ht="12" customHeight="1">
      <c r="A23" s="31"/>
      <c r="B23" s="36"/>
      <c r="C23" s="31"/>
      <c r="D23" s="109" t="s">
        <v>31</v>
      </c>
      <c r="E23" s="31"/>
      <c r="F23" s="31"/>
      <c r="G23" s="31"/>
      <c r="H23" s="31"/>
      <c r="I23" s="109" t="s">
        <v>25</v>
      </c>
      <c r="J23" s="110" t="s">
        <v>1</v>
      </c>
      <c r="K23" s="31"/>
      <c r="L23" s="48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</row>
    <row r="24" spans="1:31" s="2" customFormat="1" ht="18" customHeight="1">
      <c r="A24" s="31"/>
      <c r="B24" s="36"/>
      <c r="C24" s="31"/>
      <c r="D24" s="31"/>
      <c r="E24" s="110" t="s">
        <v>21</v>
      </c>
      <c r="F24" s="31"/>
      <c r="G24" s="31"/>
      <c r="H24" s="31"/>
      <c r="I24" s="109" t="s">
        <v>26</v>
      </c>
      <c r="J24" s="110" t="s">
        <v>1</v>
      </c>
      <c r="K24" s="31"/>
      <c r="L24" s="48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</row>
    <row r="25" spans="1:31" s="2" customFormat="1" ht="6.95" customHeight="1">
      <c r="A25" s="31"/>
      <c r="B25" s="36"/>
      <c r="C25" s="31"/>
      <c r="D25" s="31"/>
      <c r="E25" s="31"/>
      <c r="F25" s="31"/>
      <c r="G25" s="31"/>
      <c r="H25" s="31"/>
      <c r="I25" s="31"/>
      <c r="J25" s="31"/>
      <c r="K25" s="31"/>
      <c r="L25" s="48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</row>
    <row r="26" spans="1:31" s="2" customFormat="1" ht="12" customHeight="1">
      <c r="A26" s="31"/>
      <c r="B26" s="36"/>
      <c r="C26" s="31"/>
      <c r="D26" s="109" t="s">
        <v>32</v>
      </c>
      <c r="E26" s="31"/>
      <c r="F26" s="31"/>
      <c r="G26" s="31"/>
      <c r="H26" s="31"/>
      <c r="I26" s="31"/>
      <c r="J26" s="31"/>
      <c r="K26" s="31"/>
      <c r="L26" s="48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</row>
    <row r="27" spans="1:31" s="8" customFormat="1" ht="16.5" customHeight="1">
      <c r="A27" s="112"/>
      <c r="B27" s="113"/>
      <c r="C27" s="112"/>
      <c r="D27" s="112"/>
      <c r="E27" s="265" t="s">
        <v>1</v>
      </c>
      <c r="F27" s="265"/>
      <c r="G27" s="265"/>
      <c r="H27" s="265"/>
      <c r="I27" s="112"/>
      <c r="J27" s="112"/>
      <c r="K27" s="112"/>
      <c r="L27" s="114"/>
      <c r="S27" s="112"/>
      <c r="T27" s="112"/>
      <c r="U27" s="112"/>
      <c r="V27" s="112"/>
      <c r="W27" s="112"/>
      <c r="X27" s="112"/>
      <c r="Y27" s="112"/>
      <c r="Z27" s="112"/>
      <c r="AA27" s="112"/>
      <c r="AB27" s="112"/>
      <c r="AC27" s="112"/>
      <c r="AD27" s="112"/>
      <c r="AE27" s="112"/>
    </row>
    <row r="28" spans="1:31" s="2" customFormat="1" ht="6.95" customHeight="1">
      <c r="A28" s="31"/>
      <c r="B28" s="36"/>
      <c r="C28" s="31"/>
      <c r="D28" s="31"/>
      <c r="E28" s="31"/>
      <c r="F28" s="31"/>
      <c r="G28" s="31"/>
      <c r="H28" s="31"/>
      <c r="I28" s="31"/>
      <c r="J28" s="31"/>
      <c r="K28" s="31"/>
      <c r="L28" s="48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</row>
    <row r="29" spans="1:31" s="2" customFormat="1" ht="6.95" customHeight="1">
      <c r="A29" s="31"/>
      <c r="B29" s="36"/>
      <c r="C29" s="31"/>
      <c r="D29" s="115"/>
      <c r="E29" s="115"/>
      <c r="F29" s="115"/>
      <c r="G29" s="115"/>
      <c r="H29" s="115"/>
      <c r="I29" s="115"/>
      <c r="J29" s="115"/>
      <c r="K29" s="115"/>
      <c r="L29" s="48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</row>
    <row r="30" spans="1:31" s="2" customFormat="1" ht="25.35" customHeight="1">
      <c r="A30" s="31"/>
      <c r="B30" s="36"/>
      <c r="C30" s="31"/>
      <c r="D30" s="116" t="s">
        <v>33</v>
      </c>
      <c r="E30" s="31"/>
      <c r="F30" s="31"/>
      <c r="G30" s="31"/>
      <c r="H30" s="31"/>
      <c r="I30" s="31"/>
      <c r="J30" s="117">
        <f>ROUND(J118, 2)</f>
        <v>0</v>
      </c>
      <c r="K30" s="31"/>
      <c r="L30" s="48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</row>
    <row r="31" spans="1:31" s="2" customFormat="1" ht="6.95" customHeight="1">
      <c r="A31" s="31"/>
      <c r="B31" s="36"/>
      <c r="C31" s="31"/>
      <c r="D31" s="115"/>
      <c r="E31" s="115"/>
      <c r="F31" s="115"/>
      <c r="G31" s="115"/>
      <c r="H31" s="115"/>
      <c r="I31" s="115"/>
      <c r="J31" s="115"/>
      <c r="K31" s="115"/>
      <c r="L31" s="48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</row>
    <row r="32" spans="1:31" s="2" customFormat="1" ht="14.45" customHeight="1">
      <c r="A32" s="31"/>
      <c r="B32" s="36"/>
      <c r="C32" s="31"/>
      <c r="D32" s="31"/>
      <c r="E32" s="31"/>
      <c r="F32" s="118" t="s">
        <v>35</v>
      </c>
      <c r="G32" s="31"/>
      <c r="H32" s="31"/>
      <c r="I32" s="118" t="s">
        <v>34</v>
      </c>
      <c r="J32" s="118" t="s">
        <v>36</v>
      </c>
      <c r="K32" s="31"/>
      <c r="L32" s="48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</row>
    <row r="33" spans="1:31" s="2" customFormat="1" ht="14.45" customHeight="1">
      <c r="A33" s="31"/>
      <c r="B33" s="36"/>
      <c r="C33" s="31"/>
      <c r="D33" s="119" t="s">
        <v>37</v>
      </c>
      <c r="E33" s="109" t="s">
        <v>38</v>
      </c>
      <c r="F33" s="120">
        <f>ROUND((SUM(BE118:BE126)),  2)</f>
        <v>0</v>
      </c>
      <c r="G33" s="31"/>
      <c r="H33" s="31"/>
      <c r="I33" s="121">
        <v>0.21</v>
      </c>
      <c r="J33" s="120">
        <f>ROUND(((SUM(BE118:BE126))*I33),  2)</f>
        <v>0</v>
      </c>
      <c r="K33" s="31"/>
      <c r="L33" s="48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</row>
    <row r="34" spans="1:31" s="2" customFormat="1" ht="14.45" customHeight="1">
      <c r="A34" s="31"/>
      <c r="B34" s="36"/>
      <c r="C34" s="31"/>
      <c r="D34" s="31"/>
      <c r="E34" s="109" t="s">
        <v>39</v>
      </c>
      <c r="F34" s="120">
        <f>ROUND((SUM(BF118:BF126)),  2)</f>
        <v>0</v>
      </c>
      <c r="G34" s="31"/>
      <c r="H34" s="31"/>
      <c r="I34" s="121">
        <v>0.12</v>
      </c>
      <c r="J34" s="120">
        <f>ROUND(((SUM(BF118:BF126))*I34),  2)</f>
        <v>0</v>
      </c>
      <c r="K34" s="31"/>
      <c r="L34" s="48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</row>
    <row r="35" spans="1:31" s="2" customFormat="1" ht="14.45" hidden="1" customHeight="1">
      <c r="A35" s="31"/>
      <c r="B35" s="36"/>
      <c r="C35" s="31"/>
      <c r="D35" s="31"/>
      <c r="E35" s="109" t="s">
        <v>40</v>
      </c>
      <c r="F35" s="120">
        <f>ROUND((SUM(BG118:BG126)),  2)</f>
        <v>0</v>
      </c>
      <c r="G35" s="31"/>
      <c r="H35" s="31"/>
      <c r="I35" s="121">
        <v>0.21</v>
      </c>
      <c r="J35" s="120">
        <f>0</f>
        <v>0</v>
      </c>
      <c r="K35" s="31"/>
      <c r="L35" s="48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</row>
    <row r="36" spans="1:31" s="2" customFormat="1" ht="14.45" hidden="1" customHeight="1">
      <c r="A36" s="31"/>
      <c r="B36" s="36"/>
      <c r="C36" s="31"/>
      <c r="D36" s="31"/>
      <c r="E36" s="109" t="s">
        <v>41</v>
      </c>
      <c r="F36" s="120">
        <f>ROUND((SUM(BH118:BH126)),  2)</f>
        <v>0</v>
      </c>
      <c r="G36" s="31"/>
      <c r="H36" s="31"/>
      <c r="I36" s="121">
        <v>0.12</v>
      </c>
      <c r="J36" s="120">
        <f>0</f>
        <v>0</v>
      </c>
      <c r="K36" s="31"/>
      <c r="L36" s="48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</row>
    <row r="37" spans="1:31" s="2" customFormat="1" ht="14.45" hidden="1" customHeight="1">
      <c r="A37" s="31"/>
      <c r="B37" s="36"/>
      <c r="C37" s="31"/>
      <c r="D37" s="31"/>
      <c r="E37" s="109" t="s">
        <v>42</v>
      </c>
      <c r="F37" s="120">
        <f>ROUND((SUM(BI118:BI126)),  2)</f>
        <v>0</v>
      </c>
      <c r="G37" s="31"/>
      <c r="H37" s="31"/>
      <c r="I37" s="121">
        <v>0</v>
      </c>
      <c r="J37" s="120">
        <f>0</f>
        <v>0</v>
      </c>
      <c r="K37" s="31"/>
      <c r="L37" s="48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</row>
    <row r="38" spans="1:31" s="2" customFormat="1" ht="6.95" customHeight="1">
      <c r="A38" s="31"/>
      <c r="B38" s="36"/>
      <c r="C38" s="31"/>
      <c r="D38" s="31"/>
      <c r="E38" s="31"/>
      <c r="F38" s="31"/>
      <c r="G38" s="31"/>
      <c r="H38" s="31"/>
      <c r="I38" s="31"/>
      <c r="J38" s="31"/>
      <c r="K38" s="31"/>
      <c r="L38" s="48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</row>
    <row r="39" spans="1:31" s="2" customFormat="1" ht="25.35" customHeight="1">
      <c r="A39" s="31"/>
      <c r="B39" s="36"/>
      <c r="C39" s="122"/>
      <c r="D39" s="123" t="s">
        <v>43</v>
      </c>
      <c r="E39" s="124"/>
      <c r="F39" s="124"/>
      <c r="G39" s="125" t="s">
        <v>44</v>
      </c>
      <c r="H39" s="126" t="s">
        <v>45</v>
      </c>
      <c r="I39" s="124"/>
      <c r="J39" s="127">
        <f>SUM(J30:J37)</f>
        <v>0</v>
      </c>
      <c r="K39" s="128"/>
      <c r="L39" s="48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</row>
    <row r="40" spans="1:31" s="2" customFormat="1" ht="14.45" customHeight="1">
      <c r="A40" s="31"/>
      <c r="B40" s="36"/>
      <c r="C40" s="31"/>
      <c r="D40" s="31"/>
      <c r="E40" s="31"/>
      <c r="F40" s="31"/>
      <c r="G40" s="31"/>
      <c r="H40" s="31"/>
      <c r="I40" s="31"/>
      <c r="J40" s="31"/>
      <c r="K40" s="31"/>
      <c r="L40" s="48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</row>
    <row r="41" spans="1:31" s="1" customFormat="1" ht="14.45" customHeight="1">
      <c r="B41" s="17"/>
      <c r="L41" s="17"/>
    </row>
    <row r="42" spans="1:31" s="1" customFormat="1" ht="14.45" customHeight="1">
      <c r="B42" s="17"/>
      <c r="L42" s="17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48"/>
      <c r="D50" s="129" t="s">
        <v>46</v>
      </c>
      <c r="E50" s="130"/>
      <c r="F50" s="130"/>
      <c r="G50" s="129" t="s">
        <v>47</v>
      </c>
      <c r="H50" s="130"/>
      <c r="I50" s="130"/>
      <c r="J50" s="130"/>
      <c r="K50" s="130"/>
      <c r="L50" s="48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31"/>
      <c r="B61" s="36"/>
      <c r="C61" s="31"/>
      <c r="D61" s="131" t="s">
        <v>48</v>
      </c>
      <c r="E61" s="132"/>
      <c r="F61" s="133" t="s">
        <v>49</v>
      </c>
      <c r="G61" s="131" t="s">
        <v>48</v>
      </c>
      <c r="H61" s="132"/>
      <c r="I61" s="132"/>
      <c r="J61" s="134" t="s">
        <v>49</v>
      </c>
      <c r="K61" s="132"/>
      <c r="L61" s="48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31"/>
      <c r="B65" s="36"/>
      <c r="C65" s="31"/>
      <c r="D65" s="129" t="s">
        <v>50</v>
      </c>
      <c r="E65" s="135"/>
      <c r="F65" s="135"/>
      <c r="G65" s="129" t="s">
        <v>51</v>
      </c>
      <c r="H65" s="135"/>
      <c r="I65" s="135"/>
      <c r="J65" s="135"/>
      <c r="K65" s="135"/>
      <c r="L65" s="48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75">
      <c r="A76" s="31"/>
      <c r="B76" s="36"/>
      <c r="C76" s="31"/>
      <c r="D76" s="131" t="s">
        <v>48</v>
      </c>
      <c r="E76" s="132"/>
      <c r="F76" s="133" t="s">
        <v>49</v>
      </c>
      <c r="G76" s="131" t="s">
        <v>48</v>
      </c>
      <c r="H76" s="132"/>
      <c r="I76" s="132"/>
      <c r="J76" s="134" t="s">
        <v>49</v>
      </c>
      <c r="K76" s="132"/>
      <c r="L76" s="48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</row>
    <row r="77" spans="1:31" s="2" customFormat="1" ht="14.45" customHeight="1">
      <c r="A77" s="31"/>
      <c r="B77" s="136"/>
      <c r="C77" s="137"/>
      <c r="D77" s="137"/>
      <c r="E77" s="137"/>
      <c r="F77" s="137"/>
      <c r="G77" s="137"/>
      <c r="H77" s="137"/>
      <c r="I77" s="137"/>
      <c r="J77" s="137"/>
      <c r="K77" s="137"/>
      <c r="L77" s="48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</row>
    <row r="81" spans="1:47" s="2" customFormat="1" ht="6.95" customHeight="1">
      <c r="A81" s="31"/>
      <c r="B81" s="138"/>
      <c r="C81" s="139"/>
      <c r="D81" s="139"/>
      <c r="E81" s="139"/>
      <c r="F81" s="139"/>
      <c r="G81" s="139"/>
      <c r="H81" s="139"/>
      <c r="I81" s="139"/>
      <c r="J81" s="139"/>
      <c r="K81" s="139"/>
      <c r="L81" s="48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</row>
    <row r="82" spans="1:47" s="2" customFormat="1" ht="24.95" customHeight="1">
      <c r="A82" s="31"/>
      <c r="B82" s="32"/>
      <c r="C82" s="20" t="s">
        <v>89</v>
      </c>
      <c r="D82" s="33"/>
      <c r="E82" s="33"/>
      <c r="F82" s="33"/>
      <c r="G82" s="33"/>
      <c r="H82" s="33"/>
      <c r="I82" s="33"/>
      <c r="J82" s="33"/>
      <c r="K82" s="33"/>
      <c r="L82" s="48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</row>
    <row r="83" spans="1:47" s="2" customFormat="1" ht="6.95" customHeight="1">
      <c r="A83" s="31"/>
      <c r="B83" s="32"/>
      <c r="C83" s="33"/>
      <c r="D83" s="33"/>
      <c r="E83" s="33"/>
      <c r="F83" s="33"/>
      <c r="G83" s="33"/>
      <c r="H83" s="33"/>
      <c r="I83" s="33"/>
      <c r="J83" s="33"/>
      <c r="K83" s="33"/>
      <c r="L83" s="48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</row>
    <row r="84" spans="1:47" s="2" customFormat="1" ht="12" customHeight="1">
      <c r="A84" s="31"/>
      <c r="B84" s="32"/>
      <c r="C84" s="26" t="s">
        <v>16</v>
      </c>
      <c r="D84" s="33"/>
      <c r="E84" s="33"/>
      <c r="F84" s="33"/>
      <c r="G84" s="33"/>
      <c r="H84" s="33"/>
      <c r="I84" s="33"/>
      <c r="J84" s="33"/>
      <c r="K84" s="33"/>
      <c r="L84" s="48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</row>
    <row r="85" spans="1:47" s="2" customFormat="1" ht="16.5" customHeight="1">
      <c r="A85" s="31"/>
      <c r="B85" s="32"/>
      <c r="C85" s="33"/>
      <c r="D85" s="33"/>
      <c r="E85" s="257" t="str">
        <f>E7</f>
        <v>Příloha č. 4b - Výkaz výměr</v>
      </c>
      <c r="F85" s="258"/>
      <c r="G85" s="258"/>
      <c r="H85" s="258"/>
      <c r="I85" s="33"/>
      <c r="J85" s="33"/>
      <c r="K85" s="33"/>
      <c r="L85" s="48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</row>
    <row r="86" spans="1:47" s="2" customFormat="1" ht="12" customHeight="1">
      <c r="A86" s="31"/>
      <c r="B86" s="32"/>
      <c r="C86" s="26" t="s">
        <v>87</v>
      </c>
      <c r="D86" s="33"/>
      <c r="E86" s="33"/>
      <c r="F86" s="33"/>
      <c r="G86" s="33"/>
      <c r="H86" s="33"/>
      <c r="I86" s="33"/>
      <c r="J86" s="33"/>
      <c r="K86" s="33"/>
      <c r="L86" s="48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</row>
    <row r="87" spans="1:47" s="2" customFormat="1" ht="16.5" customHeight="1">
      <c r="A87" s="31"/>
      <c r="B87" s="32"/>
      <c r="C87" s="33"/>
      <c r="D87" s="33"/>
      <c r="E87" s="226" t="str">
        <f>E9</f>
        <v>02 - VRN</v>
      </c>
      <c r="F87" s="256"/>
      <c r="G87" s="256"/>
      <c r="H87" s="256"/>
      <c r="I87" s="33"/>
      <c r="J87" s="33"/>
      <c r="K87" s="33"/>
      <c r="L87" s="48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</row>
    <row r="88" spans="1:47" s="2" customFormat="1" ht="6.95" customHeight="1">
      <c r="A88" s="31"/>
      <c r="B88" s="32"/>
      <c r="C88" s="33"/>
      <c r="D88" s="33"/>
      <c r="E88" s="33"/>
      <c r="F88" s="33"/>
      <c r="G88" s="33"/>
      <c r="H88" s="33"/>
      <c r="I88" s="33"/>
      <c r="J88" s="33"/>
      <c r="K88" s="33"/>
      <c r="L88" s="48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</row>
    <row r="89" spans="1:47" s="2" customFormat="1" ht="12" customHeight="1">
      <c r="A89" s="31"/>
      <c r="B89" s="32"/>
      <c r="C89" s="26" t="s">
        <v>20</v>
      </c>
      <c r="D89" s="33"/>
      <c r="E89" s="33"/>
      <c r="F89" s="24" t="str">
        <f>F12</f>
        <v xml:space="preserve"> </v>
      </c>
      <c r="G89" s="33"/>
      <c r="H89" s="33"/>
      <c r="I89" s="26" t="s">
        <v>22</v>
      </c>
      <c r="J89" s="63" t="str">
        <f>IF(J12="","",J12)</f>
        <v>12. 9. 2024</v>
      </c>
      <c r="K89" s="33"/>
      <c r="L89" s="48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</row>
    <row r="90" spans="1:47" s="2" customFormat="1" ht="6.95" customHeight="1">
      <c r="A90" s="31"/>
      <c r="B90" s="32"/>
      <c r="C90" s="33"/>
      <c r="D90" s="33"/>
      <c r="E90" s="33"/>
      <c r="F90" s="33"/>
      <c r="G90" s="33"/>
      <c r="H90" s="33"/>
      <c r="I90" s="33"/>
      <c r="J90" s="33"/>
      <c r="K90" s="33"/>
      <c r="L90" s="48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</row>
    <row r="91" spans="1:47" s="2" customFormat="1" ht="15.2" customHeight="1">
      <c r="A91" s="31"/>
      <c r="B91" s="32"/>
      <c r="C91" s="26" t="s">
        <v>24</v>
      </c>
      <c r="D91" s="33"/>
      <c r="E91" s="33"/>
      <c r="F91" s="24" t="str">
        <f>E15</f>
        <v xml:space="preserve"> </v>
      </c>
      <c r="G91" s="33"/>
      <c r="H91" s="33"/>
      <c r="I91" s="26" t="s">
        <v>29</v>
      </c>
      <c r="J91" s="29" t="str">
        <f>E21</f>
        <v xml:space="preserve"> </v>
      </c>
      <c r="K91" s="33"/>
      <c r="L91" s="48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</row>
    <row r="92" spans="1:47" s="2" customFormat="1" ht="15.2" customHeight="1">
      <c r="A92" s="31"/>
      <c r="B92" s="32"/>
      <c r="C92" s="26" t="s">
        <v>27</v>
      </c>
      <c r="D92" s="33"/>
      <c r="E92" s="33"/>
      <c r="F92" s="24" t="str">
        <f>IF(E18="","",E18)</f>
        <v>Vyplň údaj</v>
      </c>
      <c r="G92" s="33"/>
      <c r="H92" s="33"/>
      <c r="I92" s="26" t="s">
        <v>31</v>
      </c>
      <c r="J92" s="29" t="str">
        <f>E24</f>
        <v xml:space="preserve"> </v>
      </c>
      <c r="K92" s="33"/>
      <c r="L92" s="48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</row>
    <row r="93" spans="1:47" s="2" customFormat="1" ht="10.35" customHeight="1">
      <c r="A93" s="31"/>
      <c r="B93" s="32"/>
      <c r="C93" s="33"/>
      <c r="D93" s="33"/>
      <c r="E93" s="33"/>
      <c r="F93" s="33"/>
      <c r="G93" s="33"/>
      <c r="H93" s="33"/>
      <c r="I93" s="33"/>
      <c r="J93" s="33"/>
      <c r="K93" s="33"/>
      <c r="L93" s="48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</row>
    <row r="94" spans="1:47" s="2" customFormat="1" ht="29.25" customHeight="1">
      <c r="A94" s="31"/>
      <c r="B94" s="32"/>
      <c r="C94" s="140" t="s">
        <v>90</v>
      </c>
      <c r="D94" s="141"/>
      <c r="E94" s="141"/>
      <c r="F94" s="141"/>
      <c r="G94" s="141"/>
      <c r="H94" s="141"/>
      <c r="I94" s="141"/>
      <c r="J94" s="142" t="s">
        <v>91</v>
      </c>
      <c r="K94" s="141"/>
      <c r="L94" s="48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</row>
    <row r="95" spans="1:47" s="2" customFormat="1" ht="10.35" customHeight="1">
      <c r="A95" s="31"/>
      <c r="B95" s="32"/>
      <c r="C95" s="33"/>
      <c r="D95" s="33"/>
      <c r="E95" s="33"/>
      <c r="F95" s="33"/>
      <c r="G95" s="33"/>
      <c r="H95" s="33"/>
      <c r="I95" s="33"/>
      <c r="J95" s="33"/>
      <c r="K95" s="33"/>
      <c r="L95" s="48"/>
      <c r="S95" s="31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</row>
    <row r="96" spans="1:47" s="2" customFormat="1" ht="22.9" customHeight="1">
      <c r="A96" s="31"/>
      <c r="B96" s="32"/>
      <c r="C96" s="143" t="s">
        <v>92</v>
      </c>
      <c r="D96" s="33"/>
      <c r="E96" s="33"/>
      <c r="F96" s="33"/>
      <c r="G96" s="33"/>
      <c r="H96" s="33"/>
      <c r="I96" s="33"/>
      <c r="J96" s="81">
        <f>J118</f>
        <v>0</v>
      </c>
      <c r="K96" s="33"/>
      <c r="L96" s="48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  <c r="AU96" s="14" t="s">
        <v>93</v>
      </c>
    </row>
    <row r="97" spans="1:31" s="9" customFormat="1" ht="24.95" customHeight="1">
      <c r="B97" s="144"/>
      <c r="C97" s="145"/>
      <c r="D97" s="146" t="s">
        <v>140</v>
      </c>
      <c r="E97" s="147"/>
      <c r="F97" s="147"/>
      <c r="G97" s="147"/>
      <c r="H97" s="147"/>
      <c r="I97" s="147"/>
      <c r="J97" s="148">
        <f>J119</f>
        <v>0</v>
      </c>
      <c r="K97" s="145"/>
      <c r="L97" s="149"/>
    </row>
    <row r="98" spans="1:31" s="10" customFormat="1" ht="19.899999999999999" customHeight="1">
      <c r="B98" s="150"/>
      <c r="C98" s="151"/>
      <c r="D98" s="152" t="s">
        <v>141</v>
      </c>
      <c r="E98" s="153"/>
      <c r="F98" s="153"/>
      <c r="G98" s="153"/>
      <c r="H98" s="153"/>
      <c r="I98" s="153"/>
      <c r="J98" s="154">
        <f>J120</f>
        <v>0</v>
      </c>
      <c r="K98" s="151"/>
      <c r="L98" s="155"/>
    </row>
    <row r="99" spans="1:31" s="2" customFormat="1" ht="21.75" customHeight="1">
      <c r="A99" s="31"/>
      <c r="B99" s="32"/>
      <c r="C99" s="33"/>
      <c r="D99" s="33"/>
      <c r="E99" s="33"/>
      <c r="F99" s="33"/>
      <c r="G99" s="33"/>
      <c r="H99" s="33"/>
      <c r="I99" s="33"/>
      <c r="J99" s="33"/>
      <c r="K99" s="33"/>
      <c r="L99" s="48"/>
      <c r="S99" s="31"/>
      <c r="T99" s="31"/>
      <c r="U99" s="31"/>
      <c r="V99" s="31"/>
      <c r="W99" s="31"/>
      <c r="X99" s="31"/>
      <c r="Y99" s="31"/>
      <c r="Z99" s="31"/>
      <c r="AA99" s="31"/>
      <c r="AB99" s="31"/>
      <c r="AC99" s="31"/>
      <c r="AD99" s="31"/>
      <c r="AE99" s="31"/>
    </row>
    <row r="100" spans="1:31" s="2" customFormat="1" ht="6.95" customHeight="1">
      <c r="A100" s="31"/>
      <c r="B100" s="51"/>
      <c r="C100" s="52"/>
      <c r="D100" s="52"/>
      <c r="E100" s="52"/>
      <c r="F100" s="52"/>
      <c r="G100" s="52"/>
      <c r="H100" s="52"/>
      <c r="I100" s="52"/>
      <c r="J100" s="52"/>
      <c r="K100" s="52"/>
      <c r="L100" s="48"/>
      <c r="S100" s="31"/>
      <c r="T100" s="31"/>
      <c r="U100" s="31"/>
      <c r="V100" s="31"/>
      <c r="W100" s="31"/>
      <c r="X100" s="31"/>
      <c r="Y100" s="31"/>
      <c r="Z100" s="31"/>
      <c r="AA100" s="31"/>
      <c r="AB100" s="31"/>
      <c r="AC100" s="31"/>
      <c r="AD100" s="31"/>
      <c r="AE100" s="31"/>
    </row>
    <row r="104" spans="1:31" s="2" customFormat="1" ht="6.95" customHeight="1">
      <c r="A104" s="31"/>
      <c r="B104" s="53"/>
      <c r="C104" s="54"/>
      <c r="D104" s="54"/>
      <c r="E104" s="54"/>
      <c r="F104" s="54"/>
      <c r="G104" s="54"/>
      <c r="H104" s="54"/>
      <c r="I104" s="54"/>
      <c r="J104" s="54"/>
      <c r="K104" s="54"/>
      <c r="L104" s="48"/>
      <c r="S104" s="31"/>
      <c r="T104" s="31"/>
      <c r="U104" s="31"/>
      <c r="V104" s="31"/>
      <c r="W104" s="31"/>
      <c r="X104" s="31"/>
      <c r="Y104" s="31"/>
      <c r="Z104" s="31"/>
      <c r="AA104" s="31"/>
      <c r="AB104" s="31"/>
      <c r="AC104" s="31"/>
      <c r="AD104" s="31"/>
      <c r="AE104" s="31"/>
    </row>
    <row r="105" spans="1:31" s="2" customFormat="1" ht="24.95" customHeight="1">
      <c r="A105" s="31"/>
      <c r="B105" s="32"/>
      <c r="C105" s="20" t="s">
        <v>96</v>
      </c>
      <c r="D105" s="33"/>
      <c r="E105" s="33"/>
      <c r="F105" s="33"/>
      <c r="G105" s="33"/>
      <c r="H105" s="33"/>
      <c r="I105" s="33"/>
      <c r="J105" s="33"/>
      <c r="K105" s="33"/>
      <c r="L105" s="48"/>
      <c r="S105" s="31"/>
      <c r="T105" s="31"/>
      <c r="U105" s="31"/>
      <c r="V105" s="31"/>
      <c r="W105" s="31"/>
      <c r="X105" s="31"/>
      <c r="Y105" s="31"/>
      <c r="Z105" s="31"/>
      <c r="AA105" s="31"/>
      <c r="AB105" s="31"/>
      <c r="AC105" s="31"/>
      <c r="AD105" s="31"/>
      <c r="AE105" s="31"/>
    </row>
    <row r="106" spans="1:31" s="2" customFormat="1" ht="6.95" customHeight="1">
      <c r="A106" s="31"/>
      <c r="B106" s="32"/>
      <c r="C106" s="33"/>
      <c r="D106" s="33"/>
      <c r="E106" s="33"/>
      <c r="F106" s="33"/>
      <c r="G106" s="33"/>
      <c r="H106" s="33"/>
      <c r="I106" s="33"/>
      <c r="J106" s="33"/>
      <c r="K106" s="33"/>
      <c r="L106" s="48"/>
      <c r="S106" s="31"/>
      <c r="T106" s="31"/>
      <c r="U106" s="31"/>
      <c r="V106" s="31"/>
      <c r="W106" s="31"/>
      <c r="X106" s="31"/>
      <c r="Y106" s="31"/>
      <c r="Z106" s="31"/>
      <c r="AA106" s="31"/>
      <c r="AB106" s="31"/>
      <c r="AC106" s="31"/>
      <c r="AD106" s="31"/>
      <c r="AE106" s="31"/>
    </row>
    <row r="107" spans="1:31" s="2" customFormat="1" ht="12" customHeight="1">
      <c r="A107" s="31"/>
      <c r="B107" s="32"/>
      <c r="C107" s="26" t="s">
        <v>16</v>
      </c>
      <c r="D107" s="33"/>
      <c r="E107" s="33"/>
      <c r="F107" s="33"/>
      <c r="G107" s="33"/>
      <c r="H107" s="33"/>
      <c r="I107" s="33"/>
      <c r="J107" s="33"/>
      <c r="K107" s="33"/>
      <c r="L107" s="48"/>
      <c r="S107" s="31"/>
      <c r="T107" s="31"/>
      <c r="U107" s="31"/>
      <c r="V107" s="31"/>
      <c r="W107" s="31"/>
      <c r="X107" s="31"/>
      <c r="Y107" s="31"/>
      <c r="Z107" s="31"/>
      <c r="AA107" s="31"/>
      <c r="AB107" s="31"/>
      <c r="AC107" s="31"/>
      <c r="AD107" s="31"/>
      <c r="AE107" s="31"/>
    </row>
    <row r="108" spans="1:31" s="2" customFormat="1" ht="16.5" customHeight="1">
      <c r="A108" s="31"/>
      <c r="B108" s="32"/>
      <c r="C108" s="33"/>
      <c r="D108" s="33"/>
      <c r="E108" s="257" t="str">
        <f>E7</f>
        <v>Příloha č. 4b - Výkaz výměr</v>
      </c>
      <c r="F108" s="258"/>
      <c r="G108" s="258"/>
      <c r="H108" s="258"/>
      <c r="I108" s="33"/>
      <c r="J108" s="33"/>
      <c r="K108" s="33"/>
      <c r="L108" s="48"/>
      <c r="S108" s="31"/>
      <c r="T108" s="31"/>
      <c r="U108" s="31"/>
      <c r="V108" s="31"/>
      <c r="W108" s="31"/>
      <c r="X108" s="31"/>
      <c r="Y108" s="31"/>
      <c r="Z108" s="31"/>
      <c r="AA108" s="31"/>
      <c r="AB108" s="31"/>
      <c r="AC108" s="31"/>
      <c r="AD108" s="31"/>
      <c r="AE108" s="31"/>
    </row>
    <row r="109" spans="1:31" s="2" customFormat="1" ht="12" customHeight="1">
      <c r="A109" s="31"/>
      <c r="B109" s="32"/>
      <c r="C109" s="26" t="s">
        <v>87</v>
      </c>
      <c r="D109" s="33"/>
      <c r="E109" s="33"/>
      <c r="F109" s="33"/>
      <c r="G109" s="33"/>
      <c r="H109" s="33"/>
      <c r="I109" s="33"/>
      <c r="J109" s="33"/>
      <c r="K109" s="33"/>
      <c r="L109" s="48"/>
      <c r="S109" s="31"/>
      <c r="T109" s="31"/>
      <c r="U109" s="31"/>
      <c r="V109" s="31"/>
      <c r="W109" s="31"/>
      <c r="X109" s="31"/>
      <c r="Y109" s="31"/>
      <c r="Z109" s="31"/>
      <c r="AA109" s="31"/>
      <c r="AB109" s="31"/>
      <c r="AC109" s="31"/>
      <c r="AD109" s="31"/>
      <c r="AE109" s="31"/>
    </row>
    <row r="110" spans="1:31" s="2" customFormat="1" ht="16.5" customHeight="1">
      <c r="A110" s="31"/>
      <c r="B110" s="32"/>
      <c r="C110" s="33"/>
      <c r="D110" s="33"/>
      <c r="E110" s="226" t="str">
        <f>E9</f>
        <v>02 - VRN</v>
      </c>
      <c r="F110" s="256"/>
      <c r="G110" s="256"/>
      <c r="H110" s="256"/>
      <c r="I110" s="33"/>
      <c r="J110" s="33"/>
      <c r="K110" s="33"/>
      <c r="L110" s="48"/>
      <c r="S110" s="31"/>
      <c r="T110" s="31"/>
      <c r="U110" s="31"/>
      <c r="V110" s="31"/>
      <c r="W110" s="31"/>
      <c r="X110" s="31"/>
      <c r="Y110" s="31"/>
      <c r="Z110" s="31"/>
      <c r="AA110" s="31"/>
      <c r="AB110" s="31"/>
      <c r="AC110" s="31"/>
      <c r="AD110" s="31"/>
      <c r="AE110" s="31"/>
    </row>
    <row r="111" spans="1:31" s="2" customFormat="1" ht="6.95" customHeight="1">
      <c r="A111" s="31"/>
      <c r="B111" s="32"/>
      <c r="C111" s="33"/>
      <c r="D111" s="33"/>
      <c r="E111" s="33"/>
      <c r="F111" s="33"/>
      <c r="G111" s="33"/>
      <c r="H111" s="33"/>
      <c r="I111" s="33"/>
      <c r="J111" s="33"/>
      <c r="K111" s="33"/>
      <c r="L111" s="48"/>
      <c r="S111" s="31"/>
      <c r="T111" s="31"/>
      <c r="U111" s="31"/>
      <c r="V111" s="31"/>
      <c r="W111" s="31"/>
      <c r="X111" s="31"/>
      <c r="Y111" s="31"/>
      <c r="Z111" s="31"/>
      <c r="AA111" s="31"/>
      <c r="AB111" s="31"/>
      <c r="AC111" s="31"/>
      <c r="AD111" s="31"/>
      <c r="AE111" s="31"/>
    </row>
    <row r="112" spans="1:31" s="2" customFormat="1" ht="12" customHeight="1">
      <c r="A112" s="31"/>
      <c r="B112" s="32"/>
      <c r="C112" s="26" t="s">
        <v>20</v>
      </c>
      <c r="D112" s="33"/>
      <c r="E112" s="33"/>
      <c r="F112" s="24" t="str">
        <f>F12</f>
        <v xml:space="preserve"> </v>
      </c>
      <c r="G112" s="33"/>
      <c r="H112" s="33"/>
      <c r="I112" s="26" t="s">
        <v>22</v>
      </c>
      <c r="J112" s="63" t="str">
        <f>IF(J12="","",J12)</f>
        <v>12. 9. 2024</v>
      </c>
      <c r="K112" s="33"/>
      <c r="L112" s="48"/>
      <c r="S112" s="31"/>
      <c r="T112" s="31"/>
      <c r="U112" s="31"/>
      <c r="V112" s="31"/>
      <c r="W112" s="31"/>
      <c r="X112" s="31"/>
      <c r="Y112" s="31"/>
      <c r="Z112" s="31"/>
      <c r="AA112" s="31"/>
      <c r="AB112" s="31"/>
      <c r="AC112" s="31"/>
      <c r="AD112" s="31"/>
      <c r="AE112" s="31"/>
    </row>
    <row r="113" spans="1:65" s="2" customFormat="1" ht="6.95" customHeight="1">
      <c r="A113" s="31"/>
      <c r="B113" s="32"/>
      <c r="C113" s="33"/>
      <c r="D113" s="33"/>
      <c r="E113" s="33"/>
      <c r="F113" s="33"/>
      <c r="G113" s="33"/>
      <c r="H113" s="33"/>
      <c r="I113" s="33"/>
      <c r="J113" s="33"/>
      <c r="K113" s="33"/>
      <c r="L113" s="48"/>
      <c r="S113" s="31"/>
      <c r="T113" s="31"/>
      <c r="U113" s="31"/>
      <c r="V113" s="31"/>
      <c r="W113" s="31"/>
      <c r="X113" s="31"/>
      <c r="Y113" s="31"/>
      <c r="Z113" s="31"/>
      <c r="AA113" s="31"/>
      <c r="AB113" s="31"/>
      <c r="AC113" s="31"/>
      <c r="AD113" s="31"/>
      <c r="AE113" s="31"/>
    </row>
    <row r="114" spans="1:65" s="2" customFormat="1" ht="15.2" customHeight="1">
      <c r="A114" s="31"/>
      <c r="B114" s="32"/>
      <c r="C114" s="26" t="s">
        <v>24</v>
      </c>
      <c r="D114" s="33"/>
      <c r="E114" s="33"/>
      <c r="F114" s="24" t="str">
        <f>E15</f>
        <v xml:space="preserve"> </v>
      </c>
      <c r="G114" s="33"/>
      <c r="H114" s="33"/>
      <c r="I114" s="26" t="s">
        <v>29</v>
      </c>
      <c r="J114" s="29" t="str">
        <f>E21</f>
        <v xml:space="preserve"> </v>
      </c>
      <c r="K114" s="33"/>
      <c r="L114" s="48"/>
      <c r="S114" s="31"/>
      <c r="T114" s="31"/>
      <c r="U114" s="31"/>
      <c r="V114" s="31"/>
      <c r="W114" s="31"/>
      <c r="X114" s="31"/>
      <c r="Y114" s="31"/>
      <c r="Z114" s="31"/>
      <c r="AA114" s="31"/>
      <c r="AB114" s="31"/>
      <c r="AC114" s="31"/>
      <c r="AD114" s="31"/>
      <c r="AE114" s="31"/>
    </row>
    <row r="115" spans="1:65" s="2" customFormat="1" ht="15.2" customHeight="1">
      <c r="A115" s="31"/>
      <c r="B115" s="32"/>
      <c r="C115" s="26" t="s">
        <v>27</v>
      </c>
      <c r="D115" s="33"/>
      <c r="E115" s="33"/>
      <c r="F115" s="24" t="str">
        <f>IF(E18="","",E18)</f>
        <v>Vyplň údaj</v>
      </c>
      <c r="G115" s="33"/>
      <c r="H115" s="33"/>
      <c r="I115" s="26" t="s">
        <v>31</v>
      </c>
      <c r="J115" s="29" t="str">
        <f>E24</f>
        <v xml:space="preserve"> </v>
      </c>
      <c r="K115" s="33"/>
      <c r="L115" s="48"/>
      <c r="S115" s="31"/>
      <c r="T115" s="31"/>
      <c r="U115" s="31"/>
      <c r="V115" s="31"/>
      <c r="W115" s="31"/>
      <c r="X115" s="31"/>
      <c r="Y115" s="31"/>
      <c r="Z115" s="31"/>
      <c r="AA115" s="31"/>
      <c r="AB115" s="31"/>
      <c r="AC115" s="31"/>
      <c r="AD115" s="31"/>
      <c r="AE115" s="31"/>
    </row>
    <row r="116" spans="1:65" s="2" customFormat="1" ht="10.35" customHeight="1">
      <c r="A116" s="31"/>
      <c r="B116" s="32"/>
      <c r="C116" s="33"/>
      <c r="D116" s="33"/>
      <c r="E116" s="33"/>
      <c r="F116" s="33"/>
      <c r="G116" s="33"/>
      <c r="H116" s="33"/>
      <c r="I116" s="33"/>
      <c r="J116" s="33"/>
      <c r="K116" s="33"/>
      <c r="L116" s="48"/>
      <c r="S116" s="31"/>
      <c r="T116" s="31"/>
      <c r="U116" s="31"/>
      <c r="V116" s="31"/>
      <c r="W116" s="31"/>
      <c r="X116" s="31"/>
      <c r="Y116" s="31"/>
      <c r="Z116" s="31"/>
      <c r="AA116" s="31"/>
      <c r="AB116" s="31"/>
      <c r="AC116" s="31"/>
      <c r="AD116" s="31"/>
      <c r="AE116" s="31"/>
    </row>
    <row r="117" spans="1:65" s="11" customFormat="1" ht="29.25" customHeight="1">
      <c r="A117" s="156"/>
      <c r="B117" s="157"/>
      <c r="C117" s="158" t="s">
        <v>97</v>
      </c>
      <c r="D117" s="159" t="s">
        <v>58</v>
      </c>
      <c r="E117" s="159" t="s">
        <v>54</v>
      </c>
      <c r="F117" s="159" t="s">
        <v>55</v>
      </c>
      <c r="G117" s="159" t="s">
        <v>98</v>
      </c>
      <c r="H117" s="159" t="s">
        <v>99</v>
      </c>
      <c r="I117" s="159" t="s">
        <v>100</v>
      </c>
      <c r="J117" s="159" t="s">
        <v>91</v>
      </c>
      <c r="K117" s="160" t="s">
        <v>101</v>
      </c>
      <c r="L117" s="161"/>
      <c r="M117" s="72" t="s">
        <v>1</v>
      </c>
      <c r="N117" s="73" t="s">
        <v>37</v>
      </c>
      <c r="O117" s="73" t="s">
        <v>102</v>
      </c>
      <c r="P117" s="73" t="s">
        <v>103</v>
      </c>
      <c r="Q117" s="73" t="s">
        <v>104</v>
      </c>
      <c r="R117" s="73" t="s">
        <v>105</v>
      </c>
      <c r="S117" s="73" t="s">
        <v>106</v>
      </c>
      <c r="T117" s="74" t="s">
        <v>107</v>
      </c>
      <c r="U117" s="156"/>
      <c r="V117" s="156"/>
      <c r="W117" s="156"/>
      <c r="X117" s="156"/>
      <c r="Y117" s="156"/>
      <c r="Z117" s="156"/>
      <c r="AA117" s="156"/>
      <c r="AB117" s="156"/>
      <c r="AC117" s="156"/>
      <c r="AD117" s="156"/>
      <c r="AE117" s="156"/>
    </row>
    <row r="118" spans="1:65" s="2" customFormat="1" ht="22.9" customHeight="1">
      <c r="A118" s="31"/>
      <c r="B118" s="32"/>
      <c r="C118" s="79" t="s">
        <v>108</v>
      </c>
      <c r="D118" s="33"/>
      <c r="E118" s="33"/>
      <c r="F118" s="33"/>
      <c r="G118" s="33"/>
      <c r="H118" s="33"/>
      <c r="I118" s="33"/>
      <c r="J118" s="162">
        <f>BK118</f>
        <v>0</v>
      </c>
      <c r="K118" s="33"/>
      <c r="L118" s="36"/>
      <c r="M118" s="75"/>
      <c r="N118" s="163"/>
      <c r="O118" s="76"/>
      <c r="P118" s="164">
        <f>P119</f>
        <v>0</v>
      </c>
      <c r="Q118" s="76"/>
      <c r="R118" s="164">
        <f>R119</f>
        <v>0</v>
      </c>
      <c r="S118" s="76"/>
      <c r="T118" s="165">
        <f>T119</f>
        <v>0</v>
      </c>
      <c r="U118" s="31"/>
      <c r="V118" s="31"/>
      <c r="W118" s="31"/>
      <c r="X118" s="31"/>
      <c r="Y118" s="31"/>
      <c r="Z118" s="31"/>
      <c r="AA118" s="31"/>
      <c r="AB118" s="31"/>
      <c r="AC118" s="31"/>
      <c r="AD118" s="31"/>
      <c r="AE118" s="31"/>
      <c r="AT118" s="14" t="s">
        <v>72</v>
      </c>
      <c r="AU118" s="14" t="s">
        <v>93</v>
      </c>
      <c r="BK118" s="166">
        <f>BK119</f>
        <v>0</v>
      </c>
    </row>
    <row r="119" spans="1:65" s="12" customFormat="1" ht="25.9" customHeight="1">
      <c r="B119" s="186"/>
      <c r="C119" s="187"/>
      <c r="D119" s="188" t="s">
        <v>72</v>
      </c>
      <c r="E119" s="189" t="s">
        <v>84</v>
      </c>
      <c r="F119" s="189" t="s">
        <v>142</v>
      </c>
      <c r="G119" s="187"/>
      <c r="H119" s="187"/>
      <c r="I119" s="190"/>
      <c r="J119" s="191">
        <f>BK119</f>
        <v>0</v>
      </c>
      <c r="K119" s="187"/>
      <c r="L119" s="192"/>
      <c r="M119" s="193"/>
      <c r="N119" s="194"/>
      <c r="O119" s="194"/>
      <c r="P119" s="195">
        <f>P120</f>
        <v>0</v>
      </c>
      <c r="Q119" s="194"/>
      <c r="R119" s="195">
        <f>R120</f>
        <v>0</v>
      </c>
      <c r="S119" s="194"/>
      <c r="T119" s="196">
        <f>T120</f>
        <v>0</v>
      </c>
      <c r="AR119" s="197" t="s">
        <v>135</v>
      </c>
      <c r="AT119" s="198" t="s">
        <v>72</v>
      </c>
      <c r="AU119" s="198" t="s">
        <v>73</v>
      </c>
      <c r="AY119" s="197" t="s">
        <v>114</v>
      </c>
      <c r="BK119" s="199">
        <f>BK120</f>
        <v>0</v>
      </c>
    </row>
    <row r="120" spans="1:65" s="12" customFormat="1" ht="22.9" customHeight="1">
      <c r="B120" s="186"/>
      <c r="C120" s="187"/>
      <c r="D120" s="188" t="s">
        <v>72</v>
      </c>
      <c r="E120" s="200" t="s">
        <v>143</v>
      </c>
      <c r="F120" s="200" t="s">
        <v>144</v>
      </c>
      <c r="G120" s="187"/>
      <c r="H120" s="187"/>
      <c r="I120" s="190"/>
      <c r="J120" s="201">
        <f>BK120</f>
        <v>0</v>
      </c>
      <c r="K120" s="187"/>
      <c r="L120" s="192"/>
      <c r="M120" s="193"/>
      <c r="N120" s="194"/>
      <c r="O120" s="194"/>
      <c r="P120" s="195">
        <f>SUM(P121:P126)</f>
        <v>0</v>
      </c>
      <c r="Q120" s="194"/>
      <c r="R120" s="195">
        <f>SUM(R121:R126)</f>
        <v>0</v>
      </c>
      <c r="S120" s="194"/>
      <c r="T120" s="196">
        <f>SUM(T121:T126)</f>
        <v>0</v>
      </c>
      <c r="AR120" s="197" t="s">
        <v>135</v>
      </c>
      <c r="AT120" s="198" t="s">
        <v>72</v>
      </c>
      <c r="AU120" s="198" t="s">
        <v>80</v>
      </c>
      <c r="AY120" s="197" t="s">
        <v>114</v>
      </c>
      <c r="BK120" s="199">
        <f>SUM(BK121:BK126)</f>
        <v>0</v>
      </c>
    </row>
    <row r="121" spans="1:65" s="2" customFormat="1" ht="16.5" customHeight="1">
      <c r="A121" s="31"/>
      <c r="B121" s="32"/>
      <c r="C121" s="202" t="s">
        <v>121</v>
      </c>
      <c r="D121" s="202" t="s">
        <v>136</v>
      </c>
      <c r="E121" s="203" t="s">
        <v>145</v>
      </c>
      <c r="F121" s="204" t="s">
        <v>146</v>
      </c>
      <c r="G121" s="205" t="s">
        <v>128</v>
      </c>
      <c r="H121" s="206">
        <v>1</v>
      </c>
      <c r="I121" s="207"/>
      <c r="J121" s="208">
        <f>ROUND(I121*H121,2)</f>
        <v>0</v>
      </c>
      <c r="K121" s="204" t="s">
        <v>1</v>
      </c>
      <c r="L121" s="36"/>
      <c r="M121" s="209" t="s">
        <v>1</v>
      </c>
      <c r="N121" s="210" t="s">
        <v>38</v>
      </c>
      <c r="O121" s="68"/>
      <c r="P121" s="177">
        <f>O121*H121</f>
        <v>0</v>
      </c>
      <c r="Q121" s="177">
        <v>0</v>
      </c>
      <c r="R121" s="177">
        <f>Q121*H121</f>
        <v>0</v>
      </c>
      <c r="S121" s="177">
        <v>0</v>
      </c>
      <c r="T121" s="178">
        <f>S121*H121</f>
        <v>0</v>
      </c>
      <c r="U121" s="31"/>
      <c r="V121" s="31"/>
      <c r="W121" s="31"/>
      <c r="X121" s="31"/>
      <c r="Y121" s="31"/>
      <c r="Z121" s="31"/>
      <c r="AA121" s="31"/>
      <c r="AB121" s="31"/>
      <c r="AC121" s="31"/>
      <c r="AD121" s="31"/>
      <c r="AE121" s="31"/>
      <c r="AR121" s="179" t="s">
        <v>115</v>
      </c>
      <c r="AT121" s="179" t="s">
        <v>136</v>
      </c>
      <c r="AU121" s="179" t="s">
        <v>82</v>
      </c>
      <c r="AY121" s="14" t="s">
        <v>114</v>
      </c>
      <c r="BE121" s="180">
        <f>IF(N121="základní",J121,0)</f>
        <v>0</v>
      </c>
      <c r="BF121" s="180">
        <f>IF(N121="snížená",J121,0)</f>
        <v>0</v>
      </c>
      <c r="BG121" s="180">
        <f>IF(N121="zákl. přenesená",J121,0)</f>
        <v>0</v>
      </c>
      <c r="BH121" s="180">
        <f>IF(N121="sníž. přenesená",J121,0)</f>
        <v>0</v>
      </c>
      <c r="BI121" s="180">
        <f>IF(N121="nulová",J121,0)</f>
        <v>0</v>
      </c>
      <c r="BJ121" s="14" t="s">
        <v>80</v>
      </c>
      <c r="BK121" s="180">
        <f>ROUND(I121*H121,2)</f>
        <v>0</v>
      </c>
      <c r="BL121" s="14" t="s">
        <v>115</v>
      </c>
      <c r="BM121" s="179" t="s">
        <v>147</v>
      </c>
    </row>
    <row r="122" spans="1:65" s="2" customFormat="1">
      <c r="A122" s="31"/>
      <c r="B122" s="32"/>
      <c r="C122" s="33"/>
      <c r="D122" s="181" t="s">
        <v>117</v>
      </c>
      <c r="E122" s="33"/>
      <c r="F122" s="182" t="s">
        <v>146</v>
      </c>
      <c r="G122" s="33"/>
      <c r="H122" s="33"/>
      <c r="I122" s="183"/>
      <c r="J122" s="33"/>
      <c r="K122" s="33"/>
      <c r="L122" s="36"/>
      <c r="M122" s="184"/>
      <c r="N122" s="185"/>
      <c r="O122" s="68"/>
      <c r="P122" s="68"/>
      <c r="Q122" s="68"/>
      <c r="R122" s="68"/>
      <c r="S122" s="68"/>
      <c r="T122" s="69"/>
      <c r="U122" s="31"/>
      <c r="V122" s="31"/>
      <c r="W122" s="31"/>
      <c r="X122" s="31"/>
      <c r="Y122" s="31"/>
      <c r="Z122" s="31"/>
      <c r="AA122" s="31"/>
      <c r="AB122" s="31"/>
      <c r="AC122" s="31"/>
      <c r="AD122" s="31"/>
      <c r="AE122" s="31"/>
      <c r="AT122" s="14" t="s">
        <v>117</v>
      </c>
      <c r="AU122" s="14" t="s">
        <v>82</v>
      </c>
    </row>
    <row r="123" spans="1:65" s="2" customFormat="1" ht="16.5" customHeight="1">
      <c r="A123" s="31"/>
      <c r="B123" s="32"/>
      <c r="C123" s="202" t="s">
        <v>80</v>
      </c>
      <c r="D123" s="202" t="s">
        <v>136</v>
      </c>
      <c r="E123" s="203" t="s">
        <v>148</v>
      </c>
      <c r="F123" s="204" t="s">
        <v>149</v>
      </c>
      <c r="G123" s="205" t="s">
        <v>128</v>
      </c>
      <c r="H123" s="206">
        <v>1</v>
      </c>
      <c r="I123" s="207"/>
      <c r="J123" s="208">
        <f>ROUND(I123*H123,2)</f>
        <v>0</v>
      </c>
      <c r="K123" s="204" t="s">
        <v>1</v>
      </c>
      <c r="L123" s="36"/>
      <c r="M123" s="209" t="s">
        <v>1</v>
      </c>
      <c r="N123" s="210" t="s">
        <v>38</v>
      </c>
      <c r="O123" s="68"/>
      <c r="P123" s="177">
        <f>O123*H123</f>
        <v>0</v>
      </c>
      <c r="Q123" s="177">
        <v>0</v>
      </c>
      <c r="R123" s="177">
        <f>Q123*H123</f>
        <v>0</v>
      </c>
      <c r="S123" s="177">
        <v>0</v>
      </c>
      <c r="T123" s="178">
        <f>S123*H123</f>
        <v>0</v>
      </c>
      <c r="U123" s="31"/>
      <c r="V123" s="31"/>
      <c r="W123" s="31"/>
      <c r="X123" s="31"/>
      <c r="Y123" s="31"/>
      <c r="Z123" s="31"/>
      <c r="AA123" s="31"/>
      <c r="AB123" s="31"/>
      <c r="AC123" s="31"/>
      <c r="AD123" s="31"/>
      <c r="AE123" s="31"/>
      <c r="AR123" s="179" t="s">
        <v>115</v>
      </c>
      <c r="AT123" s="179" t="s">
        <v>136</v>
      </c>
      <c r="AU123" s="179" t="s">
        <v>82</v>
      </c>
      <c r="AY123" s="14" t="s">
        <v>114</v>
      </c>
      <c r="BE123" s="180">
        <f>IF(N123="základní",J123,0)</f>
        <v>0</v>
      </c>
      <c r="BF123" s="180">
        <f>IF(N123="snížená",J123,0)</f>
        <v>0</v>
      </c>
      <c r="BG123" s="180">
        <f>IF(N123="zákl. přenesená",J123,0)</f>
        <v>0</v>
      </c>
      <c r="BH123" s="180">
        <f>IF(N123="sníž. přenesená",J123,0)</f>
        <v>0</v>
      </c>
      <c r="BI123" s="180">
        <f>IF(N123="nulová",J123,0)</f>
        <v>0</v>
      </c>
      <c r="BJ123" s="14" t="s">
        <v>80</v>
      </c>
      <c r="BK123" s="180">
        <f>ROUND(I123*H123,2)</f>
        <v>0</v>
      </c>
      <c r="BL123" s="14" t="s">
        <v>115</v>
      </c>
      <c r="BM123" s="179" t="s">
        <v>150</v>
      </c>
    </row>
    <row r="124" spans="1:65" s="2" customFormat="1">
      <c r="A124" s="31"/>
      <c r="B124" s="32"/>
      <c r="C124" s="33"/>
      <c r="D124" s="181" t="s">
        <v>117</v>
      </c>
      <c r="E124" s="33"/>
      <c r="F124" s="182" t="s">
        <v>149</v>
      </c>
      <c r="G124" s="33"/>
      <c r="H124" s="33"/>
      <c r="I124" s="183"/>
      <c r="J124" s="33"/>
      <c r="K124" s="33"/>
      <c r="L124" s="36"/>
      <c r="M124" s="184"/>
      <c r="N124" s="185"/>
      <c r="O124" s="68"/>
      <c r="P124" s="68"/>
      <c r="Q124" s="68"/>
      <c r="R124" s="68"/>
      <c r="S124" s="68"/>
      <c r="T124" s="69"/>
      <c r="U124" s="31"/>
      <c r="V124" s="31"/>
      <c r="W124" s="31"/>
      <c r="X124" s="31"/>
      <c r="Y124" s="31"/>
      <c r="Z124" s="31"/>
      <c r="AA124" s="31"/>
      <c r="AB124" s="31"/>
      <c r="AC124" s="31"/>
      <c r="AD124" s="31"/>
      <c r="AE124" s="31"/>
      <c r="AT124" s="14" t="s">
        <v>117</v>
      </c>
      <c r="AU124" s="14" t="s">
        <v>82</v>
      </c>
    </row>
    <row r="125" spans="1:65" s="2" customFormat="1" ht="16.5" customHeight="1">
      <c r="A125" s="31"/>
      <c r="B125" s="32"/>
      <c r="C125" s="202" t="s">
        <v>82</v>
      </c>
      <c r="D125" s="202" t="s">
        <v>136</v>
      </c>
      <c r="E125" s="203" t="s">
        <v>151</v>
      </c>
      <c r="F125" s="204" t="s">
        <v>152</v>
      </c>
      <c r="G125" s="205" t="s">
        <v>128</v>
      </c>
      <c r="H125" s="206">
        <v>1</v>
      </c>
      <c r="I125" s="207"/>
      <c r="J125" s="208">
        <f>ROUND(I125*H125,2)</f>
        <v>0</v>
      </c>
      <c r="K125" s="204" t="s">
        <v>1</v>
      </c>
      <c r="L125" s="36"/>
      <c r="M125" s="209" t="s">
        <v>1</v>
      </c>
      <c r="N125" s="210" t="s">
        <v>38</v>
      </c>
      <c r="O125" s="68"/>
      <c r="P125" s="177">
        <f>O125*H125</f>
        <v>0</v>
      </c>
      <c r="Q125" s="177">
        <v>0</v>
      </c>
      <c r="R125" s="177">
        <f>Q125*H125</f>
        <v>0</v>
      </c>
      <c r="S125" s="177">
        <v>0</v>
      </c>
      <c r="T125" s="178">
        <f>S125*H125</f>
        <v>0</v>
      </c>
      <c r="U125" s="31"/>
      <c r="V125" s="31"/>
      <c r="W125" s="31"/>
      <c r="X125" s="31"/>
      <c r="Y125" s="31"/>
      <c r="Z125" s="31"/>
      <c r="AA125" s="31"/>
      <c r="AB125" s="31"/>
      <c r="AC125" s="31"/>
      <c r="AD125" s="31"/>
      <c r="AE125" s="31"/>
      <c r="AR125" s="179" t="s">
        <v>115</v>
      </c>
      <c r="AT125" s="179" t="s">
        <v>136</v>
      </c>
      <c r="AU125" s="179" t="s">
        <v>82</v>
      </c>
      <c r="AY125" s="14" t="s">
        <v>114</v>
      </c>
      <c r="BE125" s="180">
        <f>IF(N125="základní",J125,0)</f>
        <v>0</v>
      </c>
      <c r="BF125" s="180">
        <f>IF(N125="snížená",J125,0)</f>
        <v>0</v>
      </c>
      <c r="BG125" s="180">
        <f>IF(N125="zákl. přenesená",J125,0)</f>
        <v>0</v>
      </c>
      <c r="BH125" s="180">
        <f>IF(N125="sníž. přenesená",J125,0)</f>
        <v>0</v>
      </c>
      <c r="BI125" s="180">
        <f>IF(N125="nulová",J125,0)</f>
        <v>0</v>
      </c>
      <c r="BJ125" s="14" t="s">
        <v>80</v>
      </c>
      <c r="BK125" s="180">
        <f>ROUND(I125*H125,2)</f>
        <v>0</v>
      </c>
      <c r="BL125" s="14" t="s">
        <v>115</v>
      </c>
      <c r="BM125" s="179" t="s">
        <v>153</v>
      </c>
    </row>
    <row r="126" spans="1:65" s="2" customFormat="1">
      <c r="A126" s="31"/>
      <c r="B126" s="32"/>
      <c r="C126" s="33"/>
      <c r="D126" s="181" t="s">
        <v>117</v>
      </c>
      <c r="E126" s="33"/>
      <c r="F126" s="182" t="s">
        <v>152</v>
      </c>
      <c r="G126" s="33"/>
      <c r="H126" s="33"/>
      <c r="I126" s="183"/>
      <c r="J126" s="33"/>
      <c r="K126" s="33"/>
      <c r="L126" s="36"/>
      <c r="M126" s="211"/>
      <c r="N126" s="212"/>
      <c r="O126" s="213"/>
      <c r="P126" s="213"/>
      <c r="Q126" s="213"/>
      <c r="R126" s="213"/>
      <c r="S126" s="213"/>
      <c r="T126" s="214"/>
      <c r="U126" s="31"/>
      <c r="V126" s="31"/>
      <c r="W126" s="31"/>
      <c r="X126" s="31"/>
      <c r="Y126" s="31"/>
      <c r="Z126" s="31"/>
      <c r="AA126" s="31"/>
      <c r="AB126" s="31"/>
      <c r="AC126" s="31"/>
      <c r="AD126" s="31"/>
      <c r="AE126" s="31"/>
      <c r="AT126" s="14" t="s">
        <v>117</v>
      </c>
      <c r="AU126" s="14" t="s">
        <v>82</v>
      </c>
    </row>
    <row r="127" spans="1:65" s="2" customFormat="1" ht="6.95" customHeight="1">
      <c r="A127" s="31"/>
      <c r="B127" s="51"/>
      <c r="C127" s="52"/>
      <c r="D127" s="52"/>
      <c r="E127" s="52"/>
      <c r="F127" s="52"/>
      <c r="G127" s="52"/>
      <c r="H127" s="52"/>
      <c r="I127" s="52"/>
      <c r="J127" s="52"/>
      <c r="K127" s="52"/>
      <c r="L127" s="36"/>
      <c r="M127" s="31"/>
      <c r="O127" s="31"/>
      <c r="P127" s="31"/>
      <c r="Q127" s="31"/>
      <c r="R127" s="31"/>
      <c r="S127" s="31"/>
      <c r="T127" s="31"/>
      <c r="U127" s="31"/>
      <c r="V127" s="31"/>
      <c r="W127" s="31"/>
      <c r="X127" s="31"/>
      <c r="Y127" s="31"/>
      <c r="Z127" s="31"/>
      <c r="AA127" s="31"/>
      <c r="AB127" s="31"/>
      <c r="AC127" s="31"/>
      <c r="AD127" s="31"/>
      <c r="AE127" s="31"/>
    </row>
  </sheetData>
  <sheetProtection algorithmName="SHA-512" hashValue="gVrN0FuBAvTxW7ogNNUUf73zVd34jCab7apbuxnBriRpOlkL/NrBYD/DtVZEY/2Cm4zCy8Y4moXYitmPedZFwA==" saltValue="tKoOENKaPtVpHdCzjLBIhE4e19o9krzoFKA3rM5h1Z+qOV2+RvKY+oewsYdo51OAsOsh9D0luFOxLMO7JtweAg==" spinCount="100000" sheet="1" objects="1" scenarios="1" formatColumns="0" formatRows="0" autoFilter="0"/>
  <autoFilter ref="C117:K126" xr:uid="{00000000-0009-0000-0000-000002000000}"/>
  <mergeCells count="9">
    <mergeCell ref="E87:H87"/>
    <mergeCell ref="E108:H108"/>
    <mergeCell ref="E110:H110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6</vt:i4>
      </vt:variant>
    </vt:vector>
  </HeadingPairs>
  <TitlesOfParts>
    <vt:vector size="9" baseType="lpstr">
      <vt:lpstr>Rekapitulace stavby</vt:lpstr>
      <vt:lpstr>01 - Koncová zařízení</vt:lpstr>
      <vt:lpstr>02 - VRN</vt:lpstr>
      <vt:lpstr>'01 - Koncová zařízení'!Názvy_tisku</vt:lpstr>
      <vt:lpstr>'02 - VRN'!Názvy_tisku</vt:lpstr>
      <vt:lpstr>'Rekapitulace stavby'!Názvy_tisku</vt:lpstr>
      <vt:lpstr>'01 - Koncová zařízení'!Oblast_tisku</vt:lpstr>
      <vt:lpstr>'02 - VRN'!Oblast_tisku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NB-ORSULA\Kros</dc:creator>
  <cp:lastModifiedBy>Linhová, Sandra</cp:lastModifiedBy>
  <dcterms:created xsi:type="dcterms:W3CDTF">2024-09-17T11:20:02Z</dcterms:created>
  <dcterms:modified xsi:type="dcterms:W3CDTF">2024-12-12T10:02:22Z</dcterms:modified>
</cp:coreProperties>
</file>