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EXPORTY z KROSU\"/>
    </mc:Choice>
  </mc:AlternateContent>
  <bookViews>
    <workbookView xWindow="0" yWindow="0" windowWidth="0" windowHeight="0"/>
  </bookViews>
  <sheets>
    <sheet name="Rekapitulace stavby" sheetId="1" r:id="rId1"/>
    <sheet name="01 - Koncová zařízení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Koncová zařízení'!$C$115:$K$122</definedName>
    <definedName name="_xlnm.Print_Area" localSheetId="1">'01 - Koncová zařízení'!$C$4:$J$76,'01 - Koncová zařízení'!$C$82:$J$97,'01 - Koncová zařízení'!$C$103:$K$122</definedName>
    <definedName name="_xlnm.Print_Titles" localSheetId="1">'01 - Koncová zařízení'!$115:$115</definedName>
    <definedName name="_xlnm._FilterDatabase" localSheetId="2" hidden="1">'02 - VRN'!$C$117:$K$122</definedName>
    <definedName name="_xlnm.Print_Area" localSheetId="2">'02 - VRN'!$C$4:$J$76,'02 - VRN'!$C$82:$J$99,'02 - VRN'!$C$105:$K$122</definedName>
    <definedName name="_xlnm.Print_Titles" localSheetId="2">'02 - VRN'!$117:$117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2" r="J37"/>
  <c r="J36"/>
  <c i="1" r="AY95"/>
  <c i="2" r="J35"/>
  <c i="1" r="AX95"/>
  <c i="2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110"/>
  <c r="E7"/>
  <c r="E85"/>
  <c i="1" r="L90"/>
  <c r="AM90"/>
  <c r="AM89"/>
  <c r="L89"/>
  <c r="AM87"/>
  <c r="L87"/>
  <c r="L85"/>
  <c r="L84"/>
  <c i="2" r="J120"/>
  <c r="J118"/>
  <c r="BK122"/>
  <c r="BK118"/>
  <c i="3" r="J122"/>
  <c i="2" r="J119"/>
  <c r="BK117"/>
  <c r="BK119"/>
  <c i="3" r="J121"/>
  <c i="2" r="J121"/>
  <c r="J122"/>
  <c r="BK120"/>
  <c i="3" r="BK122"/>
  <c i="1" r="AS94"/>
  <c i="2" r="BK121"/>
  <c r="J117"/>
  <c i="3" r="BK121"/>
  <c i="2" l="1" r="R116"/>
  <c r="BK116"/>
  <c r="J116"/>
  <c r="J96"/>
  <c i="3" r="P120"/>
  <c r="P119"/>
  <c r="P118"/>
  <c i="1" r="AU96"/>
  <c i="2" r="T116"/>
  <c i="3" r="BK120"/>
  <c r="J120"/>
  <c r="J98"/>
  <c r="R120"/>
  <c r="R119"/>
  <c r="R118"/>
  <c i="2" r="P116"/>
  <c i="1" r="AU95"/>
  <c i="3" r="T120"/>
  <c r="T119"/>
  <c r="T118"/>
  <c r="E85"/>
  <c r="J91"/>
  <c r="BE122"/>
  <c r="J92"/>
  <c r="BE121"/>
  <c r="F91"/>
  <c r="F92"/>
  <c r="J89"/>
  <c i="2" r="F91"/>
  <c r="J92"/>
  <c r="BE121"/>
  <c r="J91"/>
  <c r="BE118"/>
  <c r="BE119"/>
  <c r="BE120"/>
  <c r="BE122"/>
  <c r="J89"/>
  <c r="E106"/>
  <c r="BE117"/>
  <c r="F92"/>
  <c r="F35"/>
  <c i="1" r="BB95"/>
  <c i="2" r="F36"/>
  <c i="1" r="BC95"/>
  <c i="3" r="F37"/>
  <c i="1" r="BD96"/>
  <c i="2" r="J34"/>
  <c i="1" r="AW95"/>
  <c i="2" r="J30"/>
  <c i="3" r="F36"/>
  <c i="1" r="BC96"/>
  <c i="2" r="F34"/>
  <c i="1" r="BA95"/>
  <c i="3" r="F35"/>
  <c i="1" r="BB96"/>
  <c i="3" r="F34"/>
  <c i="1" r="BA96"/>
  <c i="2" r="F37"/>
  <c i="1" r="BD95"/>
  <c i="3" r="J34"/>
  <c i="1" r="AW96"/>
  <c i="3" l="1" r="BK119"/>
  <c r="J119"/>
  <c r="J97"/>
  <c i="1" r="AG95"/>
  <c r="AU94"/>
  <c i="2" r="J33"/>
  <c i="1" r="AV95"/>
  <c r="AT95"/>
  <c r="AN95"/>
  <c r="BB94"/>
  <c r="AX94"/>
  <c i="2" r="F33"/>
  <c i="1" r="AZ95"/>
  <c r="BC94"/>
  <c r="W32"/>
  <c i="3" r="F33"/>
  <c i="1" r="AZ96"/>
  <c i="3" r="J33"/>
  <c i="1" r="AV96"/>
  <c r="AT96"/>
  <c r="BA94"/>
  <c r="W30"/>
  <c r="BD94"/>
  <c r="W33"/>
  <c i="3" l="1" r="BK118"/>
  <c r="J118"/>
  <c r="J96"/>
  <c i="2" r="J39"/>
  <c i="1" r="AZ94"/>
  <c r="AV94"/>
  <c r="AK29"/>
  <c r="AW94"/>
  <c r="AK30"/>
  <c r="W31"/>
  <c r="AY94"/>
  <c i="3" l="1" r="J30"/>
  <c i="1" r="AG96"/>
  <c r="AG94"/>
  <c r="AK26"/>
  <c r="AK35"/>
  <c r="AT94"/>
  <c r="W29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<sst xmlns="http://schemas.openxmlformats.org/spreadsheetml/2006/main">
  <si>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</si>
  <si>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</si>
  <si>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</si>
  <si>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</si>
  <si>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</si>
  <si>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</si>
  <si>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</si>
  <si>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</si>
  <si>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</si>
  <si>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</si>
  <si>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</si>
  <si>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</si>
  <si>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</si>
  <si>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</si>
  <si>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KON_PIO_SOK_KNC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</si>
  <si>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</si>
  <si>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</si>
  <si>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Pionýrů 1614 - koncová zařízení</t>
  </si>
  <si>
    <t>KSO:</t>
  </si>
  <si>
    <t>CC-CZ:</t>
  </si>
  <si>
    <t>Místo:</t>
  </si>
  <si>
    <t xml:space="preserve"> </t>
  </si>
  <si>
    <t>Datum:</t>
  </si>
  <si>
    <t>10. 10. 2024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</si>
  <si>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</si>
  <si>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</si>
  <si>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</si>
  <si>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</si>
  <si>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</si>
  <si>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</si>
  <si>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</si>
  <si>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</si>
  <si>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</si>
  <si>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</si>
  <si>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</si>
  <si>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</si>
  <si>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</si>
  <si>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</si>
  <si>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</si>
  <si>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</si>
  <si>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</si>
  <si>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</si>
  <si>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</si>
  <si>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</si>
  <si>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</si>
  <si>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</si>
  <si>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</si>
  <si>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</si>
  <si>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</si>
  <si>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</si>
  <si>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</si>
  <si>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</si>
  <si>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</si>
  <si>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</si>
  <si>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</si>
  <si>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</si>
  <si>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</si>
  <si>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</si>
  <si>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</si>
  <si>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</si>
  <si>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</si>
  <si>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</si>
  <si>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</si>
  <si>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</si>
  <si>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</si>
  <si>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</si>
  <si>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</si>
  <si>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</si>
  <si>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</si>
  <si>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</si>
  <si>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</si>
  <si>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</si>
  <si>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</si>
  <si>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</si>
  <si>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</si>
  <si>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</si>
  <si>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</si>
  <si>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</si>
  <si>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</si>
  <si>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Koncová zařízení</t>
  </si>
  <si>
    <t>STA</t>
  </si>
  <si>
    <t>1</t>
  </si>
  <si>
    <t>{a74e3409-4a2f-4f6a-9306-45d53b521d8f}</t>
  </si>
  <si>
    <t>2</t>
  </si>
  <si>
    <t>02</t>
  </si>
  <si>
    <t>VRN</t>
  </si>
  <si>
    <t>{5a9b29df-0d88-4153-8a7d-874300a8f269}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</si>
  <si>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</si>
  <si>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</si>
  <si>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</si>
  <si>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</si>
  <si>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</si>
  <si>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</si>
  <si>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</si>
  <si>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</si>
  <si>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</si>
  <si>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</si>
  <si>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</si>
  <si>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</si>
  <si>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</si>
  <si>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</si>
  <si>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</si>
  <si>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</si>
  <si>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</si>
  <si>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</si>
  <si>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</si>
  <si>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</si>
  <si>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</si>
  <si>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</si>
  <si>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</si>
  <si>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Počítač pro učitele - dodání včetně instalace</t>
  </si>
  <si>
    <t>ks</t>
  </si>
  <si>
    <t>8</t>
  </si>
  <si>
    <t>ROZPOCET</t>
  </si>
  <si>
    <t>4</t>
  </si>
  <si>
    <t>E002</t>
  </si>
  <si>
    <t>Počítač pro žáky - dodání včetně instalace</t>
  </si>
  <si>
    <t>3</t>
  </si>
  <si>
    <t>E003</t>
  </si>
  <si>
    <t>Dataprojektor - dodání včetně instalace</t>
  </si>
  <si>
    <t>6</t>
  </si>
  <si>
    <t>E004</t>
  </si>
  <si>
    <t>Řezací plotr - dodání včetně instalace</t>
  </si>
  <si>
    <t>5</t>
  </si>
  <si>
    <t>E005</t>
  </si>
  <si>
    <t>Tiskárna - dodání včetně instalace</t>
  </si>
  <si>
    <t>1795372116</t>
  </si>
  <si>
    <t>E006</t>
  </si>
  <si>
    <t>Interaktivní LCD - dodání včetně instalace</t>
  </si>
  <si>
    <t>2012907054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</si>
  <si>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</si>
  <si>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</si>
  <si>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</si>
  <si>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</si>
  <si>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</si>
  <si>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</si>
  <si>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K</t>
  </si>
  <si>
    <t>092203000</t>
  </si>
  <si>
    <t>Náklady na zaškolení obsluhy</t>
  </si>
  <si>
    <t>kpl</t>
  </si>
  <si>
    <t>111211211R</t>
  </si>
  <si>
    <t>Doprava, vykládka, nakládka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</si>
</sst>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KON_PIO_SOK_KNC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Základní škola Pionýrů 1614 - koncová zařízení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10. 10. 2024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Koncová zařízení'!J30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Koncová zařízení'!P116</f>
        <v>0</v>
      </c>
      <c r="AV95" s="125">
        <f>'01 - Koncová zařízení'!J33</f>
        <v>0</v>
      </c>
      <c r="AW95" s="125">
        <f>'01 - Koncová zařízení'!J34</f>
        <v>0</v>
      </c>
      <c r="AX95" s="125">
        <f>'01 - Koncová zařízení'!J35</f>
        <v>0</v>
      </c>
      <c r="AY95" s="125">
        <f>'01 - Koncová zařízení'!J36</f>
        <v>0</v>
      </c>
      <c r="AZ95" s="125">
        <f>'01 - Koncová zařízení'!F33</f>
        <v>0</v>
      </c>
      <c r="BA95" s="125">
        <f>'01 - Koncová zařízení'!F34</f>
        <v>0</v>
      </c>
      <c r="BB95" s="125">
        <f>'01 - Koncová zařízení'!F35</f>
        <v>0</v>
      </c>
      <c r="BC95" s="125">
        <f>'01 - Koncová zařízení'!F36</f>
        <v>0</v>
      </c>
      <c r="BD95" s="127">
        <f>'01 - Koncová zařízení'!F37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VRN'!J30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'02 - VRN'!P118</f>
        <v>0</v>
      </c>
      <c r="AV96" s="130">
        <f>'02 - VRN'!J33</f>
        <v>0</v>
      </c>
      <c r="AW96" s="130">
        <f>'02 - VRN'!J34</f>
        <v>0</v>
      </c>
      <c r="AX96" s="130">
        <f>'02 - VRN'!J35</f>
        <v>0</v>
      </c>
      <c r="AY96" s="130">
        <f>'02 - VRN'!J36</f>
        <v>0</v>
      </c>
      <c r="AZ96" s="130">
        <f>'02 - VRN'!F33</f>
        <v>0</v>
      </c>
      <c r="BA96" s="130">
        <f>'02 - VRN'!F34</f>
        <v>0</v>
      </c>
      <c r="BB96" s="130">
        <f>'02 - VRN'!F35</f>
        <v>0</v>
      </c>
      <c r="BC96" s="130">
        <f>'02 - VRN'!F36</f>
        <v>0</v>
      </c>
      <c r="BD96" s="132">
        <f>'02 - VRN'!F37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ATKDlwcS1rUfsWBcVYfaU9PNd63/e/d1jQ6mE/gtYhpTAwKgCBnHgKV+NSYsY92SQnw+P4Ed53FQOxjfbnOnng==" hashValue="GoGzC2VRymT8BLODNgp79hB+ZIqsBxkhg5oPUrlCTLLqJs6L6iVvpB3+Al9Z9tUvUXl5tLHN4zK/qamtAgB0T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ncová zařízení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Základní škola Pionýrů 1614 - koncová zařízení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10. 10. 2024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ROUND((SUM(BE116:BE122)),  2)</f>
        <v>0</v>
      </c>
      <c r="G33" s="35"/>
      <c r="H33" s="35"/>
      <c r="I33" s="152">
        <v>0.20999999999999999</v>
      </c>
      <c r="J33" s="151">
        <f>ROUND(((SUM(BE116:BE122))*I33),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ROUND((SUM(BF116:BF122)),  2)</f>
        <v>0</v>
      </c>
      <c r="G34" s="35"/>
      <c r="H34" s="35"/>
      <c r="I34" s="152">
        <v>0.12</v>
      </c>
      <c r="J34" s="151">
        <f>ROUND(((SUM(BF116:BF122))*I34),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ROUND((SUM(BG116:BG122)),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ROUND((SUM(BH116:BH122)),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ROUND((SUM(BI116:BI122)),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Základní škola Pionýrů 1614 - koncová zařízení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Koncová zařízení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10. 10. 2024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95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71" t="str">
        <f>E7</f>
        <v>Základní škola Pionýrů 1614 - koncová zařízení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88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01 - Koncová zařízení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10. 10. 2024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76"/>
      <c r="B115" s="177"/>
      <c r="C115" s="178" t="s">
        <v>96</v>
      </c>
      <c r="D115" s="179" t="s">
        <v>58</v>
      </c>
      <c r="E115" s="179" t="s">
        <v>54</v>
      </c>
      <c r="F115" s="179" t="s">
        <v>55</v>
      </c>
      <c r="G115" s="179" t="s">
        <v>97</v>
      </c>
      <c r="H115" s="179" t="s">
        <v>98</v>
      </c>
      <c r="I115" s="179" t="s">
        <v>99</v>
      </c>
      <c r="J115" s="179" t="s">
        <v>92</v>
      </c>
      <c r="K115" s="180" t="s">
        <v>100</v>
      </c>
      <c r="L115" s="181"/>
      <c r="M115" s="97" t="s">
        <v>1</v>
      </c>
      <c r="N115" s="98" t="s">
        <v>37</v>
      </c>
      <c r="O115" s="98" t="s">
        <v>101</v>
      </c>
      <c r="P115" s="98" t="s">
        <v>102</v>
      </c>
      <c r="Q115" s="98" t="s">
        <v>103</v>
      </c>
      <c r="R115" s="98" t="s">
        <v>104</v>
      </c>
      <c r="S115" s="98" t="s">
        <v>105</v>
      </c>
      <c r="T115" s="99" t="s">
        <v>106</v>
      </c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</row>
    <row r="116" s="2" customFormat="1" ht="22.8" customHeight="1">
      <c r="A116" s="35"/>
      <c r="B116" s="36"/>
      <c r="C116" s="104" t="s">
        <v>107</v>
      </c>
      <c r="D116" s="37"/>
      <c r="E116" s="37"/>
      <c r="F116" s="37"/>
      <c r="G116" s="37"/>
      <c r="H116" s="37"/>
      <c r="I116" s="37"/>
      <c r="J116" s="182">
        <f>BK116</f>
        <v>0</v>
      </c>
      <c r="K116" s="37"/>
      <c r="L116" s="41"/>
      <c r="M116" s="100"/>
      <c r="N116" s="183"/>
      <c r="O116" s="101"/>
      <c r="P116" s="184">
        <f>SUM(P117:P122)</f>
        <v>0</v>
      </c>
      <c r="Q116" s="101"/>
      <c r="R116" s="184">
        <f>SUM(R117:R122)</f>
        <v>0</v>
      </c>
      <c r="S116" s="101"/>
      <c r="T116" s="185">
        <f>SUM(T117:T122)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72</v>
      </c>
      <c r="AU116" s="14" t="s">
        <v>94</v>
      </c>
      <c r="BK116" s="186">
        <f>SUM(BK117:BK122)</f>
        <v>0</v>
      </c>
    </row>
    <row r="117" s="2" customFormat="1" ht="16.5" customHeight="1">
      <c r="A117" s="35"/>
      <c r="B117" s="36"/>
      <c r="C117" s="187" t="s">
        <v>81</v>
      </c>
      <c r="D117" s="187" t="s">
        <v>108</v>
      </c>
      <c r="E117" s="188" t="s">
        <v>109</v>
      </c>
      <c r="F117" s="189" t="s">
        <v>110</v>
      </c>
      <c r="G117" s="190" t="s">
        <v>111</v>
      </c>
      <c r="H117" s="191">
        <v>24</v>
      </c>
      <c r="I117" s="192"/>
      <c r="J117" s="193">
        <f>ROUND(I117*H117,2)</f>
        <v>0</v>
      </c>
      <c r="K117" s="189" t="s">
        <v>1</v>
      </c>
      <c r="L117" s="194"/>
      <c r="M117" s="195" t="s">
        <v>1</v>
      </c>
      <c r="N117" s="196" t="s">
        <v>38</v>
      </c>
      <c r="O117" s="88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112</v>
      </c>
      <c r="AT117" s="199" t="s">
        <v>108</v>
      </c>
      <c r="AU117" s="199" t="s">
        <v>73</v>
      </c>
      <c r="AY117" s="14" t="s">
        <v>113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4" t="s">
        <v>81</v>
      </c>
      <c r="BK117" s="200">
        <f>ROUND(I117*H117,2)</f>
        <v>0</v>
      </c>
      <c r="BL117" s="14" t="s">
        <v>114</v>
      </c>
      <c r="BM117" s="199" t="s">
        <v>83</v>
      </c>
    </row>
    <row r="118" s="2" customFormat="1" ht="16.5" customHeight="1">
      <c r="A118" s="35"/>
      <c r="B118" s="36"/>
      <c r="C118" s="187" t="s">
        <v>83</v>
      </c>
      <c r="D118" s="187" t="s">
        <v>108</v>
      </c>
      <c r="E118" s="188" t="s">
        <v>115</v>
      </c>
      <c r="F118" s="189" t="s">
        <v>116</v>
      </c>
      <c r="G118" s="190" t="s">
        <v>111</v>
      </c>
      <c r="H118" s="191">
        <v>10</v>
      </c>
      <c r="I118" s="192"/>
      <c r="J118" s="193">
        <f>ROUND(I118*H118,2)</f>
        <v>0</v>
      </c>
      <c r="K118" s="189" t="s">
        <v>1</v>
      </c>
      <c r="L118" s="194"/>
      <c r="M118" s="195" t="s">
        <v>1</v>
      </c>
      <c r="N118" s="196" t="s">
        <v>38</v>
      </c>
      <c r="O118" s="88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112</v>
      </c>
      <c r="AT118" s="199" t="s">
        <v>108</v>
      </c>
      <c r="AU118" s="199" t="s">
        <v>73</v>
      </c>
      <c r="AY118" s="14" t="s">
        <v>113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4" t="s">
        <v>81</v>
      </c>
      <c r="BK118" s="200">
        <f>ROUND(I118*H118,2)</f>
        <v>0</v>
      </c>
      <c r="BL118" s="14" t="s">
        <v>114</v>
      </c>
      <c r="BM118" s="199" t="s">
        <v>114</v>
      </c>
    </row>
    <row r="119" s="2" customFormat="1" ht="16.5" customHeight="1">
      <c r="A119" s="35"/>
      <c r="B119" s="36"/>
      <c r="C119" s="187" t="s">
        <v>117</v>
      </c>
      <c r="D119" s="187" t="s">
        <v>108</v>
      </c>
      <c r="E119" s="188" t="s">
        <v>118</v>
      </c>
      <c r="F119" s="189" t="s">
        <v>119</v>
      </c>
      <c r="G119" s="190" t="s">
        <v>111</v>
      </c>
      <c r="H119" s="191">
        <v>20</v>
      </c>
      <c r="I119" s="192"/>
      <c r="J119" s="193">
        <f>ROUND(I119*H119,2)</f>
        <v>0</v>
      </c>
      <c r="K119" s="189" t="s">
        <v>1</v>
      </c>
      <c r="L119" s="194"/>
      <c r="M119" s="195" t="s">
        <v>1</v>
      </c>
      <c r="N119" s="196" t="s">
        <v>38</v>
      </c>
      <c r="O119" s="88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112</v>
      </c>
      <c r="AT119" s="199" t="s">
        <v>108</v>
      </c>
      <c r="AU119" s="199" t="s">
        <v>73</v>
      </c>
      <c r="AY119" s="14" t="s">
        <v>113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4" t="s">
        <v>81</v>
      </c>
      <c r="BK119" s="200">
        <f>ROUND(I119*H119,2)</f>
        <v>0</v>
      </c>
      <c r="BL119" s="14" t="s">
        <v>114</v>
      </c>
      <c r="BM119" s="199" t="s">
        <v>120</v>
      </c>
    </row>
    <row r="120" s="2" customFormat="1" ht="16.5" customHeight="1">
      <c r="A120" s="35"/>
      <c r="B120" s="36"/>
      <c r="C120" s="187" t="s">
        <v>114</v>
      </c>
      <c r="D120" s="187" t="s">
        <v>108</v>
      </c>
      <c r="E120" s="188" t="s">
        <v>121</v>
      </c>
      <c r="F120" s="189" t="s">
        <v>122</v>
      </c>
      <c r="G120" s="190" t="s">
        <v>111</v>
      </c>
      <c r="H120" s="191">
        <v>2</v>
      </c>
      <c r="I120" s="192"/>
      <c r="J120" s="193">
        <f>ROUND(I120*H120,2)</f>
        <v>0</v>
      </c>
      <c r="K120" s="189" t="s">
        <v>1</v>
      </c>
      <c r="L120" s="194"/>
      <c r="M120" s="195" t="s">
        <v>1</v>
      </c>
      <c r="N120" s="196" t="s">
        <v>38</v>
      </c>
      <c r="O120" s="88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112</v>
      </c>
      <c r="AT120" s="199" t="s">
        <v>108</v>
      </c>
      <c r="AU120" s="199" t="s">
        <v>73</v>
      </c>
      <c r="AY120" s="14" t="s">
        <v>113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4" t="s">
        <v>81</v>
      </c>
      <c r="BK120" s="200">
        <f>ROUND(I120*H120,2)</f>
        <v>0</v>
      </c>
      <c r="BL120" s="14" t="s">
        <v>114</v>
      </c>
      <c r="BM120" s="199" t="s">
        <v>112</v>
      </c>
    </row>
    <row r="121" s="2" customFormat="1" ht="16.5" customHeight="1">
      <c r="A121" s="35"/>
      <c r="B121" s="36"/>
      <c r="C121" s="187" t="s">
        <v>123</v>
      </c>
      <c r="D121" s="187" t="s">
        <v>108</v>
      </c>
      <c r="E121" s="188" t="s">
        <v>124</v>
      </c>
      <c r="F121" s="189" t="s">
        <v>125</v>
      </c>
      <c r="G121" s="190" t="s">
        <v>111</v>
      </c>
      <c r="H121" s="191">
        <v>12</v>
      </c>
      <c r="I121" s="192"/>
      <c r="J121" s="193">
        <f>ROUND(I121*H121,2)</f>
        <v>0</v>
      </c>
      <c r="K121" s="189" t="s">
        <v>1</v>
      </c>
      <c r="L121" s="194"/>
      <c r="M121" s="195" t="s">
        <v>1</v>
      </c>
      <c r="N121" s="196" t="s">
        <v>38</v>
      </c>
      <c r="O121" s="88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112</v>
      </c>
      <c r="AT121" s="199" t="s">
        <v>108</v>
      </c>
      <c r="AU121" s="199" t="s">
        <v>73</v>
      </c>
      <c r="AY121" s="14" t="s">
        <v>113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4" t="s">
        <v>81</v>
      </c>
      <c r="BK121" s="200">
        <f>ROUND(I121*H121,2)</f>
        <v>0</v>
      </c>
      <c r="BL121" s="14" t="s">
        <v>114</v>
      </c>
      <c r="BM121" s="199" t="s">
        <v>126</v>
      </c>
    </row>
    <row r="122" s="2" customFormat="1" ht="16.5" customHeight="1">
      <c r="A122" s="35"/>
      <c r="B122" s="36"/>
      <c r="C122" s="187" t="s">
        <v>120</v>
      </c>
      <c r="D122" s="187" t="s">
        <v>108</v>
      </c>
      <c r="E122" s="188" t="s">
        <v>127</v>
      </c>
      <c r="F122" s="189" t="s">
        <v>128</v>
      </c>
      <c r="G122" s="190" t="s">
        <v>111</v>
      </c>
      <c r="H122" s="191">
        <v>10</v>
      </c>
      <c r="I122" s="192"/>
      <c r="J122" s="193">
        <f>ROUND(I122*H122,2)</f>
        <v>0</v>
      </c>
      <c r="K122" s="189" t="s">
        <v>1</v>
      </c>
      <c r="L122" s="194"/>
      <c r="M122" s="201" t="s">
        <v>1</v>
      </c>
      <c r="N122" s="202" t="s">
        <v>38</v>
      </c>
      <c r="O122" s="203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112</v>
      </c>
      <c r="AT122" s="199" t="s">
        <v>108</v>
      </c>
      <c r="AU122" s="199" t="s">
        <v>73</v>
      </c>
      <c r="AY122" s="14" t="s">
        <v>113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4" t="s">
        <v>81</v>
      </c>
      <c r="BK122" s="200">
        <f>ROUND(I122*H122,2)</f>
        <v>0</v>
      </c>
      <c r="BL122" s="14" t="s">
        <v>114</v>
      </c>
      <c r="BM122" s="199" t="s">
        <v>129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MUpsrD4bKlbpZMsydpVbh+jpgItBd1kioEYm6Z8jsP8NtLgrphT/bB4UqqwJGcOaXu3R36/bnZ1jFediaCeusQ==" hashValue="GA2nD7PFpUKljX3EwZIMCnLtTKUTe31zYcNnEb2nmg+3NU6Ns6fP/eXk6WJ1ado7NhZHg3tCLztphFXk96cMwQ==" algorithmName="SHA-512" password="CC35"/>
  <autoFilter ref="C115:K12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Základní škola Pionýrů 1614 - koncová zařízení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130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10. 10. 2024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ROUND((SUM(BE118:BE122)),  2)</f>
        <v>0</v>
      </c>
      <c r="G33" s="35"/>
      <c r="H33" s="35"/>
      <c r="I33" s="152">
        <v>0.20999999999999999</v>
      </c>
      <c r="J33" s="151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ROUND((SUM(BF118:BF122)),  2)</f>
        <v>0</v>
      </c>
      <c r="G34" s="35"/>
      <c r="H34" s="35"/>
      <c r="I34" s="152">
        <v>0.12</v>
      </c>
      <c r="J34" s="151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ROUND((SUM(BG118:BG122)),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ROUND((SUM(BH118:BH122)),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ROUND((SUM(BI118:BI122)),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Základní škola Pionýrů 1614 - koncová zařízení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10. 10. 2024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10" customFormat="1" ht="24.96" customHeight="1">
      <c r="A97" s="10"/>
      <c r="B97" s="206"/>
      <c r="C97" s="207"/>
      <c r="D97" s="208" t="s">
        <v>131</v>
      </c>
      <c r="E97" s="209"/>
      <c r="F97" s="209"/>
      <c r="G97" s="209"/>
      <c r="H97" s="209"/>
      <c r="I97" s="209"/>
      <c r="J97" s="210">
        <f>J119</f>
        <v>0</v>
      </c>
      <c r="K97" s="207"/>
      <c r="L97" s="21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1" customFormat="1" ht="19.92" customHeight="1">
      <c r="A98" s="11"/>
      <c r="B98" s="212"/>
      <c r="C98" s="213"/>
      <c r="D98" s="214" t="s">
        <v>132</v>
      </c>
      <c r="E98" s="215"/>
      <c r="F98" s="215"/>
      <c r="G98" s="215"/>
      <c r="H98" s="215"/>
      <c r="I98" s="215"/>
      <c r="J98" s="216">
        <f>J120</f>
        <v>0</v>
      </c>
      <c r="K98" s="213"/>
      <c r="L98" s="217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95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Základní škola Pionýrů 1614 - koncová zařízení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02 - VRN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10. 10. 2024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9" customFormat="1" ht="29.28" customHeight="1">
      <c r="A117" s="176"/>
      <c r="B117" s="177"/>
      <c r="C117" s="178" t="s">
        <v>96</v>
      </c>
      <c r="D117" s="179" t="s">
        <v>58</v>
      </c>
      <c r="E117" s="179" t="s">
        <v>54</v>
      </c>
      <c r="F117" s="179" t="s">
        <v>55</v>
      </c>
      <c r="G117" s="179" t="s">
        <v>97</v>
      </c>
      <c r="H117" s="179" t="s">
        <v>98</v>
      </c>
      <c r="I117" s="179" t="s">
        <v>99</v>
      </c>
      <c r="J117" s="179" t="s">
        <v>92</v>
      </c>
      <c r="K117" s="180" t="s">
        <v>100</v>
      </c>
      <c r="L117" s="181"/>
      <c r="M117" s="97" t="s">
        <v>1</v>
      </c>
      <c r="N117" s="98" t="s">
        <v>37</v>
      </c>
      <c r="O117" s="98" t="s">
        <v>101</v>
      </c>
      <c r="P117" s="98" t="s">
        <v>102</v>
      </c>
      <c r="Q117" s="98" t="s">
        <v>103</v>
      </c>
      <c r="R117" s="98" t="s">
        <v>104</v>
      </c>
      <c r="S117" s="98" t="s">
        <v>105</v>
      </c>
      <c r="T117" s="99" t="s">
        <v>106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="2" customFormat="1" ht="22.8" customHeight="1">
      <c r="A118" s="35"/>
      <c r="B118" s="36"/>
      <c r="C118" s="104" t="s">
        <v>107</v>
      </c>
      <c r="D118" s="37"/>
      <c r="E118" s="37"/>
      <c r="F118" s="37"/>
      <c r="G118" s="37"/>
      <c r="H118" s="37"/>
      <c r="I118" s="37"/>
      <c r="J118" s="182">
        <f>BK118</f>
        <v>0</v>
      </c>
      <c r="K118" s="37"/>
      <c r="L118" s="41"/>
      <c r="M118" s="100"/>
      <c r="N118" s="183"/>
      <c r="O118" s="101"/>
      <c r="P118" s="184">
        <f>P119</f>
        <v>0</v>
      </c>
      <c r="Q118" s="101"/>
      <c r="R118" s="184">
        <f>R119</f>
        <v>0</v>
      </c>
      <c r="S118" s="101"/>
      <c r="T118" s="18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94</v>
      </c>
      <c r="BK118" s="186">
        <f>BK119</f>
        <v>0</v>
      </c>
    </row>
    <row r="119" s="12" customFormat="1" ht="25.92" customHeight="1">
      <c r="A119" s="12"/>
      <c r="B119" s="218"/>
      <c r="C119" s="219"/>
      <c r="D119" s="220" t="s">
        <v>72</v>
      </c>
      <c r="E119" s="221" t="s">
        <v>85</v>
      </c>
      <c r="F119" s="221" t="s">
        <v>133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123</v>
      </c>
      <c r="AT119" s="230" t="s">
        <v>72</v>
      </c>
      <c r="AU119" s="230" t="s">
        <v>73</v>
      </c>
      <c r="AY119" s="229" t="s">
        <v>113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72</v>
      </c>
      <c r="E120" s="232" t="s">
        <v>134</v>
      </c>
      <c r="F120" s="232" t="s">
        <v>135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SUM(P121:P122)</f>
        <v>0</v>
      </c>
      <c r="Q120" s="226"/>
      <c r="R120" s="227">
        <f>SUM(R121:R122)</f>
        <v>0</v>
      </c>
      <c r="S120" s="226"/>
      <c r="T120" s="22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123</v>
      </c>
      <c r="AT120" s="230" t="s">
        <v>72</v>
      </c>
      <c r="AU120" s="230" t="s">
        <v>81</v>
      </c>
      <c r="AY120" s="229" t="s">
        <v>113</v>
      </c>
      <c r="BK120" s="231">
        <f>SUM(BK121:BK122)</f>
        <v>0</v>
      </c>
    </row>
    <row r="121" s="2" customFormat="1" ht="16.5" customHeight="1">
      <c r="A121" s="35"/>
      <c r="B121" s="36"/>
      <c r="C121" s="234" t="s">
        <v>81</v>
      </c>
      <c r="D121" s="234" t="s">
        <v>136</v>
      </c>
      <c r="E121" s="235" t="s">
        <v>137</v>
      </c>
      <c r="F121" s="236" t="s">
        <v>138</v>
      </c>
      <c r="G121" s="237" t="s">
        <v>139</v>
      </c>
      <c r="H121" s="238">
        <v>1</v>
      </c>
      <c r="I121" s="239"/>
      <c r="J121" s="240">
        <f>ROUND(I121*H121,2)</f>
        <v>0</v>
      </c>
      <c r="K121" s="236" t="s">
        <v>1</v>
      </c>
      <c r="L121" s="41"/>
      <c r="M121" s="241" t="s">
        <v>1</v>
      </c>
      <c r="N121" s="242" t="s">
        <v>38</v>
      </c>
      <c r="O121" s="88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114</v>
      </c>
      <c r="AT121" s="199" t="s">
        <v>136</v>
      </c>
      <c r="AU121" s="199" t="s">
        <v>83</v>
      </c>
      <c r="AY121" s="14" t="s">
        <v>113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4" t="s">
        <v>81</v>
      </c>
      <c r="BK121" s="200">
        <f>ROUND(I121*H121,2)</f>
        <v>0</v>
      </c>
      <c r="BL121" s="14" t="s">
        <v>114</v>
      </c>
      <c r="BM121" s="199" t="s">
        <v>83</v>
      </c>
    </row>
    <row r="122" s="2" customFormat="1" ht="16.5" customHeight="1">
      <c r="A122" s="35"/>
      <c r="B122" s="36"/>
      <c r="C122" s="234" t="s">
        <v>83</v>
      </c>
      <c r="D122" s="234" t="s">
        <v>136</v>
      </c>
      <c r="E122" s="235" t="s">
        <v>140</v>
      </c>
      <c r="F122" s="236" t="s">
        <v>141</v>
      </c>
      <c r="G122" s="237" t="s">
        <v>139</v>
      </c>
      <c r="H122" s="238">
        <v>1</v>
      </c>
      <c r="I122" s="239"/>
      <c r="J122" s="240">
        <f>ROUND(I122*H122,2)</f>
        <v>0</v>
      </c>
      <c r="K122" s="236" t="s">
        <v>1</v>
      </c>
      <c r="L122" s="41"/>
      <c r="M122" s="243" t="s">
        <v>1</v>
      </c>
      <c r="N122" s="244" t="s">
        <v>38</v>
      </c>
      <c r="O122" s="203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114</v>
      </c>
      <c r="AT122" s="199" t="s">
        <v>136</v>
      </c>
      <c r="AU122" s="199" t="s">
        <v>83</v>
      </c>
      <c r="AY122" s="14" t="s">
        <v>113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4" t="s">
        <v>81</v>
      </c>
      <c r="BK122" s="200">
        <f>ROUND(I122*H122,2)</f>
        <v>0</v>
      </c>
      <c r="BL122" s="14" t="s">
        <v>114</v>
      </c>
      <c r="BM122" s="199" t="s">
        <v>120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kBqUel2hMHOyXJJ3B5Bi8FZMmNHAphPxHKNoud4yhUNt2G1Xm8/hCa8aEmd3D7wClRWe56o7Ku0BIyihG51bBw==" hashValue="XkUT9UfpYMqNhX1E/AohfJldend/xgpDT4zYhyyCxGUYNVAz86E1/Yi9ekwBuE4SzRN7UzY/qLP0ZDVXPRczs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2025-02-10T09:02:54Z</dcterms:created>
  <dcterms:modified xsi:type="dcterms:W3CDTF">2025-02-10T09:02:55Z</dcterms:modified>
</cp:coreProperties>
</file>