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 - VRN" sheetId="2" r:id="rId2"/>
    <sheet name="01 - Stavební část" sheetId="3" r:id="rId3"/>
    <sheet name="02 - Elektroinstalace" sheetId="4" r:id="rId4"/>
    <sheet name="04 - Zakládání travnatýc..." sheetId="5" r:id="rId5"/>
    <sheet name="05 - Keře" sheetId="6" r:id="rId6"/>
    <sheet name="06 - Trvalky" sheetId="7" r:id="rId7"/>
    <sheet name="Pokyny pro vyplnění" sheetId="8" r:id="rId8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'00 - VRN'!$C$82:$K$100</definedName>
    <definedName name="_xlnm.Print_Area" localSheetId="1">'00 - VRN'!$C$4:$J$39,'00 - VRN'!$C$45:$J$64,'00 - VRN'!$C$70:$K$100</definedName>
    <definedName name="_xlnm.Print_Titles" localSheetId="1">'00 - VRN'!$82:$82</definedName>
    <definedName name="_xlnm._FilterDatabase" localSheetId="2" hidden="1">'01 - Stavební část'!$C$88:$K$230</definedName>
    <definedName name="_xlnm.Print_Area" localSheetId="2">'01 - Stavební část'!$C$4:$J$39,'01 - Stavební část'!$C$45:$J$70,'01 - Stavební část'!$C$76:$K$230</definedName>
    <definedName name="_xlnm.Print_Titles" localSheetId="2">'01 - Stavební část'!$88:$88</definedName>
    <definedName name="_xlnm._FilterDatabase" localSheetId="3" hidden="1">'02 - Elektroinstalace'!$C$81:$K$123</definedName>
    <definedName name="_xlnm.Print_Area" localSheetId="3">'02 - Elektroinstalace'!$C$4:$J$39,'02 - Elektroinstalace'!$C$45:$J$63,'02 - Elektroinstalace'!$C$69:$K$123</definedName>
    <definedName name="_xlnm.Print_Titles" localSheetId="3">'02 - Elektroinstalace'!$81:$81</definedName>
    <definedName name="_xlnm._FilterDatabase" localSheetId="4" hidden="1">'04 - Zakládání travnatýc...'!$C$81:$K$126</definedName>
    <definedName name="_xlnm.Print_Area" localSheetId="4">'04 - Zakládání travnatýc...'!$C$4:$J$39,'04 - Zakládání travnatýc...'!$C$45:$J$63,'04 - Zakládání travnatýc...'!$C$69:$K$126</definedName>
    <definedName name="_xlnm.Print_Titles" localSheetId="4">'04 - Zakládání travnatýc...'!$81:$81</definedName>
    <definedName name="_xlnm._FilterDatabase" localSheetId="5" hidden="1">'05 - Keře'!$C$82:$K$141</definedName>
    <definedName name="_xlnm.Print_Area" localSheetId="5">'05 - Keře'!$C$4:$J$39,'05 - Keře'!$C$45:$J$64,'05 - Keře'!$C$70:$K$141</definedName>
    <definedName name="_xlnm.Print_Titles" localSheetId="5">'05 - Keře'!$82:$82</definedName>
    <definedName name="_xlnm._FilterDatabase" localSheetId="6" hidden="1">'06 - Trvalky'!$C$81:$K$114</definedName>
    <definedName name="_xlnm.Print_Area" localSheetId="6">'06 - Trvalky'!$C$4:$J$39,'06 - Trvalky'!$C$45:$J$63,'06 - Trvalky'!$C$69:$K$114</definedName>
    <definedName name="_xlnm.Print_Titles" localSheetId="6">'06 - Trvalky'!$81:$81</definedName>
    <definedName name="_xlnm.Print_Area" localSheetId="7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7" l="1" r="J37"/>
  <c r="J36"/>
  <c i="1" r="AY60"/>
  <c i="7" r="J35"/>
  <c i="1" r="AX60"/>
  <c i="7" r="BI113"/>
  <c r="BH113"/>
  <c r="BG113"/>
  <c r="BF113"/>
  <c r="T113"/>
  <c r="T112"/>
  <c r="R113"/>
  <c r="R112"/>
  <c r="P113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BI89"/>
  <c r="BH89"/>
  <c r="BG89"/>
  <c r="BF89"/>
  <c r="T89"/>
  <c r="R89"/>
  <c r="P89"/>
  <c r="BI85"/>
  <c r="BH85"/>
  <c r="BG85"/>
  <c r="BF85"/>
  <c r="T85"/>
  <c r="R85"/>
  <c r="P85"/>
  <c r="F76"/>
  <c r="E74"/>
  <c r="F52"/>
  <c r="E50"/>
  <c r="J24"/>
  <c r="E24"/>
  <c r="J79"/>
  <c r="J23"/>
  <c r="J21"/>
  <c r="E21"/>
  <c r="J78"/>
  <c r="J20"/>
  <c r="J18"/>
  <c r="E18"/>
  <c r="F55"/>
  <c r="J17"/>
  <c r="J15"/>
  <c r="E15"/>
  <c r="F54"/>
  <c r="J14"/>
  <c r="J12"/>
  <c r="J52"/>
  <c r="E7"/>
  <c r="E48"/>
  <c i="6" r="J37"/>
  <c r="J36"/>
  <c i="1" r="AY59"/>
  <c i="6" r="J35"/>
  <c i="1" r="AX59"/>
  <c i="6" r="BI140"/>
  <c r="BH140"/>
  <c r="BG140"/>
  <c r="BF140"/>
  <c r="T140"/>
  <c r="T139"/>
  <c r="R140"/>
  <c r="R139"/>
  <c r="P140"/>
  <c r="P139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BI90"/>
  <c r="BH90"/>
  <c r="BG90"/>
  <c r="BF90"/>
  <c r="T90"/>
  <c r="R90"/>
  <c r="P90"/>
  <c r="BI86"/>
  <c r="BH86"/>
  <c r="BG86"/>
  <c r="BF86"/>
  <c r="T86"/>
  <c r="R86"/>
  <c r="P86"/>
  <c r="F77"/>
  <c r="E75"/>
  <c r="F52"/>
  <c r="E50"/>
  <c r="J24"/>
  <c r="E24"/>
  <c r="J80"/>
  <c r="J23"/>
  <c r="J21"/>
  <c r="E21"/>
  <c r="J54"/>
  <c r="J20"/>
  <c r="J18"/>
  <c r="E18"/>
  <c r="F55"/>
  <c r="J17"/>
  <c r="J15"/>
  <c r="E15"/>
  <c r="F79"/>
  <c r="J14"/>
  <c r="J12"/>
  <c r="J77"/>
  <c r="E7"/>
  <c r="E48"/>
  <c i="5" r="J37"/>
  <c r="J36"/>
  <c i="1" r="AY58"/>
  <c i="5" r="J35"/>
  <c i="1" r="AX58"/>
  <c i="5" r="BI125"/>
  <c r="BH125"/>
  <c r="BG125"/>
  <c r="BF125"/>
  <c r="T125"/>
  <c r="T124"/>
  <c r="R125"/>
  <c r="R124"/>
  <c r="P125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0"/>
  <c r="BH100"/>
  <c r="BG100"/>
  <c r="BF100"/>
  <c r="T100"/>
  <c r="R100"/>
  <c r="P100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BI88"/>
  <c r="BH88"/>
  <c r="BG88"/>
  <c r="BF88"/>
  <c r="T88"/>
  <c r="R88"/>
  <c r="P88"/>
  <c r="BI85"/>
  <c r="BH85"/>
  <c r="BG85"/>
  <c r="BF85"/>
  <c r="T85"/>
  <c r="R85"/>
  <c r="P85"/>
  <c r="F76"/>
  <c r="E74"/>
  <c r="F52"/>
  <c r="E50"/>
  <c r="J24"/>
  <c r="E24"/>
  <c r="J55"/>
  <c r="J23"/>
  <c r="J21"/>
  <c r="E21"/>
  <c r="J78"/>
  <c r="J20"/>
  <c r="J18"/>
  <c r="E18"/>
  <c r="F55"/>
  <c r="J17"/>
  <c r="J15"/>
  <c r="E15"/>
  <c r="F78"/>
  <c r="J14"/>
  <c r="J12"/>
  <c r="J76"/>
  <c r="E7"/>
  <c r="E48"/>
  <c i="4" r="J37"/>
  <c r="J36"/>
  <c i="1" r="AY57"/>
  <c i="4" r="J35"/>
  <c i="1" r="AX57"/>
  <c i="4"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F76"/>
  <c r="E74"/>
  <c r="F52"/>
  <c r="E50"/>
  <c r="J24"/>
  <c r="E24"/>
  <c r="J79"/>
  <c r="J23"/>
  <c r="J21"/>
  <c r="E21"/>
  <c r="J78"/>
  <c r="J20"/>
  <c r="J18"/>
  <c r="E18"/>
  <c r="F79"/>
  <c r="J17"/>
  <c r="J15"/>
  <c r="E15"/>
  <c r="F54"/>
  <c r="J14"/>
  <c r="J12"/>
  <c r="J52"/>
  <c r="E7"/>
  <c r="E72"/>
  <c i="3" r="J37"/>
  <c r="J36"/>
  <c i="1" r="AY56"/>
  <c i="3" r="J35"/>
  <c i="1" r="AX56"/>
  <c i="3" r="BI230"/>
  <c r="BH230"/>
  <c r="BG230"/>
  <c r="BF230"/>
  <c r="T230"/>
  <c r="T229"/>
  <c r="R230"/>
  <c r="R229"/>
  <c r="P230"/>
  <c r="P229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18"/>
  <c r="BH218"/>
  <c r="BG218"/>
  <c r="BF218"/>
  <c r="T218"/>
  <c r="T217"/>
  <c r="R218"/>
  <c r="R217"/>
  <c r="P218"/>
  <c r="P217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79"/>
  <c r="BH179"/>
  <c r="BG179"/>
  <c r="BF179"/>
  <c r="T179"/>
  <c r="R179"/>
  <c r="P179"/>
  <c r="BI178"/>
  <c r="BH178"/>
  <c r="BG178"/>
  <c r="BF178"/>
  <c r="T178"/>
  <c r="R178"/>
  <c r="P178"/>
  <c r="BI175"/>
  <c r="BH175"/>
  <c r="BG175"/>
  <c r="BF175"/>
  <c r="T175"/>
  <c r="R175"/>
  <c r="P175"/>
  <c r="BI168"/>
  <c r="BH168"/>
  <c r="BG168"/>
  <c r="BF168"/>
  <c r="T168"/>
  <c r="R168"/>
  <c r="P168"/>
  <c r="BI161"/>
  <c r="BH161"/>
  <c r="BG161"/>
  <c r="BF161"/>
  <c r="T161"/>
  <c r="R161"/>
  <c r="P161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BI146"/>
  <c r="BH146"/>
  <c r="BG146"/>
  <c r="BF146"/>
  <c r="T146"/>
  <c r="R146"/>
  <c r="P146"/>
  <c r="BI144"/>
  <c r="BH144"/>
  <c r="BG144"/>
  <c r="BF144"/>
  <c r="T144"/>
  <c r="R144"/>
  <c r="P144"/>
  <c r="BI137"/>
  <c r="BH137"/>
  <c r="BG137"/>
  <c r="BF137"/>
  <c r="T137"/>
  <c r="R137"/>
  <c r="P137"/>
  <c r="BI135"/>
  <c r="BH135"/>
  <c r="BG135"/>
  <c r="BF135"/>
  <c r="T135"/>
  <c r="R135"/>
  <c r="P135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99"/>
  <c r="BH99"/>
  <c r="BG99"/>
  <c r="BF99"/>
  <c r="T99"/>
  <c r="R99"/>
  <c r="P99"/>
  <c r="BI96"/>
  <c r="BH96"/>
  <c r="BG96"/>
  <c r="BF96"/>
  <c r="T96"/>
  <c r="R96"/>
  <c r="P96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55"/>
  <c r="J17"/>
  <c r="J12"/>
  <c r="J83"/>
  <c r="E7"/>
  <c r="E79"/>
  <c i="2" r="J37"/>
  <c r="J36"/>
  <c i="1" r="AY55"/>
  <c i="2" r="J35"/>
  <c i="1" r="AX55"/>
  <c i="2"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3"/>
  <c r="BH93"/>
  <c r="BG93"/>
  <c r="BF93"/>
  <c r="T93"/>
  <c r="T92"/>
  <c r="R93"/>
  <c r="R92"/>
  <c r="P93"/>
  <c r="P92"/>
  <c r="BI91"/>
  <c r="BH91"/>
  <c r="BG91"/>
  <c r="BF91"/>
  <c r="T91"/>
  <c r="R91"/>
  <c r="P91"/>
  <c r="BI89"/>
  <c r="BH89"/>
  <c r="BG89"/>
  <c r="BF89"/>
  <c r="T89"/>
  <c r="R89"/>
  <c r="P89"/>
  <c r="BI88"/>
  <c r="BH88"/>
  <c r="BG88"/>
  <c r="BF88"/>
  <c r="T88"/>
  <c r="R88"/>
  <c r="P88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73"/>
  <c i="1" r="L50"/>
  <c r="AM50"/>
  <c r="AM49"/>
  <c r="L49"/>
  <c r="AM47"/>
  <c r="L47"/>
  <c r="L45"/>
  <c r="L44"/>
  <c i="2" r="BK93"/>
  <c i="3" r="BK222"/>
  <c r="BK118"/>
  <c i="4" r="J122"/>
  <c r="BK93"/>
  <c r="J100"/>
  <c r="J117"/>
  <c r="BK117"/>
  <c i="5" r="BK85"/>
  <c i="6" r="J125"/>
  <c i="7" r="J95"/>
  <c i="2" r="J93"/>
  <c i="3" r="BK161"/>
  <c r="J195"/>
  <c r="BK210"/>
  <c i="4" r="BK88"/>
  <c r="J123"/>
  <c r="J102"/>
  <c i="5" r="BK125"/>
  <c r="BK122"/>
  <c i="6" r="J110"/>
  <c i="7" r="J91"/>
  <c i="3" r="BK146"/>
  <c r="J110"/>
  <c r="J222"/>
  <c i="4" r="J104"/>
  <c r="BK108"/>
  <c i="5" r="J88"/>
  <c i="6" r="J90"/>
  <c i="7" r="BK113"/>
  <c i="2" r="J89"/>
  <c i="3" r="J210"/>
  <c r="J146"/>
  <c r="J137"/>
  <c i="4" r="J109"/>
  <c i="5" r="BK116"/>
  <c i="6" r="BK127"/>
  <c r="J127"/>
  <c r="BK86"/>
  <c i="7" r="J110"/>
  <c i="3" r="BK223"/>
  <c r="BK199"/>
  <c r="J178"/>
  <c i="4" r="J113"/>
  <c r="J114"/>
  <c i="5" r="J109"/>
  <c r="BK106"/>
  <c i="6" r="BK140"/>
  <c i="7" r="J101"/>
  <c i="2" r="BK91"/>
  <c i="3" r="J96"/>
  <c r="J218"/>
  <c i="4" r="BK103"/>
  <c r="BK102"/>
  <c i="5" r="J122"/>
  <c r="J116"/>
  <c i="6" r="BK108"/>
  <c i="7" r="BK95"/>
  <c i="2" r="J88"/>
  <c i="3" r="J125"/>
  <c r="J199"/>
  <c r="BK215"/>
  <c i="4" r="BK96"/>
  <c r="BK101"/>
  <c r="J110"/>
  <c r="BK111"/>
  <c r="J96"/>
  <c i="5" r="J104"/>
  <c i="6" r="J116"/>
  <c r="J136"/>
  <c i="7" r="J106"/>
  <c i="2" r="BK88"/>
  <c i="3" r="BK201"/>
  <c r="BK190"/>
  <c i="4" r="BK118"/>
  <c r="J115"/>
  <c r="J116"/>
  <c r="J112"/>
  <c i="6" r="BK133"/>
  <c r="BK119"/>
  <c i="2" r="J96"/>
  <c i="3" r="J114"/>
  <c r="J223"/>
  <c r="J123"/>
  <c i="4" r="BK109"/>
  <c r="J89"/>
  <c i="5" r="J125"/>
  <c i="6" r="J104"/>
  <c i="2" r="BK97"/>
  <c i="3" r="BK99"/>
  <c r="BK202"/>
  <c r="J200"/>
  <c i="4" r="J118"/>
  <c i="5" r="BK100"/>
  <c r="J111"/>
  <c i="6" r="BK123"/>
  <c r="J100"/>
  <c i="2" r="J97"/>
  <c i="3" r="BK92"/>
  <c r="BK230"/>
  <c r="J150"/>
  <c i="4" r="BK84"/>
  <c i="5" r="J85"/>
  <c r="BK109"/>
  <c i="6" r="BK92"/>
  <c r="J128"/>
  <c i="7" r="J104"/>
  <c i="3" r="BK200"/>
  <c r="J161"/>
  <c r="BK96"/>
  <c r="J156"/>
  <c i="4" r="BK115"/>
  <c r="BK110"/>
  <c i="5" r="J98"/>
  <c i="6" r="J108"/>
  <c i="7" r="BK85"/>
  <c i="3" r="BK178"/>
  <c r="J197"/>
  <c r="J201"/>
  <c r="J192"/>
  <c i="4" r="BK105"/>
  <c r="BK112"/>
  <c r="J94"/>
  <c r="J88"/>
  <c i="5" r="J120"/>
  <c r="J90"/>
  <c i="6" r="BK136"/>
  <c r="J96"/>
  <c i="7" r="J99"/>
  <c i="3" r="J121"/>
  <c r="J198"/>
  <c r="J152"/>
  <c i="4" r="J103"/>
  <c r="BK107"/>
  <c r="J105"/>
  <c i="5" r="J108"/>
  <c i="6" r="J86"/>
  <c r="J138"/>
  <c i="7" r="J113"/>
  <c i="3" r="BK198"/>
  <c r="J144"/>
  <c r="BK192"/>
  <c i="4" r="J90"/>
  <c r="BK100"/>
  <c i="5" r="BK108"/>
  <c i="6" r="J119"/>
  <c r="BK104"/>
  <c i="2" r="BK99"/>
  <c i="3" r="BK168"/>
  <c r="J135"/>
  <c r="J118"/>
  <c i="4" r="BK106"/>
  <c r="J84"/>
  <c i="5" r="BK98"/>
  <c i="6" r="BK96"/>
  <c r="BK112"/>
  <c r="BK110"/>
  <c i="7" r="BK101"/>
  <c i="3" r="J179"/>
  <c r="J224"/>
  <c r="BK224"/>
  <c i="4" r="BK89"/>
  <c r="BK114"/>
  <c i="5" r="BK90"/>
  <c i="6" r="J121"/>
  <c i="7" r="J103"/>
  <c i="2" r="BK86"/>
  <c i="3" r="BK135"/>
  <c r="BK150"/>
  <c r="BK114"/>
  <c i="4" r="J85"/>
  <c i="5" r="J112"/>
  <c r="BK94"/>
  <c i="6" r="J130"/>
  <c i="7" r="BK99"/>
  <c i="6" r="J92"/>
  <c i="2" r="J99"/>
  <c i="3" r="J99"/>
  <c r="BK110"/>
  <c i="4" r="J106"/>
  <c r="J111"/>
  <c r="J121"/>
  <c i="5" r="BK112"/>
  <c i="6" r="BK100"/>
  <c i="7" r="BK103"/>
  <c i="2" r="J86"/>
  <c i="3" r="J190"/>
  <c r="BK152"/>
  <c r="J128"/>
  <c i="4" r="BK121"/>
  <c r="BK104"/>
  <c i="5" r="J106"/>
  <c i="6" r="BK130"/>
  <c i="7" r="J108"/>
  <c i="3" r="J168"/>
  <c r="J106"/>
  <c r="J194"/>
  <c i="4" r="J120"/>
  <c r="BK98"/>
  <c i="5" r="J118"/>
  <c i="6" r="BK102"/>
  <c r="J114"/>
  <c r="J123"/>
  <c i="7" r="J85"/>
  <c i="3" r="BK144"/>
  <c r="J175"/>
  <c r="BK195"/>
  <c i="4" r="J108"/>
  <c r="J86"/>
  <c i="5" r="BK118"/>
  <c i="6" r="BK121"/>
  <c r="BK128"/>
  <c i="7" r="J89"/>
  <c i="3" r="J230"/>
  <c r="J212"/>
  <c r="BK179"/>
  <c i="4" r="BK123"/>
  <c r="J119"/>
  <c i="5" r="BK111"/>
  <c i="6" r="BK114"/>
  <c r="J133"/>
  <c i="3" r="J202"/>
  <c r="BK121"/>
  <c r="BK125"/>
  <c r="BK175"/>
  <c i="4" r="BK122"/>
  <c r="BK120"/>
  <c r="BK116"/>
  <c r="J99"/>
  <c i="5" r="J94"/>
  <c r="BK88"/>
  <c i="6" r="J140"/>
  <c i="7" r="BK106"/>
  <c i="3" r="BK194"/>
  <c r="BK156"/>
  <c r="BK106"/>
  <c i="4" r="J107"/>
  <c r="BK99"/>
  <c r="BK119"/>
  <c r="J93"/>
  <c i="5" r="BK104"/>
  <c i="6" r="BK138"/>
  <c i="7" r="BK108"/>
  <c i="2" r="J91"/>
  <c i="3" r="J215"/>
  <c r="BK218"/>
  <c r="BK123"/>
  <c i="4" r="BK86"/>
  <c r="BK85"/>
  <c i="5" r="J100"/>
  <c i="6" r="BK116"/>
  <c i="7" r="BK89"/>
  <c i="3" r="BK197"/>
  <c r="BK212"/>
  <c r="J92"/>
  <c i="4" r="BK92"/>
  <c r="J98"/>
  <c i="5" r="J114"/>
  <c i="6" r="BK90"/>
  <c r="J102"/>
  <c i="7" r="BK110"/>
  <c i="2" r="BK89"/>
  <c i="3" r="BK137"/>
  <c r="BK128"/>
  <c i="4" r="BK94"/>
  <c r="J101"/>
  <c r="BK90"/>
  <c i="5" r="BK114"/>
  <c i="6" r="J112"/>
  <c i="7" r="BK104"/>
  <c i="2" r="BK96"/>
  <c i="1" r="AS54"/>
  <c i="4" r="BK113"/>
  <c r="J92"/>
  <c i="5" r="BK120"/>
  <c i="6" r="BK125"/>
  <c i="7" r="BK91"/>
  <c i="2" l="1" r="T95"/>
  <c i="3" r="BK145"/>
  <c r="J145"/>
  <c r="J62"/>
  <c r="R145"/>
  <c r="T177"/>
  <c r="T209"/>
  <c r="BK221"/>
  <c r="J221"/>
  <c r="J68"/>
  <c i="2" r="P85"/>
  <c i="3" r="T91"/>
  <c r="T145"/>
  <c r="BK177"/>
  <c r="J177"/>
  <c r="J64"/>
  <c r="P209"/>
  <c r="P221"/>
  <c r="P220"/>
  <c i="4" r="P83"/>
  <c r="R87"/>
  <c i="5" r="P84"/>
  <c r="P83"/>
  <c r="P82"/>
  <c i="1" r="AU58"/>
  <c i="6" r="T85"/>
  <c r="R135"/>
  <c i="7" r="BK84"/>
  <c r="J84"/>
  <c r="J61"/>
  <c i="2" r="BK85"/>
  <c r="R95"/>
  <c i="3" r="BK91"/>
  <c r="J91"/>
  <c r="J61"/>
  <c r="P160"/>
  <c r="R177"/>
  <c r="R209"/>
  <c r="R221"/>
  <c r="R220"/>
  <c i="4" r="BK91"/>
  <c r="J91"/>
  <c r="J62"/>
  <c r="R91"/>
  <c i="5" r="BK84"/>
  <c r="J84"/>
  <c r="J61"/>
  <c i="6" r="P85"/>
  <c i="7" r="P84"/>
  <c r="P83"/>
  <c r="P82"/>
  <c i="1" r="AU60"/>
  <c i="2" r="R85"/>
  <c r="R84"/>
  <c r="R83"/>
  <c r="BK95"/>
  <c r="J95"/>
  <c r="J63"/>
  <c i="3" r="P91"/>
  <c r="BK160"/>
  <c r="J160"/>
  <c r="J63"/>
  <c r="P177"/>
  <c i="4" r="T83"/>
  <c r="P87"/>
  <c r="P91"/>
  <c i="5" r="T84"/>
  <c r="T83"/>
  <c r="T82"/>
  <c i="2" r="P95"/>
  <c i="6" r="BK85"/>
  <c r="J85"/>
  <c r="J61"/>
  <c r="BK135"/>
  <c r="J135"/>
  <c r="J62"/>
  <c r="T135"/>
  <c i="7" r="R84"/>
  <c r="R83"/>
  <c r="R82"/>
  <c i="2" r="T85"/>
  <c r="T84"/>
  <c r="T83"/>
  <c i="3" r="R91"/>
  <c r="P145"/>
  <c r="R160"/>
  <c r="T160"/>
  <c r="BK209"/>
  <c r="J209"/>
  <c r="J65"/>
  <c r="T221"/>
  <c r="T220"/>
  <c i="4" r="BK83"/>
  <c r="J83"/>
  <c r="J60"/>
  <c r="R83"/>
  <c r="R82"/>
  <c r="BK87"/>
  <c r="J87"/>
  <c r="J61"/>
  <c r="T87"/>
  <c r="T91"/>
  <c i="5" r="R84"/>
  <c r="R83"/>
  <c r="R82"/>
  <c i="6" r="R85"/>
  <c r="R84"/>
  <c r="R83"/>
  <c r="P135"/>
  <c i="7" r="T84"/>
  <c r="T83"/>
  <c r="T82"/>
  <c i="3" r="BK229"/>
  <c r="J229"/>
  <c r="J69"/>
  <c i="2" r="BK92"/>
  <c r="J92"/>
  <c r="J62"/>
  <c i="5" r="BK124"/>
  <c r="J124"/>
  <c r="J62"/>
  <c i="6" r="BK139"/>
  <c r="J139"/>
  <c r="J63"/>
  <c i="3" r="BK217"/>
  <c r="J217"/>
  <c r="J66"/>
  <c i="7" r="BK112"/>
  <c r="J112"/>
  <c r="J62"/>
  <c r="E72"/>
  <c r="F78"/>
  <c r="BE85"/>
  <c r="J54"/>
  <c r="F79"/>
  <c r="BE110"/>
  <c i="6" r="BK84"/>
  <c r="J84"/>
  <c r="J60"/>
  <c i="7" r="J76"/>
  <c r="BE95"/>
  <c r="BE101"/>
  <c r="BE104"/>
  <c r="BE91"/>
  <c r="BE99"/>
  <c r="J55"/>
  <c r="BE89"/>
  <c r="BE103"/>
  <c r="BE106"/>
  <c r="BE108"/>
  <c r="BE113"/>
  <c i="6" r="J52"/>
  <c r="F80"/>
  <c r="BE102"/>
  <c r="BE116"/>
  <c r="BE127"/>
  <c r="BE130"/>
  <c r="E73"/>
  <c r="J79"/>
  <c r="BE108"/>
  <c r="BE138"/>
  <c i="5" r="BK83"/>
  <c r="J83"/>
  <c r="J60"/>
  <c i="6" r="F54"/>
  <c r="BE90"/>
  <c r="BE121"/>
  <c r="BE96"/>
  <c r="BE110"/>
  <c r="BE119"/>
  <c r="J55"/>
  <c r="BE86"/>
  <c r="BE92"/>
  <c r="BE104"/>
  <c r="BE114"/>
  <c r="BE123"/>
  <c r="BE133"/>
  <c r="BE140"/>
  <c r="BE100"/>
  <c r="BE112"/>
  <c r="BE125"/>
  <c r="BE128"/>
  <c r="BE136"/>
  <c i="5" r="E72"/>
  <c r="F79"/>
  <c r="BE85"/>
  <c r="F54"/>
  <c r="J79"/>
  <c r="BE88"/>
  <c r="BE100"/>
  <c r="BE104"/>
  <c r="BE94"/>
  <c r="BE106"/>
  <c r="BE116"/>
  <c i="4" r="BK82"/>
  <c r="J82"/>
  <c r="J59"/>
  <c i="5" r="J54"/>
  <c r="BE109"/>
  <c r="J52"/>
  <c r="BE90"/>
  <c r="BE108"/>
  <c r="BE118"/>
  <c r="BE120"/>
  <c r="BE98"/>
  <c r="BE111"/>
  <c r="BE112"/>
  <c r="BE114"/>
  <c r="BE122"/>
  <c r="BE125"/>
  <c i="4" r="E48"/>
  <c r="J55"/>
  <c r="F78"/>
  <c r="BE89"/>
  <c r="BE94"/>
  <c r="BE109"/>
  <c r="BE111"/>
  <c r="BE113"/>
  <c r="BE115"/>
  <c r="BE116"/>
  <c r="BE123"/>
  <c r="BE85"/>
  <c r="BE106"/>
  <c r="BE107"/>
  <c r="BE110"/>
  <c r="BE112"/>
  <c r="BE122"/>
  <c r="F55"/>
  <c r="BE101"/>
  <c r="BE118"/>
  <c r="BE120"/>
  <c r="BE121"/>
  <c i="3" r="BK90"/>
  <c r="J90"/>
  <c r="J60"/>
  <c i="4" r="J76"/>
  <c r="BE88"/>
  <c r="BE92"/>
  <c r="BE103"/>
  <c r="BE84"/>
  <c r="BE90"/>
  <c r="BE96"/>
  <c r="BE100"/>
  <c r="BE102"/>
  <c r="BE104"/>
  <c r="BE117"/>
  <c r="BE119"/>
  <c r="J54"/>
  <c r="BE86"/>
  <c r="BE93"/>
  <c r="BE98"/>
  <c r="BE99"/>
  <c r="BE105"/>
  <c r="BE108"/>
  <c r="BE114"/>
  <c i="3" r="F86"/>
  <c r="BE125"/>
  <c r="BE161"/>
  <c r="BE99"/>
  <c r="BE144"/>
  <c r="BE201"/>
  <c i="2" r="J85"/>
  <c r="J61"/>
  <c i="3" r="BE146"/>
  <c r="BE197"/>
  <c r="BE222"/>
  <c r="E48"/>
  <c r="J52"/>
  <c r="BE96"/>
  <c r="BE114"/>
  <c r="BE152"/>
  <c r="BE156"/>
  <c r="BE168"/>
  <c r="BE194"/>
  <c r="BE198"/>
  <c r="BE199"/>
  <c r="BE202"/>
  <c r="BE215"/>
  <c r="BE92"/>
  <c r="BE123"/>
  <c r="BE178"/>
  <c r="BE179"/>
  <c r="BE195"/>
  <c r="BE218"/>
  <c r="BE223"/>
  <c r="BE224"/>
  <c r="BE230"/>
  <c r="BE106"/>
  <c r="BE110"/>
  <c r="BE118"/>
  <c r="BE121"/>
  <c r="BE128"/>
  <c r="BE135"/>
  <c r="BE137"/>
  <c r="BE150"/>
  <c r="BE175"/>
  <c r="BE190"/>
  <c r="BE192"/>
  <c r="BE200"/>
  <c r="BE210"/>
  <c r="BE212"/>
  <c i="2" r="E48"/>
  <c r="J52"/>
  <c r="F55"/>
  <c r="BE86"/>
  <c r="BE88"/>
  <c r="BE89"/>
  <c r="BE91"/>
  <c r="BE93"/>
  <c r="BE96"/>
  <c r="BE97"/>
  <c r="BE99"/>
  <c i="4" r="F36"/>
  <c i="1" r="BC57"/>
  <c i="7" r="F36"/>
  <c i="1" r="BC60"/>
  <c i="6" r="F37"/>
  <c i="1" r="BD59"/>
  <c i="3" r="F36"/>
  <c i="1" r="BC56"/>
  <c i="6" r="F35"/>
  <c i="1" r="BB59"/>
  <c i="3" r="J34"/>
  <c i="1" r="AW56"/>
  <c i="2" r="F36"/>
  <c i="1" r="BC55"/>
  <c i="5" r="J34"/>
  <c i="1" r="AW58"/>
  <c i="3" r="F37"/>
  <c i="1" r="BD56"/>
  <c i="4" r="F35"/>
  <c i="1" r="BB57"/>
  <c i="5" r="F35"/>
  <c i="1" r="BB58"/>
  <c i="2" r="F34"/>
  <c i="1" r="BA55"/>
  <c i="5" r="F36"/>
  <c i="1" r="BC58"/>
  <c i="7" r="F35"/>
  <c i="1" r="BB60"/>
  <c i="6" r="F34"/>
  <c i="1" r="BA59"/>
  <c i="7" r="F37"/>
  <c i="1" r="BD60"/>
  <c i="4" r="F34"/>
  <c i="1" r="BA57"/>
  <c i="4" r="F37"/>
  <c i="1" r="BD57"/>
  <c i="3" r="F35"/>
  <c i="1" r="BB56"/>
  <c i="4" r="J34"/>
  <c i="1" r="AW57"/>
  <c i="2" r="F35"/>
  <c i="1" r="BB55"/>
  <c i="5" r="F37"/>
  <c i="1" r="BD58"/>
  <c i="7" r="J34"/>
  <c i="1" r="AW60"/>
  <c i="6" r="F36"/>
  <c i="1" r="BC59"/>
  <c i="7" r="F34"/>
  <c i="1" r="BA60"/>
  <c i="2" r="J34"/>
  <c i="1" r="AW55"/>
  <c i="3" r="F34"/>
  <c i="1" r="BA56"/>
  <c i="6" r="J34"/>
  <c i="1" r="AW59"/>
  <c i="2" r="F37"/>
  <c i="1" r="BD55"/>
  <c i="5" r="F34"/>
  <c i="1" r="BA58"/>
  <c i="2" l="1" r="P84"/>
  <c r="P83"/>
  <c i="1" r="AU55"/>
  <c i="4" r="T82"/>
  <c i="3" r="P90"/>
  <c r="P89"/>
  <c i="1" r="AU56"/>
  <c i="4" r="P82"/>
  <c i="1" r="AU57"/>
  <c i="6" r="P84"/>
  <c r="P83"/>
  <c i="1" r="AU59"/>
  <c i="2" r="BK84"/>
  <c r="J84"/>
  <c r="J60"/>
  <c i="6" r="T84"/>
  <c r="T83"/>
  <c i="3" r="T90"/>
  <c r="T89"/>
  <c r="R90"/>
  <c r="R89"/>
  <c r="BK220"/>
  <c r="J220"/>
  <c r="J67"/>
  <c i="7" r="BK83"/>
  <c r="BK82"/>
  <c r="J82"/>
  <c r="J59"/>
  <c i="6" r="BK83"/>
  <c r="J83"/>
  <c i="5" r="BK82"/>
  <c r="J82"/>
  <c r="J59"/>
  <c i="3" r="BK89"/>
  <c r="J89"/>
  <c r="J59"/>
  <c i="4" r="J33"/>
  <c i="1" r="AV57"/>
  <c r="AT57"/>
  <c i="4" r="J30"/>
  <c i="1" r="AG57"/>
  <c r="BB54"/>
  <c r="W31"/>
  <c i="2" r="J33"/>
  <c i="1" r="AV55"/>
  <c r="AT55"/>
  <c i="3" r="J33"/>
  <c i="1" r="AV56"/>
  <c r="AT56"/>
  <c i="3" r="F33"/>
  <c i="1" r="AZ56"/>
  <c r="BD54"/>
  <c r="W33"/>
  <c i="2" r="F33"/>
  <c i="1" r="AZ55"/>
  <c r="BC54"/>
  <c r="W32"/>
  <c i="5" r="F33"/>
  <c i="1" r="AZ58"/>
  <c i="6" r="F33"/>
  <c i="1" r="AZ59"/>
  <c r="BA54"/>
  <c r="W30"/>
  <c i="5" r="J33"/>
  <c i="1" r="AV58"/>
  <c r="AT58"/>
  <c i="4" r="F33"/>
  <c i="1" r="AZ57"/>
  <c i="6" r="J33"/>
  <c i="1" r="AV59"/>
  <c r="AT59"/>
  <c i="7" r="F33"/>
  <c i="1" r="AZ60"/>
  <c i="6" r="J30"/>
  <c i="1" r="AG59"/>
  <c i="7" r="J33"/>
  <c i="1" r="AV60"/>
  <c r="AT60"/>
  <c i="2" l="1" r="BK83"/>
  <c r="J83"/>
  <c i="7" r="J83"/>
  <c r="J60"/>
  <c i="1" r="AN59"/>
  <c i="6" r="J59"/>
  <c r="J39"/>
  <c i="1" r="AN57"/>
  <c i="4" r="J39"/>
  <c i="1" r="AZ54"/>
  <c r="W29"/>
  <c i="5" r="J30"/>
  <c i="1" r="AG58"/>
  <c r="AN58"/>
  <c r="AX54"/>
  <c i="2" r="J30"/>
  <c i="1" r="AG55"/>
  <c r="AY54"/>
  <c r="AW54"/>
  <c r="AK30"/>
  <c i="7" r="J30"/>
  <c i="1" r="AG60"/>
  <c i="3" r="J30"/>
  <c i="1" r="AG56"/>
  <c r="AU54"/>
  <c i="2" l="1" r="J39"/>
  <c i="7" r="J39"/>
  <c i="2" r="J59"/>
  <c i="5" r="J39"/>
  <c i="3" r="J39"/>
  <c i="1" r="AN56"/>
  <c r="AN55"/>
  <c r="AN60"/>
  <c r="AV54"/>
  <c r="AK29"/>
  <c r="AG54"/>
  <c r="AK26"/>
  <c l="1"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<sst xmlns="http://schemas.openxmlformats.org/spreadsheetml/2006/main">
  <si>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</si>
  <si>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</si>
  <si>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</si>
  <si>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</si>
  <si>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</si>
  <si>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{942c9cfb-379f-41bd-9bc7-6dedc2272406}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</si>
  <si>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</si>
  <si>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</si>
  <si>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</si>
  <si>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</si>
  <si>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</si>
  <si>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</si>
  <si>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</si>
  <si>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</si>
  <si>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</si>
  <si>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</si>
  <si>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</si>
  <si>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Pobytové zařízení Čtyřka - zahradní altán a úpravy zahrady Sokolovská 1507, p.č. 2273/9, 356 01 Sokolov - Etapa I.</t>
  </si>
  <si>
    <t>KSO:</t>
  </si>
  <si>
    <t/>
  </si>
  <si>
    <t>CC-CZ:</t>
  </si>
  <si>
    <t>Místo:</t>
  </si>
  <si>
    <t>Sokolov, Sokolovská 1507</t>
  </si>
  <si>
    <t>Datum:</t>
  </si>
  <si>
    <t>11. 7. 2024</t>
  </si>
  <si>
    <t>Zadavatel:</t>
  </si>
  <si>
    <t>IČ:</t>
  </si>
  <si>
    <t>Město Sokolov</t>
  </si>
  <si>
    <t>DIČ:</t>
  </si>
  <si>
    <t>Účastník:</t>
  </si>
  <si>
    <t>Vyplň údaj</t>
  </si>
  <si>
    <t>Projektant:</t>
  </si>
  <si>
    <t>Ing. arch. Olga Růžičková</t>
  </si>
  <si>
    <t>True</t>
  </si>
  <si>
    <t>Zpracovatel:</t>
  </si>
  <si>
    <t>Michal Kubelka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</si>
  <si>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</si>
  <si>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</si>
  <si>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</si>
  <si>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</si>
  <si>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</si>
  <si>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</si>
  <si>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</si>
  <si>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</si>
  <si>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</si>
  <si>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</si>
  <si>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</si>
  <si>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</si>
  <si>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</si>
  <si>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</si>
  <si>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</si>
  <si>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</si>
  <si>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</si>
  <si>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</si>
  <si>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</si>
  <si>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</si>
  <si>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</si>
  <si>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</si>
  <si>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</si>
  <si>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</si>
  <si>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</si>
  <si>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</si>
  <si>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</si>
  <si>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</si>
  <si>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</si>
  <si>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</si>
  <si>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</si>
  <si>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</si>
  <si>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</si>
  <si>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</si>
  <si>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</si>
  <si>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</si>
  <si>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</si>
  <si>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</si>
  <si>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</si>
  <si>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</si>
  <si>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</si>
  <si>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VRN</t>
  </si>
  <si>
    <t>STA</t>
  </si>
  <si>
    <t>1</t>
  </si>
  <si>
    <t>{39cf400c-d4ba-4423-9b6c-48e5e017f269}</t>
  </si>
  <si>
    <t>2</t>
  </si>
  <si>
    <t>01</t>
  </si>
  <si>
    <t>Stavební část</t>
  </si>
  <si>
    <t>{0dd50a40-7fcd-46ed-b656-cd93de73066a}</t>
  </si>
  <si>
    <t>02</t>
  </si>
  <si>
    <t>Elektroinstalace</t>
  </si>
  <si>
    <t>{f3449e88-82d5-4820-9419-4363efee95ca}</t>
  </si>
  <si>
    <t>04</t>
  </si>
  <si>
    <t>Zakládání travnatýc...</t>
  </si>
  <si>
    <t>{5fde401e-d3e5-4e09-a26a-064cca46e455}</t>
  </si>
  <si>
    <t>05</t>
  </si>
  <si>
    <t>Keře</t>
  </si>
  <si>
    <t>{adb91832-0cf9-47eb-b867-0b24edd2fc14}</t>
  </si>
  <si>
    <t>06</t>
  </si>
  <si>
    <t>Trvalky</t>
  </si>
  <si>
    <t>{4a7dfc01-1304-499c-9dd4-c75b23c94d91}</t>
  </si>
  <si>
    <t>KRYCÍ LIST SOUPISU PRACÍ</t>
  </si>
  <si>
    <t>Objekt:</t>
  </si>
  <si>
    <t>00 - VRN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</si>
  <si>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</si>
  <si>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</si>
  <si>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</si>
  <si>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</si>
  <si>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</si>
  <si>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</si>
  <si>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</si>
  <si>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</si>
  <si>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</si>
  <si>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</si>
  <si>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</si>
  <si>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</si>
  <si>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</si>
  <si>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</si>
  <si>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</si>
  <si>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</si>
  <si>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</si>
  <si>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</si>
  <si>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</si>
  <si>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</si>
  <si>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</si>
  <si>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</si>
  <si>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</si>
  <si>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</si>
  <si>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</si>
  <si>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</si>
  <si>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</si>
  <si>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012002000</t>
  </si>
  <si>
    <t>Geodetické práce</t>
  </si>
  <si>
    <t>…</t>
  </si>
  <si>
    <t>CS ÚRS 2024 01</t>
  </si>
  <si>
    <t>1024</t>
  </si>
  <si>
    <t>-1408664644</t>
  </si>
  <si>
    <t>Online PSC</t>
  </si>
  <si>
    <t>https://podminky.urs.cz/item/CS_URS_2024_01/012002000</t>
  </si>
  <si>
    <t>012002000/R</t>
  </si>
  <si>
    <t>Vytýčení stávajících inženýrských sítí</t>
  </si>
  <si>
    <t>1263920068</t>
  </si>
  <si>
    <t>3</t>
  </si>
  <si>
    <t>013254000</t>
  </si>
  <si>
    <t>Dokumentace skutečného provedení stavby</t>
  </si>
  <si>
    <t>-608526000</t>
  </si>
  <si>
    <t>https://podminky.urs.cz/item/CS_URS_2024_01/013254000</t>
  </si>
  <si>
    <t>4</t>
  </si>
  <si>
    <t>013294000/R</t>
  </si>
  <si>
    <t>Výrobní dokumentace</t>
  </si>
  <si>
    <t>1944761141</t>
  </si>
  <si>
    <t>VRN3</t>
  </si>
  <si>
    <t>Zařízení staveniště</t>
  </si>
  <si>
    <t>030001000</t>
  </si>
  <si>
    <t>-1137986422</t>
  </si>
  <si>
    <t>https://podminky.urs.cz/item/CS_URS_2024_01/030001000</t>
  </si>
  <si>
    <t>VRN4</t>
  </si>
  <si>
    <t>Inženýrská činnost</t>
  </si>
  <si>
    <t>6</t>
  </si>
  <si>
    <t>043002000/R</t>
  </si>
  <si>
    <t>Zpracování veškerých dokladů potřebných k předání díla a kolaudaci (revize, posudky, čestná prohlášení, atesty, apod...)</t>
  </si>
  <si>
    <t>-170753558</t>
  </si>
  <si>
    <t>7</t>
  </si>
  <si>
    <t>043154000</t>
  </si>
  <si>
    <t>Zkoušky hutnicí</t>
  </si>
  <si>
    <t>-1902529816</t>
  </si>
  <si>
    <t>https://podminky.urs.cz/item/CS_URS_2024_01/043154000</t>
  </si>
  <si>
    <t>8</t>
  </si>
  <si>
    <t>045002000</t>
  </si>
  <si>
    <t>Kompletační a koordinační činnost</t>
  </si>
  <si>
    <t>-670796052</t>
  </si>
  <si>
    <t>https://podminky.urs.cz/item/CS_URS_2024_01/045002000</t>
  </si>
  <si>
    <t>01 - Stavební část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</si>
  <si>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</si>
  <si>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</si>
  <si>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</si>
  <si>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</si>
  <si>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</si>
  <si>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</si>
  <si>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</si>
  <si>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</si>
  <si>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</si>
  <si>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764 - Konstrukce klempířské</t>
  </si>
  <si>
    <t>HSV</t>
  </si>
  <si>
    <t>Práce a dodávky HSV</t>
  </si>
  <si>
    <t>Zemní práce</t>
  </si>
  <si>
    <t>113107211</t>
  </si>
  <si>
    <t>Odstranění podkladů nebo krytů strojně plochy jednotlivě přes 200 m2 s přemístěním hmot na skládku na vzdálenost do 20 m nebo s naložením na dopravní prostředek z kameniva těženého, o tl. vrstvy do 100 mm</t>
  </si>
  <si>
    <t>m2</t>
  </si>
  <si>
    <t>CS ÚRS 2024 02</t>
  </si>
  <si>
    <t>481217024</t>
  </si>
  <si>
    <t>https://podminky.urs.cz/item/CS_URS_2024_02/113107211</t>
  </si>
  <si>
    <t>VV</t>
  </si>
  <si>
    <t>Štěrkopísková plocha</t>
  </si>
  <si>
    <t>653,17</t>
  </si>
  <si>
    <t>121151114</t>
  </si>
  <si>
    <t>Sejmutí ornice strojně při souvislé ploše přes 100 do 500 m2, tl. vrstvy přes 200 do 250 mm</t>
  </si>
  <si>
    <t>779136139</t>
  </si>
  <si>
    <t>https://podminky.urs.cz/item/CS_URS_2024_02/121151114</t>
  </si>
  <si>
    <t>192,93+7,85</t>
  </si>
  <si>
    <t>122251104</t>
  </si>
  <si>
    <t>Odkopávky a prokopávky nezapažené strojně v hornině třídy těžitelnosti I skupiny 3 přes 100 do 500 m3</t>
  </si>
  <si>
    <t>m3</t>
  </si>
  <si>
    <t>-2111133041</t>
  </si>
  <si>
    <t>https://podminky.urs.cz/item/CS_URS_2024_02/122251104</t>
  </si>
  <si>
    <t>Skladba S.01</t>
  </si>
  <si>
    <t>217,24*0,24</t>
  </si>
  <si>
    <t>Skladba S.02</t>
  </si>
  <si>
    <t>(111,72+243,03)*0,24</t>
  </si>
  <si>
    <t>Součet</t>
  </si>
  <si>
    <t>131251100</t>
  </si>
  <si>
    <t>Hloubení nezapažených jam a zářezů strojně s urovnáním dna do předepsaného profilu a spádu v hornině třídy těžitelnosti I skupiny 3 do 20 m3</t>
  </si>
  <si>
    <t>730966849</t>
  </si>
  <si>
    <t>https://podminky.urs.cz/item/CS_URS_2024_02/131251100</t>
  </si>
  <si>
    <t>Opěrná stěna</t>
  </si>
  <si>
    <t>9*1,69</t>
  </si>
  <si>
    <t>132251101</t>
  </si>
  <si>
    <t>Hloubení nezapažených rýh šířky do 800 mm strojně s urovnáním dna do předepsaného profilu a spádu v hornině třídy těžitelnosti I skupiny 3 do 20 m3</t>
  </si>
  <si>
    <t>2112716896</t>
  </si>
  <si>
    <t>https://podminky.urs.cz/item/CS_URS_2024_02/132251101</t>
  </si>
  <si>
    <t>Pergola</t>
  </si>
  <si>
    <t>((6,5*0,5)*1)*4</t>
  </si>
  <si>
    <t>133251101</t>
  </si>
  <si>
    <t>Hloubení nezapažených šachet strojně v hornině třídy těžitelnosti I skupiny 3 do 20 m3</t>
  </si>
  <si>
    <t>899524226</t>
  </si>
  <si>
    <t>https://podminky.urs.cz/item/CS_URS_2024_02/133251101</t>
  </si>
  <si>
    <t>Altán</t>
  </si>
  <si>
    <t>((0,7*0,7)*1,1)*15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</si>
  <si>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</si>
  <si>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</si>
  <si>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-1578130625</t>
  </si>
  <si>
    <t>https://podminky.urs.cz/item/CS_URS_2024_02/162751117</t>
  </si>
  <si>
    <t>200,78*0,25+137,278+15,21+13+8,085-4,625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</si>
  <si>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</si>
  <si>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</si>
  <si>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-233280382</t>
  </si>
  <si>
    <t>https://podminky.urs.cz/item/CS_URS_2024_02/162751119</t>
  </si>
  <si>
    <t>9</t>
  </si>
  <si>
    <t>171251201</t>
  </si>
  <si>
    <t>Uložení sypaniny na skládky nebo meziskládky bez hutnění s upravením uložené sypaniny do předepsaného tvaru</t>
  </si>
  <si>
    <t>-807966637</t>
  </si>
  <si>
    <t>https://podminky.urs.cz/item/CS_URS_2024_02/171251201</t>
  </si>
  <si>
    <t>10</t>
  </si>
  <si>
    <t>171201221</t>
  </si>
  <si>
    <t>Poplatek za uložení stavebního odpadu na skládce (skládkovné) zeminy a kamení zatříděného do Katalogu odpadů pod kódem 17 05 04</t>
  </si>
  <si>
    <t>t</t>
  </si>
  <si>
    <t>1656202023</t>
  </si>
  <si>
    <t>https://podminky.urs.cz/item/CS_URS_2024_02/171201221</t>
  </si>
  <si>
    <t>219,143*1,8</t>
  </si>
  <si>
    <t>11</t>
  </si>
  <si>
    <t>174151101</t>
  </si>
  <si>
    <t>Zásyp sypaninou z jakékoliv horniny strojně s uložením výkopku ve vrstvách se zhutněním jam, šachet, rýh nebo kolem objektů v těchto vykopávkách</t>
  </si>
  <si>
    <t>-1260707493</t>
  </si>
  <si>
    <t>https://podminky.urs.cz/item/CS_URS_2024_02/174151101</t>
  </si>
  <si>
    <t>Za opěrnou stěnou kamenivem</t>
  </si>
  <si>
    <t>12,5*0,11</t>
  </si>
  <si>
    <t>Za opěrnou stěnou zeminou</t>
  </si>
  <si>
    <t>12,5*0,37</t>
  </si>
  <si>
    <t>M</t>
  </si>
  <si>
    <t>58343872</t>
  </si>
  <si>
    <t>kamenivo drcené hrubé frakce 8/16</t>
  </si>
  <si>
    <t>-1758220244</t>
  </si>
  <si>
    <t>1,375*2 'Přepočtené koeficientem množství</t>
  </si>
  <si>
    <t>13</t>
  </si>
  <si>
    <t>181951112</t>
  </si>
  <si>
    <t>Úprava pláně vyrovnáním výškových rozdílů strojně v hornině třídy těžitelnosti I, skupiny 1 až 3 se zhutněním</t>
  </si>
  <si>
    <t>1147835525</t>
  </si>
  <si>
    <t>https://podminky.urs.cz/item/CS_URS_2024_02/181951112</t>
  </si>
  <si>
    <t>217,24</t>
  </si>
  <si>
    <t>111,72+243,03</t>
  </si>
  <si>
    <t>14</t>
  </si>
  <si>
    <t>001-x1</t>
  </si>
  <si>
    <t>D+M+PH Kompletní vsak dešťové vody ze střechy altánu - výkop, likvidace výkopku, provedení vsaku</t>
  </si>
  <si>
    <t>soubor</t>
  </si>
  <si>
    <t>583726369</t>
  </si>
  <si>
    <t>Zakládání</t>
  </si>
  <si>
    <t>15</t>
  </si>
  <si>
    <t>219991112</t>
  </si>
  <si>
    <t>Položení chráničky z plastových trubek vnitřní průměr přes 35 do 50 mm</t>
  </si>
  <si>
    <t>m</t>
  </si>
  <si>
    <t>1684334385</t>
  </si>
  <si>
    <t>https://podminky.urs.cz/item/CS_URS_2024_02/219991112</t>
  </si>
  <si>
    <t>Pergola - prostup elektro</t>
  </si>
  <si>
    <t>0,5*4</t>
  </si>
  <si>
    <t>16</t>
  </si>
  <si>
    <t>34571351</t>
  </si>
  <si>
    <t>trubka elektroinstalační ohebná dvouplášťová korugovaná HDPE+LDPE (chránička) D 40/50mm</t>
  </si>
  <si>
    <t>2101766277</t>
  </si>
  <si>
    <t>2*1,05 'Přepočtené koeficientem množství</t>
  </si>
  <si>
    <t>17</t>
  </si>
  <si>
    <t>274313611</t>
  </si>
  <si>
    <t>Základy z betonu prostého pasy betonu kamenem neprokládaného tř. C 16/20</t>
  </si>
  <si>
    <t>-170021349</t>
  </si>
  <si>
    <t>https://podminky.urs.cz/item/CS_URS_2024_02/274313611</t>
  </si>
  <si>
    <t>((6,5*0,5)*0,9)*4</t>
  </si>
  <si>
    <t>18</t>
  </si>
  <si>
    <t>275313611</t>
  </si>
  <si>
    <t>Základy z betonu prostého patky a bloky z betonu kamenem neprokládaného tř. C 16/20</t>
  </si>
  <si>
    <t>591216315</t>
  </si>
  <si>
    <t>https://podminky.urs.cz/item/CS_URS_2024_02/275313611</t>
  </si>
  <si>
    <t>((0,7*0,7)*0,9)*15</t>
  </si>
  <si>
    <t>Komunikace pozemní</t>
  </si>
  <si>
    <t>19</t>
  </si>
  <si>
    <t>564851111</t>
  </si>
  <si>
    <t>Podklad ze štěrkodrti ŠD s rozprostřením a zhutněním plochy přes 100 m2, po zhutnění tl. 150 mm</t>
  </si>
  <si>
    <t>88902754</t>
  </si>
  <si>
    <t>https://podminky.urs.cz/item/CS_URS_2024_02/564851111</t>
  </si>
  <si>
    <t>20</t>
  </si>
  <si>
    <t>596211113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</si>
  <si>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300 m2</t>
  </si>
  <si>
    <t>705758314</t>
  </si>
  <si>
    <t>https://podminky.urs.cz/item/CS_URS_2024_02/596211113</t>
  </si>
  <si>
    <t>188,29</t>
  </si>
  <si>
    <t>97,15+211,33</t>
  </si>
  <si>
    <t>59245015/R</t>
  </si>
  <si>
    <t>betonová zámková dlažba tl 60mm-„Íčko“- barva a povrch dtto stávající dlažba zahrady PZ</t>
  </si>
  <si>
    <t>1224845097</t>
  </si>
  <si>
    <t>483,636554665988*1,01 'Přepočtené koeficientem množství</t>
  </si>
  <si>
    <t>Ostatní konstrukce a práce, bourání</t>
  </si>
  <si>
    <t>22</t>
  </si>
  <si>
    <t>009-x13</t>
  </si>
  <si>
    <t>Drobné bourací práce vč. likvidace odpadu - odstranění zbytků dlažby, apod...</t>
  </si>
  <si>
    <t>1246012279</t>
  </si>
  <si>
    <t>23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</si>
  <si>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</si>
  <si>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</si>
  <si>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1697072521</t>
  </si>
  <si>
    <t>https://podminky.urs.cz/item/CS_URS_2024_02/916231213</t>
  </si>
  <si>
    <t>Obruby celkem</t>
  </si>
  <si>
    <t>1,16+1,04+30,59+2,3+3+5,2+3+2,3+2,43+1,9+9+1,9+0,74+3+8,23+1,9+9,27+1,8+9,27+0,7+1,9+1,9+9,32+4,27+1+3+12+1,9+2,57+11,58+8,49+1,73+1,9</t>
  </si>
  <si>
    <t>2,24+6+2,3+1,9+3,53+1,08+0,3+1,13+5,12+5,12+4,3+4,3+1,9+1,9+1,9+1,9+5,12+1,9+1,9+12,9+1,9+10+8,54+3+3+5,67+5,67+3+3+5,67+5,67+3+3+5,67</t>
  </si>
  <si>
    <t>2,4+0,5+3+1,9+2,82+9+12,09+1,9+7,5+1,9+6,04+1,9+4,12+5,1+3+5</t>
  </si>
  <si>
    <t>Odpočet II. etapa</t>
  </si>
  <si>
    <t>-117,62</t>
  </si>
  <si>
    <t>Dočasná obruba chodníků mezi I. a II. etapou, která bude při zahájení II. etapy vybourána</t>
  </si>
  <si>
    <t>1,96+2,12+1,96</t>
  </si>
  <si>
    <t>24</t>
  </si>
  <si>
    <t>59217036</t>
  </si>
  <si>
    <t>obrubník parkový betonový 500x80x250mm přírodní</t>
  </si>
  <si>
    <t>434594803</t>
  </si>
  <si>
    <t>250,41*1,1 'Přepočtené koeficientem množství</t>
  </si>
  <si>
    <t>25</t>
  </si>
  <si>
    <t>936104213</t>
  </si>
  <si>
    <t>Montáž odpadkového koše přichycením kotevními šrouby</t>
  </si>
  <si>
    <t>kus</t>
  </si>
  <si>
    <t>1786214445</t>
  </si>
  <si>
    <t>https://podminky.urs.cz/item/CS_URS_2024_02/936104213</t>
  </si>
  <si>
    <t>26</t>
  </si>
  <si>
    <t>74910144/R</t>
  </si>
  <si>
    <t>dodávka odpadkového koše - spec. dle TZ ozn. M05</t>
  </si>
  <si>
    <t>873746189</t>
  </si>
  <si>
    <t>27</t>
  </si>
  <si>
    <t>936124113</t>
  </si>
  <si>
    <t>Montáž lavičky parkové stabilní přichycené kotevními šrouby</t>
  </si>
  <si>
    <t>775362551</t>
  </si>
  <si>
    <t>https://podminky.urs.cz/item/CS_URS_2024_02/936124113</t>
  </si>
  <si>
    <t>28</t>
  </si>
  <si>
    <t>74910109/R</t>
  </si>
  <si>
    <t>dodávka lavičky - spec. dle TZ ozn. M1</t>
  </si>
  <si>
    <t>276914908</t>
  </si>
  <si>
    <t>29</t>
  </si>
  <si>
    <t>009-x1</t>
  </si>
  <si>
    <t>Montáž 1ks lavičky a 1ks stolu bez ukotvení</t>
  </si>
  <si>
    <t>-1767404526</t>
  </si>
  <si>
    <t>30</t>
  </si>
  <si>
    <t>009-x3</t>
  </si>
  <si>
    <t>dodávka lavičky se stolem - spec. dle TZ ozn. M02</t>
  </si>
  <si>
    <t>615275518</t>
  </si>
  <si>
    <t>31</t>
  </si>
  <si>
    <t>009-x20</t>
  </si>
  <si>
    <t>Oplocení - Ochrana stávajícího systémového oplocení vč. bran a branek proti poškození</t>
  </si>
  <si>
    <t>-1940845732</t>
  </si>
  <si>
    <t>32</t>
  </si>
  <si>
    <t>009-x21</t>
  </si>
  <si>
    <t>D+M+PH PHP práškový P6 s hasicí schopností 21A/113B vč. držáku na zeď a revize</t>
  </si>
  <si>
    <t>-1245368325</t>
  </si>
  <si>
    <t>33</t>
  </si>
  <si>
    <t>949101111</t>
  </si>
  <si>
    <t>Lešení pomocné pracovní pro objekty pozemních staveb pro zatížení do 150 kg/m2, o výšce lešeňové podlahy do 1,9 m</t>
  </si>
  <si>
    <t>-1233119439</t>
  </si>
  <si>
    <t>https://podminky.urs.cz/item/CS_URS_2024_02/949101111</t>
  </si>
  <si>
    <t>8,14*5,64</t>
  </si>
  <si>
    <t>10,45*7,6</t>
  </si>
  <si>
    <t>997</t>
  </si>
  <si>
    <t>Přesun sutě</t>
  </si>
  <si>
    <t>34</t>
  </si>
  <si>
    <t>997013501</t>
  </si>
  <si>
    <t>Odvoz suti a vybouraných hmot na skládku nebo meziskládku se složením, na vzdálenost do 1 km</t>
  </si>
  <si>
    <t>1038984191</t>
  </si>
  <si>
    <t>https://podminky.urs.cz/item/CS_URS_2024_02/997013501</t>
  </si>
  <si>
    <t>35</t>
  </si>
  <si>
    <t>997013509</t>
  </si>
  <si>
    <t>Odvoz suti a vybouraných hmot na skládku nebo meziskládku se složením, na vzdálenost Příplatek k ceně za každý další započatý 1 km přes 1 km</t>
  </si>
  <si>
    <t>-500989931</t>
  </si>
  <si>
    <t>https://podminky.urs.cz/item/CS_URS_2024_02/997013509</t>
  </si>
  <si>
    <t>117,571*10</t>
  </si>
  <si>
    <t>36</t>
  </si>
  <si>
    <t>997013655</t>
  </si>
  <si>
    <t>888576782</t>
  </si>
  <si>
    <t>https://podminky.urs.cz/item/CS_URS_2024_02/997013655</t>
  </si>
  <si>
    <t>998</t>
  </si>
  <si>
    <t>Přesun hmot</t>
  </si>
  <si>
    <t>37</t>
  </si>
  <si>
    <t>998223011</t>
  </si>
  <si>
    <t>Přesun hmot pro pozemní komunikace s krytem dlážděným dopravní vzdálenost do 200 m jakékoliv délky objektu</t>
  </si>
  <si>
    <t>-702672387</t>
  </si>
  <si>
    <t>https://podminky.urs.cz/item/CS_URS_2024_02/998223011</t>
  </si>
  <si>
    <t>PSV</t>
  </si>
  <si>
    <t>Práce a dodávky PSV</t>
  </si>
  <si>
    <t>762</t>
  </si>
  <si>
    <t>Konstrukce tesařské</t>
  </si>
  <si>
    <t>38</t>
  </si>
  <si>
    <t>762-x3</t>
  </si>
  <si>
    <t>Výroba, dodávka a montáž dřevěné konstrukce Altánu vč. bednění střechy z OSB desek + vodovzdornými překližkami, obložení stěn z KVH latí s povrchovými úpravami a přesunem hmot - spec. dle PD</t>
  </si>
  <si>
    <t>-1231106441</t>
  </si>
  <si>
    <t>39</t>
  </si>
  <si>
    <t>766-x3</t>
  </si>
  <si>
    <t>Výroba, dodávka a montáž dřevěné konstrukce Pergoly vč. povrchových úprav a přesunu hmot - spec. dle PD</t>
  </si>
  <si>
    <t>-1514204311</t>
  </si>
  <si>
    <t>40</t>
  </si>
  <si>
    <t>762-x1</t>
  </si>
  <si>
    <t>D+M+PH Lanková treláž pro popínavé rostliny s vypnutím - spec. dle PD</t>
  </si>
  <si>
    <t>336442468</t>
  </si>
  <si>
    <t>(6,06*2,47)*4</t>
  </si>
  <si>
    <t>(6,14*3,74)*2</t>
  </si>
  <si>
    <t>764</t>
  </si>
  <si>
    <t>Konstrukce klempířské</t>
  </si>
  <si>
    <t>41</t>
  </si>
  <si>
    <t>764-x1</t>
  </si>
  <si>
    <t>D+M+PH Klempířské prvky altán - spec. dle PD</t>
  </si>
  <si>
    <t>1398288497</t>
  </si>
  <si>
    <t>02 - Elektroinstalace</t>
  </si>
  <si>
    <t xml:space="preserve"> </t>
  </si>
  <si>
    <t>D1 - Ostatní konstrukce a práce - výkop</t>
  </si>
  <si>
    <t>D2 - Přesun sutě</t>
  </si>
  <si>
    <t>D4 - Elektromontáže</t>
  </si>
  <si>
    <t>D1</t>
  </si>
  <si>
    <t>Ostatní konstrukce a práce - výkop</t>
  </si>
  <si>
    <t>Pol1</t>
  </si>
  <si>
    <t>Demontáž a opětovná montáž stávající zámkové dlažby, včetně přesunu hmot, nového štěrkového lože pro dlažbu, zhutnění výkopu</t>
  </si>
  <si>
    <t>2004276902</t>
  </si>
  <si>
    <t>Pol2</t>
  </si>
  <si>
    <t>Výkop ve volném terénu, 35/50, pískové lože 10cm (18,2m3), výstražná fólie, zához rýhy, hutnění a úprava terénu</t>
  </si>
  <si>
    <t>Pol3</t>
  </si>
  <si>
    <t>Výkop ve volném terénu, 50/100, pískové lože 10cm (0,25m3), výstražná fólie, zához rýhy, hutnění a úprava terénu</t>
  </si>
  <si>
    <t>39028041</t>
  </si>
  <si>
    <t>D2</t>
  </si>
  <si>
    <t>Pol4</t>
  </si>
  <si>
    <t>Odvoz suti a vybouraných hmot na skládku nebo meziskládku do 1km se složením</t>
  </si>
  <si>
    <t>Pol5</t>
  </si>
  <si>
    <t>Příplatek k odvozu suti a vybraných hmot na skládku ZKD 1km přes 1km</t>
  </si>
  <si>
    <t>km</t>
  </si>
  <si>
    <t>Pol6</t>
  </si>
  <si>
    <t>Poplatek za uložení stavebního betonového odpadu na skládce (skládkovné)</t>
  </si>
  <si>
    <t>D4</t>
  </si>
  <si>
    <t>Elektromontáže</t>
  </si>
  <si>
    <t>Pol7</t>
  </si>
  <si>
    <t>Zásuvková rozvodnice ZS2, zásuvková rozvodnice 4x zásuvka 16A/230V, IP66, např. rozvodnice SCAME BLOCK4 632.222-004F2 kompletní vč. výzbroje (osazena v rámci nerezového pilíře)</t>
  </si>
  <si>
    <t>ks</t>
  </si>
  <si>
    <t>Pol8</t>
  </si>
  <si>
    <t>Rozvaděč R-VO, prázdná rozvodnice 11TE, IP65, např. SCAME BLOCK 4 632.4510 (osazena v rámci nerezového pilíře)</t>
  </si>
  <si>
    <t>Pol9</t>
  </si>
  <si>
    <t>Doplnění rozvaděče R-VO</t>
  </si>
  <si>
    <t>P</t>
  </si>
  <si>
    <t>Poznámka k položce:_x000d_
Jistič PL7, char B, 3-pólový, Icn=10kA, In=6A	2ks_x000d_
Hlavní vypínač, 3-pól, In=32A	1ks_x000d_
HEP	1ks</t>
  </si>
  <si>
    <t>Pol10</t>
  </si>
  <si>
    <t>Doplnění zásuvkové skříně ZS2</t>
  </si>
  <si>
    <t xml:space="preserve">Poznámka k položce:_x000d_
Vypínač 1zap kontakt     1ks	_x000d_
Jistič PL7, char B, 1-pólový, Icn=10kA, In=6A	1ks_x000d_
</t>
  </si>
  <si>
    <t>Pol11</t>
  </si>
  <si>
    <t>Montáž rozvaděčů plechových, hliníkových nebo plastových sestava do 100 kg</t>
  </si>
  <si>
    <t>Pol12</t>
  </si>
  <si>
    <t>Svítidlo F1, průmyslové svítidlo liniové, LED, IP65, 4000K, Ra80, např. Philips PROJECTLINE LED, IP65, 54W, 4000K, Ra80</t>
  </si>
  <si>
    <t>Pol13</t>
  </si>
  <si>
    <t>Svítidlo SV1, sloupkové zahradní svítidlo IP44, výška 600mm, 14W, E27 stejného typu již osazených svítidel, 4000K, Ra80, např. Philips 16353/93/16, IP44, 14W, E27 vč. zdroje, 4000K, Ra80</t>
  </si>
  <si>
    <t>Pol15</t>
  </si>
  <si>
    <t>Montáž svítidla přisazeného, zemního včetně krytu</t>
  </si>
  <si>
    <t>Pol16</t>
  </si>
  <si>
    <t>CYKY 5Cx6</t>
  </si>
  <si>
    <t>Pol17</t>
  </si>
  <si>
    <t>CYKY 5Cx1,5</t>
  </si>
  <si>
    <t>Pol18</t>
  </si>
  <si>
    <t>CYKY 3Cx1,5</t>
  </si>
  <si>
    <t>Pol20</t>
  </si>
  <si>
    <t>FeZn DN10</t>
  </si>
  <si>
    <t>Pol21</t>
  </si>
  <si>
    <t>Montáž kabelu do 10mm2</t>
  </si>
  <si>
    <t>42</t>
  </si>
  <si>
    <t>Pol22</t>
  </si>
  <si>
    <t>Montáž FeZn DN10</t>
  </si>
  <si>
    <t>44</t>
  </si>
  <si>
    <t>Pol24</t>
  </si>
  <si>
    <t>Kabelová chránička zemní DN50, např. Kopos KOPOFLEX 09050, DN50</t>
  </si>
  <si>
    <t>48</t>
  </si>
  <si>
    <t>Pol25</t>
  </si>
  <si>
    <t>Krabice UV stabilní, IP65, 110/110/50 např. Kopos KSK 100_FA včetně Wago svorek</t>
  </si>
  <si>
    <t>50</t>
  </si>
  <si>
    <t>Pol26</t>
  </si>
  <si>
    <t>Trubka pevnostěnná hrdlovaná, UV stabilní, DN16 např. Kopos 1516EHF_FA</t>
  </si>
  <si>
    <t>52</t>
  </si>
  <si>
    <t>Pol27</t>
  </si>
  <si>
    <t>Koleno 90 k hrdlované tuhé trubce UV stabilní, DN16 např. Kopos 4116HF_FB</t>
  </si>
  <si>
    <t>54</t>
  </si>
  <si>
    <t>Pol28</t>
  </si>
  <si>
    <t>Příchytka pro tuhou hrdlovanou trubku, UV stabilní, DN16 např. Kopos 5316EHF_FB</t>
  </si>
  <si>
    <t>56</t>
  </si>
  <si>
    <t>Pol29</t>
  </si>
  <si>
    <t>Fólie výstražná pro energetiku 33cm</t>
  </si>
  <si>
    <t>58</t>
  </si>
  <si>
    <t>Pol30</t>
  </si>
  <si>
    <t>Montáž KR 250, KSK</t>
  </si>
  <si>
    <t>60</t>
  </si>
  <si>
    <t>Pol31</t>
  </si>
  <si>
    <t>Montáž kabelové zemní chráničky DN50</t>
  </si>
  <si>
    <t>62</t>
  </si>
  <si>
    <t>Pol32</t>
  </si>
  <si>
    <t>Montáž tuhé hrdlované trubky DN16</t>
  </si>
  <si>
    <t>64</t>
  </si>
  <si>
    <t>Pol33</t>
  </si>
  <si>
    <t>Montáž výstražné fólie pro energetiku 33cm</t>
  </si>
  <si>
    <t>66</t>
  </si>
  <si>
    <t>Pol34</t>
  </si>
  <si>
    <t>Teleně izolační podložka CDZ třída C3 (F), 300/300/5mm</t>
  </si>
  <si>
    <t>68</t>
  </si>
  <si>
    <t>Pol35</t>
  </si>
  <si>
    <t>Teleně izolační podložka CDZ třída C3 (F), 1200/150/5mm</t>
  </si>
  <si>
    <t>70</t>
  </si>
  <si>
    <t>Pol36</t>
  </si>
  <si>
    <t>Pilíř nerezový pro osazení zásuvkových a jiných skříní, totožný s již instalovaným např. SCAME pro skříně BLOCK4, 659.ST5040-BL</t>
  </si>
  <si>
    <t>72</t>
  </si>
  <si>
    <t>Pol38</t>
  </si>
  <si>
    <t>Montáž teleně izolační podložky CDZ</t>
  </si>
  <si>
    <t>76</t>
  </si>
  <si>
    <t>Pol39</t>
  </si>
  <si>
    <t>Montáž pilíře zásuvkové skříně ZS2 a rozvadeče R-VO</t>
  </si>
  <si>
    <t>78</t>
  </si>
  <si>
    <t>Pol100</t>
  </si>
  <si>
    <t>Ukončení (zaslepení) kabeláže v zemi (příprava pro etapu II.)</t>
  </si>
  <si>
    <t>-212570096</t>
  </si>
  <si>
    <t>04 - Zakládání travnatýc...</t>
  </si>
  <si>
    <t>122151101</t>
  </si>
  <si>
    <t>Odkopávky a prokopávky nezapažené v hornině třídy těžitelnosti I skupiny 1 a 2 objem do 20 m3 strojně</t>
  </si>
  <si>
    <t>" odkop pro založení trávníku " 315*0,1</t>
  </si>
  <si>
    <t>Vodorovné přemístění přes 9 000 do 10000 m výkopku/sypaniny z horniny třídy těžitelnosti I skupiny 1 až 3</t>
  </si>
  <si>
    <t>https://podminky.urs.cz/item/CS_URS_2024_01/162751117</t>
  </si>
  <si>
    <t>Příplatek k vodorovnému přemístění výkopku/sypaniny z horniny třídy těžitelnosti I skupiny 1 až 3 ZKD 1000 m přes 10000 m</t>
  </si>
  <si>
    <t>https://podminky.urs.cz/item/CS_URS_2024_01/162751119</t>
  </si>
  <si>
    <t>31,5*5 "Přepočtené koeficientem množství</t>
  </si>
  <si>
    <t>171201231</t>
  </si>
  <si>
    <t>Poplatek za uložení zeminy a kamení na recyklační skládce (skládkovné) kód odpadu 17 05 04</t>
  </si>
  <si>
    <t>https://podminky.urs.cz/item/CS_URS_2024_01/171201231</t>
  </si>
  <si>
    <t>31,5*1,8 "Přepočtené koeficientem množství</t>
  </si>
  <si>
    <t>Uložení sypaniny na skládky nebo meziskládky</t>
  </si>
  <si>
    <t>https://podminky.urs.cz/item/CS_URS_2024_01/171251201</t>
  </si>
  <si>
    <t>122151402</t>
  </si>
  <si>
    <t>Vykopávky v zemníku na suchu v hornině třídy těžitelnosti I skupiny 1 a 2 objem do 50 m3 strojně</t>
  </si>
  <si>
    <t>https://podminky.urs.cz/item/CS_URS_2024_01/122151402</t>
  </si>
  <si>
    <t>" substrát pro opravu trávníků " 315*0,1</t>
  </si>
  <si>
    <t>181151311</t>
  </si>
  <si>
    <t>Plošná úprava terénu přes 500 m2 zemina skupiny 1 až 4 nerovnosti přes 50 do 100 mm v rovinně a svahu do 1:5</t>
  </si>
  <si>
    <t>https://podminky.urs.cz/item/CS_URS_2024_01/181151311</t>
  </si>
  <si>
    <t>181411121</t>
  </si>
  <si>
    <t>Založení lučního trávníku výsevem pl do 1000 m2 v rovině a ve svahu do 1:5</t>
  </si>
  <si>
    <t>https://podminky.urs.cz/item/CS_URS_2024_01/181411121</t>
  </si>
  <si>
    <t>00572100</t>
  </si>
  <si>
    <t>osivo jetelotráva intenzivní víceletá</t>
  </si>
  <si>
    <t>kg</t>
  </si>
  <si>
    <t>182303111</t>
  </si>
  <si>
    <t>Doplnění zeminy nebo substrátu na travnatých plochách tl do 50 mm rovina v rovinně a svahu do 1:5</t>
  </si>
  <si>
    <t>https://podminky.urs.cz/item/CS_URS_2024_01/182303111</t>
  </si>
  <si>
    <t>10371500</t>
  </si>
  <si>
    <t>substrát pro trávníky VL</t>
  </si>
  <si>
    <t>183403114</t>
  </si>
  <si>
    <t>Obdělání půdy kultivátorováním v rovině a svahu do 1:5</t>
  </si>
  <si>
    <t>https://podminky.urs.cz/item/CS_URS_2024_01/183403114</t>
  </si>
  <si>
    <t>183403151</t>
  </si>
  <si>
    <t>Obdělání půdy smykováním v rovině a svahu do 1:5</t>
  </si>
  <si>
    <t>https://podminky.urs.cz/item/CS_URS_2024_01/183403151</t>
  </si>
  <si>
    <t>183403152</t>
  </si>
  <si>
    <t>Obdělání půdy vláčením v rovině a svahu do 1:5</t>
  </si>
  <si>
    <t>https://podminky.urs.cz/item/CS_URS_2024_01/183403152</t>
  </si>
  <si>
    <t>183403153</t>
  </si>
  <si>
    <t>Obdělání půdy hrabáním v rovině a svahu do 1:5</t>
  </si>
  <si>
    <t>https://podminky.urs.cz/item/CS_URS_2024_01/183403153</t>
  </si>
  <si>
    <t>183403161</t>
  </si>
  <si>
    <t>Obdělání půdy válením v rovině a svahu do 1:5</t>
  </si>
  <si>
    <t>https://podminky.urs.cz/item/CS_URS_2024_01/183403161</t>
  </si>
  <si>
    <t>111151121</t>
  </si>
  <si>
    <t>Pokosení trávníku parkového pl do 1000 m2 s odvozem do 20 km v rovině a svahu do 1:5</t>
  </si>
  <si>
    <t>https://podminky.urs.cz/item/CS_URS_2024_01/111151121</t>
  </si>
  <si>
    <t>998231311</t>
  </si>
  <si>
    <t>Přesun hmot pro sadovnické a krajinářské úpravy vodorovně do 5000 m</t>
  </si>
  <si>
    <t>https://podminky.urs.cz/item/CS_URS_2024_01/998231311</t>
  </si>
  <si>
    <t>05 - Keře</t>
  </si>
  <si>
    <t>122151102</t>
  </si>
  <si>
    <t>Odkopávky a prokopávky nezapažené strojně v hornině třídy těžitelnosti I skupiny 1 a 2 přes 20 do 50 m3</t>
  </si>
  <si>
    <t>https://podminky.urs.cz/item/CS_URS_2024_02/122151102</t>
  </si>
  <si>
    <t xml:space="preserve">" odstranění jílové vrstvy záhonu do hl. 0,2m " 87,81*0,2 </t>
  </si>
  <si>
    <t>17,562*5 "Přepočtené koeficientem množství</t>
  </si>
  <si>
    <t>Poplatek za uložení stavebního odpadu na recyklační skládce (skládkovné) zeminy a kamení zatříděného do Katalogu odpadů pod kódem 17 05 04</t>
  </si>
  <si>
    <t>https://podminky.urs.cz/item/CS_URS_2024_02/171201231</t>
  </si>
  <si>
    <t>17,562*1,8 "Přepočtené koeficientem množství</t>
  </si>
  <si>
    <t>183205111</t>
  </si>
  <si>
    <t>Založení záhonu pro výsadbu rostlin v rovině nebo na svahu do 1:5 v zemině skupiny 1 až 2</t>
  </si>
  <si>
    <t>https://podminky.urs.cz/item/CS_URS_2024_02/183205111</t>
  </si>
  <si>
    <t>184853522</t>
  </si>
  <si>
    <t>Chemické odplevelení po založení kultury strojně postřikem na široko na svahu přes 1:5 do 1:2</t>
  </si>
  <si>
    <t>https://podminky.urs.cz/item/CS_URS_2024_02/184853522</t>
  </si>
  <si>
    <t xml:space="preserve">"  plochy pro výsadbu " 87,81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</si>
  <si>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</si>
  <si>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</si>
  <si>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https://podminky.urs.cz/item/CS_URS_2024_02/162651112</t>
  </si>
  <si>
    <t>167151101</t>
  </si>
  <si>
    <t>Nakládání, skládání a překládání neulehlého výkopku nebo sypaniny strojně nakládání, množství do 100 m3, z horniny třídy těžitelnosti I, skupiny 1 až 3</t>
  </si>
  <si>
    <t>https://podminky.urs.cz/item/CS_URS_2024_02/167151101</t>
  </si>
  <si>
    <t>171203111</t>
  </si>
  <si>
    <t>Uložení výkopku bez zhutnění s hrubým rozhrnutím v rovině nebo na svahu do 1:5</t>
  </si>
  <si>
    <t>https://podminky.urs.cz/item/CS_URS_2024_02/171203111</t>
  </si>
  <si>
    <t>183101314</t>
  </si>
  <si>
    <t>Hloubení jamek pro vysazování rostlin v zemině skupiny 1 až 4 s výměnou půdy z 100% v rovině nebo na svahu do 1:5, objemu přes 0,05 do 0,125 m3</t>
  </si>
  <si>
    <t>https://podminky.urs.cz/item/CS_URS_2024_02/183101314</t>
  </si>
  <si>
    <t>10321100</t>
  </si>
  <si>
    <t>zahradní substrát pro výsadbu VL</t>
  </si>
  <si>
    <t>6,2 "Přepočtené koeficientem množství</t>
  </si>
  <si>
    <t>184102112</t>
  </si>
  <si>
    <t>Výsadba dřeviny s balem do předem vyhloubené jamky se zalitím v rovině nebo na svahu do 1:5, při průměru balu přes 200 do 300 mm</t>
  </si>
  <si>
    <t>https://podminky.urs.cz/item/CS_URS_2024_02/184102112</t>
  </si>
  <si>
    <t>02650300R</t>
  </si>
  <si>
    <t xml:space="preserve">Keře s balem  n. kontejnerované - viz specifikace průměrná cena</t>
  </si>
  <si>
    <t xml:space="preserve">Poznámka k položce:_x000d_
Poznámka k položce:  podle tabulky soupisu dřevin zahrady Sokolov - etapa I.</t>
  </si>
  <si>
    <t>184801131</t>
  </si>
  <si>
    <t>Ošetření vysazených dřevin ve skupinách v rovině nebo na svahu do 1:5</t>
  </si>
  <si>
    <t>https://podminky.urs.cz/item/CS_URS_2024_02/184801131</t>
  </si>
  <si>
    <t>183403253</t>
  </si>
  <si>
    <t>Obdělání půdy hrabáním na svahu přes 1:5 do 1:2</t>
  </si>
  <si>
    <t>https://podminky.urs.cz/item/CS_URS_2024_02/183403253</t>
  </si>
  <si>
    <t>184851112R</t>
  </si>
  <si>
    <t>Hnojení půdy umělým hnojivem plošně na svahu do 1:2 vč.dodávky hnojiva</t>
  </si>
  <si>
    <t>184911421</t>
  </si>
  <si>
    <t>Mulčování vysazených rostlin mulčovací kůrou, tl. do 100 mm v rovině nebo na svahu do 1:5</t>
  </si>
  <si>
    <t>https://podminky.urs.cz/item/CS_URS_2024_02/184911421</t>
  </si>
  <si>
    <t>10391100</t>
  </si>
  <si>
    <t>kůra mulčovací VL</t>
  </si>
  <si>
    <t>87,81*0,103 "Přepočtené koeficientem množství</t>
  </si>
  <si>
    <t>185804312</t>
  </si>
  <si>
    <t>Zalití rostlin vodou plochy záhonů jednotlivě přes 20 m2</t>
  </si>
  <si>
    <t>https://podminky.urs.cz/item/CS_URS_2024_02/185804312</t>
  </si>
  <si>
    <t>916371214</t>
  </si>
  <si>
    <t>Osazení skrytého flexibilního zahradního obrubníku plastového zarytím včetně začištění</t>
  </si>
  <si>
    <t>https://podminky.urs.cz/item/CS_URS_2024_02/916371214</t>
  </si>
  <si>
    <t>2640240004</t>
  </si>
  <si>
    <t>Obrubník zahradní neviditelný Covergarden černý 80×1 000 mm</t>
  </si>
  <si>
    <t>Přesun hmot pro sadovnické a krajinářské úpravy strojně dopravní vzdálenost do 5000 m</t>
  </si>
  <si>
    <t>46</t>
  </si>
  <si>
    <t>https://podminky.urs.cz/item/CS_URS_2024_02/998231311</t>
  </si>
  <si>
    <t>06 - Trvalky</t>
  </si>
  <si>
    <t xml:space="preserve">" odstranění jílové vrstvy záhonu do hl. 0,2m " 50,0*0,2 </t>
  </si>
  <si>
    <t>10*5 "Přepočtené koeficientem množství</t>
  </si>
  <si>
    <t>10*1,8 "Přepočtené koeficientem množství</t>
  </si>
  <si>
    <t>122151401</t>
  </si>
  <si>
    <t>Vykopávky v zemnících na suchu strojně zapažených i nezapažených v hornině třídy těžitelnosti I skupiny 1 a 2 do 20 m3</t>
  </si>
  <si>
    <t>https://podminky.urs.cz/item/CS_URS_2024_02/122151401</t>
  </si>
  <si>
    <t>10321001</t>
  </si>
  <si>
    <t>substrát vegetačních střech extenzivní suchomilných rostlin</t>
  </si>
  <si>
    <t>183211211</t>
  </si>
  <si>
    <t>Založení štěrkového záhonu pro výsadbu trvalek v zemině skupiny 1 až 4 v rovině nebo na svahu do 1:5</t>
  </si>
  <si>
    <t>https://podminky.urs.cz/item/CS_URS_2024_02/183211211</t>
  </si>
  <si>
    <t>Obdělání půdy kultivátorováním v rovině nebo na svahu do 1:5</t>
  </si>
  <si>
    <t>https://podminky.urs.cz/item/CS_URS_2024_02/183403114</t>
  </si>
  <si>
    <t>Obdělání půdy smykováním v rovině nebo na svahu do 1:5</t>
  </si>
  <si>
    <t>https://podminky.urs.cz/item/CS_URS_2024_02/183403151</t>
  </si>
  <si>
    <t>Obdělání půdy hrabáním v rovině nebo na svahu do 1:5</t>
  </si>
  <si>
    <t>https://podminky.urs.cz/item/CS_URS_2024_02/183403153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</si>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</sst>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2002000" TargetMode="External" /><Relationship Id="rId2" Type="http://schemas.openxmlformats.org/officeDocument/2006/relationships/hyperlink" Target="https://podminky.urs.cz/item/CS_URS_2024_01/013254000" TargetMode="External" /><Relationship Id="rId3" Type="http://schemas.openxmlformats.org/officeDocument/2006/relationships/hyperlink" Target="https://podminky.urs.cz/item/CS_URS_2024_01/030001000" TargetMode="External" /><Relationship Id="rId4" Type="http://schemas.openxmlformats.org/officeDocument/2006/relationships/hyperlink" Target="https://podminky.urs.cz/item/CS_URS_2024_01/043154000" TargetMode="External" /><Relationship Id="rId5" Type="http://schemas.openxmlformats.org/officeDocument/2006/relationships/hyperlink" Target="https://podminky.urs.cz/item/CS_URS_2024_01/045002000" TargetMode="External" /><Relationship Id="rId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211" TargetMode="External" /><Relationship Id="rId2" Type="http://schemas.openxmlformats.org/officeDocument/2006/relationships/hyperlink" Target="https://podminky.urs.cz/item/CS_URS_2024_02/121151114" TargetMode="External" /><Relationship Id="rId3" Type="http://schemas.openxmlformats.org/officeDocument/2006/relationships/hyperlink" Target="https://podminky.urs.cz/item/CS_URS_2024_02/122251104" TargetMode="External" /><Relationship Id="rId4" Type="http://schemas.openxmlformats.org/officeDocument/2006/relationships/hyperlink" Target="https://podminky.urs.cz/item/CS_URS_2024_02/131251100" TargetMode="External" /><Relationship Id="rId5" Type="http://schemas.openxmlformats.org/officeDocument/2006/relationships/hyperlink" Target="https://podminky.urs.cz/item/CS_URS_2024_02/132251101" TargetMode="External" /><Relationship Id="rId6" Type="http://schemas.openxmlformats.org/officeDocument/2006/relationships/hyperlink" Target="https://podminky.urs.cz/item/CS_URS_2024_02/133251101" TargetMode="External" /><Relationship Id="rId7" Type="http://schemas.openxmlformats.org/officeDocument/2006/relationships/hyperlink" Target="https://podminky.urs.cz/item/CS_URS_2024_02/162751117" TargetMode="External" /><Relationship Id="rId8" Type="http://schemas.openxmlformats.org/officeDocument/2006/relationships/hyperlink" Target="https://podminky.urs.cz/item/CS_URS_2024_02/162751119" TargetMode="External" /><Relationship Id="rId9" Type="http://schemas.openxmlformats.org/officeDocument/2006/relationships/hyperlink" Target="https://podminky.urs.cz/item/CS_URS_2024_02/171251201" TargetMode="External" /><Relationship Id="rId10" Type="http://schemas.openxmlformats.org/officeDocument/2006/relationships/hyperlink" Target="https://podminky.urs.cz/item/CS_URS_2024_02/171201221" TargetMode="External" /><Relationship Id="rId11" Type="http://schemas.openxmlformats.org/officeDocument/2006/relationships/hyperlink" Target="https://podminky.urs.cz/item/CS_URS_2024_02/174151101" TargetMode="External" /><Relationship Id="rId12" Type="http://schemas.openxmlformats.org/officeDocument/2006/relationships/hyperlink" Target="https://podminky.urs.cz/item/CS_URS_2024_02/181951112" TargetMode="External" /><Relationship Id="rId13" Type="http://schemas.openxmlformats.org/officeDocument/2006/relationships/hyperlink" Target="https://podminky.urs.cz/item/CS_URS_2024_02/219991112" TargetMode="External" /><Relationship Id="rId14" Type="http://schemas.openxmlformats.org/officeDocument/2006/relationships/hyperlink" Target="https://podminky.urs.cz/item/CS_URS_2024_02/274313611" TargetMode="External" /><Relationship Id="rId15" Type="http://schemas.openxmlformats.org/officeDocument/2006/relationships/hyperlink" Target="https://podminky.urs.cz/item/CS_URS_2024_02/275313611" TargetMode="External" /><Relationship Id="rId16" Type="http://schemas.openxmlformats.org/officeDocument/2006/relationships/hyperlink" Target="https://podminky.urs.cz/item/CS_URS_2024_02/564851111" TargetMode="External" /><Relationship Id="rId17" Type="http://schemas.openxmlformats.org/officeDocument/2006/relationships/hyperlink" Target="https://podminky.urs.cz/item/CS_URS_2024_02/596211113" TargetMode="External" /><Relationship Id="rId18" Type="http://schemas.openxmlformats.org/officeDocument/2006/relationships/hyperlink" Target="https://podminky.urs.cz/item/CS_URS_2024_02/916231213" TargetMode="External" /><Relationship Id="rId19" Type="http://schemas.openxmlformats.org/officeDocument/2006/relationships/hyperlink" Target="https://podminky.urs.cz/item/CS_URS_2024_02/936104213" TargetMode="External" /><Relationship Id="rId20" Type="http://schemas.openxmlformats.org/officeDocument/2006/relationships/hyperlink" Target="https://podminky.urs.cz/item/CS_URS_2024_02/936124113" TargetMode="External" /><Relationship Id="rId21" Type="http://schemas.openxmlformats.org/officeDocument/2006/relationships/hyperlink" Target="https://podminky.urs.cz/item/CS_URS_2024_02/949101111" TargetMode="External" /><Relationship Id="rId22" Type="http://schemas.openxmlformats.org/officeDocument/2006/relationships/hyperlink" Target="https://podminky.urs.cz/item/CS_URS_2024_02/997013501" TargetMode="External" /><Relationship Id="rId23" Type="http://schemas.openxmlformats.org/officeDocument/2006/relationships/hyperlink" Target="https://podminky.urs.cz/item/CS_URS_2024_02/997013509" TargetMode="External" /><Relationship Id="rId24" Type="http://schemas.openxmlformats.org/officeDocument/2006/relationships/hyperlink" Target="https://podminky.urs.cz/item/CS_URS_2024_02/997013655" TargetMode="External" /><Relationship Id="rId25" Type="http://schemas.openxmlformats.org/officeDocument/2006/relationships/hyperlink" Target="https://podminky.urs.cz/item/CS_URS_2024_02/998223011" TargetMode="External" /><Relationship Id="rId2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62751117" TargetMode="External" /><Relationship Id="rId2" Type="http://schemas.openxmlformats.org/officeDocument/2006/relationships/hyperlink" Target="https://podminky.urs.cz/item/CS_URS_2024_01/162751119" TargetMode="External" /><Relationship Id="rId3" Type="http://schemas.openxmlformats.org/officeDocument/2006/relationships/hyperlink" Target="https://podminky.urs.cz/item/CS_URS_2024_01/171201231" TargetMode="External" /><Relationship Id="rId4" Type="http://schemas.openxmlformats.org/officeDocument/2006/relationships/hyperlink" Target="https://podminky.urs.cz/item/CS_URS_2024_01/171251201" TargetMode="External" /><Relationship Id="rId5" Type="http://schemas.openxmlformats.org/officeDocument/2006/relationships/hyperlink" Target="https://podminky.urs.cz/item/CS_URS_2024_01/122151402" TargetMode="External" /><Relationship Id="rId6" Type="http://schemas.openxmlformats.org/officeDocument/2006/relationships/hyperlink" Target="https://podminky.urs.cz/item/CS_URS_2024_01/181151311" TargetMode="External" /><Relationship Id="rId7" Type="http://schemas.openxmlformats.org/officeDocument/2006/relationships/hyperlink" Target="https://podminky.urs.cz/item/CS_URS_2024_01/181411121" TargetMode="External" /><Relationship Id="rId8" Type="http://schemas.openxmlformats.org/officeDocument/2006/relationships/hyperlink" Target="https://podminky.urs.cz/item/CS_URS_2024_01/182303111" TargetMode="External" /><Relationship Id="rId9" Type="http://schemas.openxmlformats.org/officeDocument/2006/relationships/hyperlink" Target="https://podminky.urs.cz/item/CS_URS_2024_01/183403114" TargetMode="External" /><Relationship Id="rId10" Type="http://schemas.openxmlformats.org/officeDocument/2006/relationships/hyperlink" Target="https://podminky.urs.cz/item/CS_URS_2024_01/183403151" TargetMode="External" /><Relationship Id="rId11" Type="http://schemas.openxmlformats.org/officeDocument/2006/relationships/hyperlink" Target="https://podminky.urs.cz/item/CS_URS_2024_01/183403152" TargetMode="External" /><Relationship Id="rId12" Type="http://schemas.openxmlformats.org/officeDocument/2006/relationships/hyperlink" Target="https://podminky.urs.cz/item/CS_URS_2024_01/183403153" TargetMode="External" /><Relationship Id="rId13" Type="http://schemas.openxmlformats.org/officeDocument/2006/relationships/hyperlink" Target="https://podminky.urs.cz/item/CS_URS_2024_01/183403161" TargetMode="External" /><Relationship Id="rId14" Type="http://schemas.openxmlformats.org/officeDocument/2006/relationships/hyperlink" Target="https://podminky.urs.cz/item/CS_URS_2024_01/111151121" TargetMode="External" /><Relationship Id="rId15" Type="http://schemas.openxmlformats.org/officeDocument/2006/relationships/hyperlink" Target="https://podminky.urs.cz/item/CS_URS_2024_01/998231311" TargetMode="External" /><Relationship Id="rId16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2151102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62751119" TargetMode="External" /><Relationship Id="rId4" Type="http://schemas.openxmlformats.org/officeDocument/2006/relationships/hyperlink" Target="https://podminky.urs.cz/item/CS_URS_2024_02/171201231" TargetMode="External" /><Relationship Id="rId5" Type="http://schemas.openxmlformats.org/officeDocument/2006/relationships/hyperlink" Target="https://podminky.urs.cz/item/CS_URS_2024_02/171251201" TargetMode="External" /><Relationship Id="rId6" Type="http://schemas.openxmlformats.org/officeDocument/2006/relationships/hyperlink" Target="https://podminky.urs.cz/item/CS_URS_2024_02/183205111" TargetMode="External" /><Relationship Id="rId7" Type="http://schemas.openxmlformats.org/officeDocument/2006/relationships/hyperlink" Target="https://podminky.urs.cz/item/CS_URS_2024_02/184853522" TargetMode="External" /><Relationship Id="rId8" Type="http://schemas.openxmlformats.org/officeDocument/2006/relationships/hyperlink" Target="https://podminky.urs.cz/item/CS_URS_2024_02/162651112" TargetMode="External" /><Relationship Id="rId9" Type="http://schemas.openxmlformats.org/officeDocument/2006/relationships/hyperlink" Target="https://podminky.urs.cz/item/CS_URS_2024_02/167151101" TargetMode="External" /><Relationship Id="rId10" Type="http://schemas.openxmlformats.org/officeDocument/2006/relationships/hyperlink" Target="https://podminky.urs.cz/item/CS_URS_2024_02/171203111" TargetMode="External" /><Relationship Id="rId11" Type="http://schemas.openxmlformats.org/officeDocument/2006/relationships/hyperlink" Target="https://podminky.urs.cz/item/CS_URS_2024_02/183101314" TargetMode="External" /><Relationship Id="rId12" Type="http://schemas.openxmlformats.org/officeDocument/2006/relationships/hyperlink" Target="https://podminky.urs.cz/item/CS_URS_2024_02/184102112" TargetMode="External" /><Relationship Id="rId13" Type="http://schemas.openxmlformats.org/officeDocument/2006/relationships/hyperlink" Target="https://podminky.urs.cz/item/CS_URS_2024_02/184801131" TargetMode="External" /><Relationship Id="rId14" Type="http://schemas.openxmlformats.org/officeDocument/2006/relationships/hyperlink" Target="https://podminky.urs.cz/item/CS_URS_2024_02/183403253" TargetMode="External" /><Relationship Id="rId15" Type="http://schemas.openxmlformats.org/officeDocument/2006/relationships/hyperlink" Target="https://podminky.urs.cz/item/CS_URS_2024_02/184911421" TargetMode="External" /><Relationship Id="rId16" Type="http://schemas.openxmlformats.org/officeDocument/2006/relationships/hyperlink" Target="https://podminky.urs.cz/item/CS_URS_2024_02/185804312" TargetMode="External" /><Relationship Id="rId17" Type="http://schemas.openxmlformats.org/officeDocument/2006/relationships/hyperlink" Target="https://podminky.urs.cz/item/CS_URS_2024_02/916371214" TargetMode="External" /><Relationship Id="rId18" Type="http://schemas.openxmlformats.org/officeDocument/2006/relationships/hyperlink" Target="https://podminky.urs.cz/item/CS_URS_2024_02/998231311" TargetMode="External" /><Relationship Id="rId19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2151102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62751119" TargetMode="External" /><Relationship Id="rId4" Type="http://schemas.openxmlformats.org/officeDocument/2006/relationships/hyperlink" Target="https://podminky.urs.cz/item/CS_URS_2024_02/171201231" TargetMode="External" /><Relationship Id="rId5" Type="http://schemas.openxmlformats.org/officeDocument/2006/relationships/hyperlink" Target="https://podminky.urs.cz/item/CS_URS_2024_02/171251201" TargetMode="External" /><Relationship Id="rId6" Type="http://schemas.openxmlformats.org/officeDocument/2006/relationships/hyperlink" Target="https://podminky.urs.cz/item/CS_URS_2024_02/122151401" TargetMode="External" /><Relationship Id="rId7" Type="http://schemas.openxmlformats.org/officeDocument/2006/relationships/hyperlink" Target="https://podminky.urs.cz/item/CS_URS_2024_02/183211211" TargetMode="External" /><Relationship Id="rId8" Type="http://schemas.openxmlformats.org/officeDocument/2006/relationships/hyperlink" Target="https://podminky.urs.cz/item/CS_URS_2024_02/183403114" TargetMode="External" /><Relationship Id="rId9" Type="http://schemas.openxmlformats.org/officeDocument/2006/relationships/hyperlink" Target="https://podminky.urs.cz/item/CS_URS_2024_02/183403151" TargetMode="External" /><Relationship Id="rId10" Type="http://schemas.openxmlformats.org/officeDocument/2006/relationships/hyperlink" Target="https://podminky.urs.cz/item/CS_URS_2024_02/183403153" TargetMode="External" /><Relationship Id="rId11" Type="http://schemas.openxmlformats.org/officeDocument/2006/relationships/hyperlink" Target="https://podminky.urs.cz/item/CS_URS_2024_02/998231311" TargetMode="External" /><Relationship Id="rId12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00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Pobytové zařízení Čtyřka - zahradní altán a úpravy zahrady Sokolovská 1507, p.č. 2273/9, 356 01 Sokolov - Etapa I.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Sokolov, Sokolovská 1507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11. 7. 2024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Sokolov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Ing. arch. Olga Růžičková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Michal Kubelka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ROUND(SUM(AG55:AG60),2)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ROUND(SUM(AS55:AS60),2)</f>
        <v>0</v>
      </c>
      <c r="AT54" s="108">
        <f>ROUND(SUM(AV54:AW54),2)</f>
        <v>0</v>
      </c>
      <c r="AU54" s="109">
        <f>ROUND(SUM(AU55:AU60),5)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ROUND(SUM(AZ55:AZ60),2)</f>
        <v>0</v>
      </c>
      <c r="BA54" s="108">
        <f>ROUND(SUM(BA55:BA60),2)</f>
        <v>0</v>
      </c>
      <c r="BB54" s="108">
        <f>ROUND(SUM(BB55:BB60),2)</f>
        <v>0</v>
      </c>
      <c r="BC54" s="108">
        <f>ROUND(SUM(BC55:BC60),2)</f>
        <v>0</v>
      </c>
      <c r="BD54" s="110">
        <f>ROUND(SUM(BD55:BD60),2)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14</v>
      </c>
      <c r="E55" s="116"/>
      <c r="F55" s="116"/>
      <c r="G55" s="116"/>
      <c r="H55" s="116"/>
      <c r="I55" s="117"/>
      <c r="J55" s="116" t="s">
        <v>77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'00 - VRN'!J30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78</v>
      </c>
      <c r="AR55" s="120"/>
      <c r="AS55" s="121">
        <v>0</v>
      </c>
      <c r="AT55" s="122">
        <f>ROUND(SUM(AV55:AW55),2)</f>
        <v>0</v>
      </c>
      <c r="AU55" s="123">
        <f>'00 - VRN'!P83</f>
        <v>0</v>
      </c>
      <c r="AV55" s="122">
        <f>'00 - VRN'!J33</f>
        <v>0</v>
      </c>
      <c r="AW55" s="122">
        <f>'00 - VRN'!J34</f>
        <v>0</v>
      </c>
      <c r="AX55" s="122">
        <f>'00 - VRN'!J35</f>
        <v>0</v>
      </c>
      <c r="AY55" s="122">
        <f>'00 - VRN'!J36</f>
        <v>0</v>
      </c>
      <c r="AZ55" s="122">
        <f>'00 - VRN'!F33</f>
        <v>0</v>
      </c>
      <c r="BA55" s="122">
        <f>'00 - VRN'!F34</f>
        <v>0</v>
      </c>
      <c r="BB55" s="122">
        <f>'00 - VRN'!F35</f>
        <v>0</v>
      </c>
      <c r="BC55" s="122">
        <f>'00 - VRN'!F36</f>
        <v>0</v>
      </c>
      <c r="BD55" s="124">
        <f>'00 - VRN'!F37</f>
        <v>0</v>
      </c>
      <c r="BE55" s="7"/>
      <c r="BT55" s="125" t="s">
        <v>79</v>
      </c>
      <c r="BV55" s="125" t="s">
        <v>74</v>
      </c>
      <c r="BW55" s="125" t="s">
        <v>80</v>
      </c>
      <c r="BX55" s="125" t="s">
        <v>5</v>
      </c>
      <c r="CL55" s="125" t="s">
        <v>19</v>
      </c>
      <c r="CM55" s="125" t="s">
        <v>81</v>
      </c>
    </row>
    <row r="56" s="7" customFormat="1" ht="16.5" customHeight="1">
      <c r="A56" s="113" t="s">
        <v>76</v>
      </c>
      <c r="B56" s="114"/>
      <c r="C56" s="115"/>
      <c r="D56" s="116" t="s">
        <v>82</v>
      </c>
      <c r="E56" s="116"/>
      <c r="F56" s="116"/>
      <c r="G56" s="116"/>
      <c r="H56" s="116"/>
      <c r="I56" s="117"/>
      <c r="J56" s="116" t="s">
        <v>83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'01 - Stavební část'!J30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78</v>
      </c>
      <c r="AR56" s="120"/>
      <c r="AS56" s="121">
        <v>0</v>
      </c>
      <c r="AT56" s="122">
        <f>ROUND(SUM(AV56:AW56),2)</f>
        <v>0</v>
      </c>
      <c r="AU56" s="123">
        <f>'01 - Stavební část'!P89</f>
        <v>0</v>
      </c>
      <c r="AV56" s="122">
        <f>'01 - Stavební část'!J33</f>
        <v>0</v>
      </c>
      <c r="AW56" s="122">
        <f>'01 - Stavební část'!J34</f>
        <v>0</v>
      </c>
      <c r="AX56" s="122">
        <f>'01 - Stavební část'!J35</f>
        <v>0</v>
      </c>
      <c r="AY56" s="122">
        <f>'01 - Stavební část'!J36</f>
        <v>0</v>
      </c>
      <c r="AZ56" s="122">
        <f>'01 - Stavební část'!F33</f>
        <v>0</v>
      </c>
      <c r="BA56" s="122">
        <f>'01 - Stavební část'!F34</f>
        <v>0</v>
      </c>
      <c r="BB56" s="122">
        <f>'01 - Stavební část'!F35</f>
        <v>0</v>
      </c>
      <c r="BC56" s="122">
        <f>'01 - Stavební část'!F36</f>
        <v>0</v>
      </c>
      <c r="BD56" s="124">
        <f>'01 - Stavební část'!F37</f>
        <v>0</v>
      </c>
      <c r="BE56" s="7"/>
      <c r="BT56" s="125" t="s">
        <v>79</v>
      </c>
      <c r="BV56" s="125" t="s">
        <v>74</v>
      </c>
      <c r="BW56" s="125" t="s">
        <v>84</v>
      </c>
      <c r="BX56" s="125" t="s">
        <v>5</v>
      </c>
      <c r="CL56" s="125" t="s">
        <v>19</v>
      </c>
      <c r="CM56" s="125" t="s">
        <v>81</v>
      </c>
    </row>
    <row r="57" s="7" customFormat="1" ht="16.5" customHeight="1">
      <c r="A57" s="113" t="s">
        <v>76</v>
      </c>
      <c r="B57" s="114"/>
      <c r="C57" s="115"/>
      <c r="D57" s="116" t="s">
        <v>85</v>
      </c>
      <c r="E57" s="116"/>
      <c r="F57" s="116"/>
      <c r="G57" s="116"/>
      <c r="H57" s="116"/>
      <c r="I57" s="117"/>
      <c r="J57" s="116" t="s">
        <v>86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'02 - Elektroinstalace'!J30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78</v>
      </c>
      <c r="AR57" s="120"/>
      <c r="AS57" s="121">
        <v>0</v>
      </c>
      <c r="AT57" s="122">
        <f>ROUND(SUM(AV57:AW57),2)</f>
        <v>0</v>
      </c>
      <c r="AU57" s="123">
        <f>'02 - Elektroinstalace'!P82</f>
        <v>0</v>
      </c>
      <c r="AV57" s="122">
        <f>'02 - Elektroinstalace'!J33</f>
        <v>0</v>
      </c>
      <c r="AW57" s="122">
        <f>'02 - Elektroinstalace'!J34</f>
        <v>0</v>
      </c>
      <c r="AX57" s="122">
        <f>'02 - Elektroinstalace'!J35</f>
        <v>0</v>
      </c>
      <c r="AY57" s="122">
        <f>'02 - Elektroinstalace'!J36</f>
        <v>0</v>
      </c>
      <c r="AZ57" s="122">
        <f>'02 - Elektroinstalace'!F33</f>
        <v>0</v>
      </c>
      <c r="BA57" s="122">
        <f>'02 - Elektroinstalace'!F34</f>
        <v>0</v>
      </c>
      <c r="BB57" s="122">
        <f>'02 - Elektroinstalace'!F35</f>
        <v>0</v>
      </c>
      <c r="BC57" s="122">
        <f>'02 - Elektroinstalace'!F36</f>
        <v>0</v>
      </c>
      <c r="BD57" s="124">
        <f>'02 - Elektroinstalace'!F37</f>
        <v>0</v>
      </c>
      <c r="BE57" s="7"/>
      <c r="BT57" s="125" t="s">
        <v>79</v>
      </c>
      <c r="BV57" s="125" t="s">
        <v>74</v>
      </c>
      <c r="BW57" s="125" t="s">
        <v>87</v>
      </c>
      <c r="BX57" s="125" t="s">
        <v>5</v>
      </c>
      <c r="CL57" s="125" t="s">
        <v>19</v>
      </c>
      <c r="CM57" s="125" t="s">
        <v>81</v>
      </c>
    </row>
    <row r="58" s="7" customFormat="1" ht="16.5" customHeight="1">
      <c r="A58" s="113" t="s">
        <v>76</v>
      </c>
      <c r="B58" s="114"/>
      <c r="C58" s="115"/>
      <c r="D58" s="116" t="s">
        <v>88</v>
      </c>
      <c r="E58" s="116"/>
      <c r="F58" s="116"/>
      <c r="G58" s="116"/>
      <c r="H58" s="116"/>
      <c r="I58" s="117"/>
      <c r="J58" s="116" t="s">
        <v>89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'04 - Zakládání travnatýc...'!J30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78</v>
      </c>
      <c r="AR58" s="120"/>
      <c r="AS58" s="121">
        <v>0</v>
      </c>
      <c r="AT58" s="122">
        <f>ROUND(SUM(AV58:AW58),2)</f>
        <v>0</v>
      </c>
      <c r="AU58" s="123">
        <f>'04 - Zakládání travnatýc...'!P82</f>
        <v>0</v>
      </c>
      <c r="AV58" s="122">
        <f>'04 - Zakládání travnatýc...'!J33</f>
        <v>0</v>
      </c>
      <c r="AW58" s="122">
        <f>'04 - Zakládání travnatýc...'!J34</f>
        <v>0</v>
      </c>
      <c r="AX58" s="122">
        <f>'04 - Zakládání travnatýc...'!J35</f>
        <v>0</v>
      </c>
      <c r="AY58" s="122">
        <f>'04 - Zakládání travnatýc...'!J36</f>
        <v>0</v>
      </c>
      <c r="AZ58" s="122">
        <f>'04 - Zakládání travnatýc...'!F33</f>
        <v>0</v>
      </c>
      <c r="BA58" s="122">
        <f>'04 - Zakládání travnatýc...'!F34</f>
        <v>0</v>
      </c>
      <c r="BB58" s="122">
        <f>'04 - Zakládání travnatýc...'!F35</f>
        <v>0</v>
      </c>
      <c r="BC58" s="122">
        <f>'04 - Zakládání travnatýc...'!F36</f>
        <v>0</v>
      </c>
      <c r="BD58" s="124">
        <f>'04 - Zakládání travnatýc...'!F37</f>
        <v>0</v>
      </c>
      <c r="BE58" s="7"/>
      <c r="BT58" s="125" t="s">
        <v>79</v>
      </c>
      <c r="BV58" s="125" t="s">
        <v>74</v>
      </c>
      <c r="BW58" s="125" t="s">
        <v>90</v>
      </c>
      <c r="BX58" s="125" t="s">
        <v>5</v>
      </c>
      <c r="CL58" s="125" t="s">
        <v>19</v>
      </c>
      <c r="CM58" s="125" t="s">
        <v>81</v>
      </c>
    </row>
    <row r="59" s="7" customFormat="1" ht="16.5" customHeight="1">
      <c r="A59" s="113" t="s">
        <v>76</v>
      </c>
      <c r="B59" s="114"/>
      <c r="C59" s="115"/>
      <c r="D59" s="116" t="s">
        <v>91</v>
      </c>
      <c r="E59" s="116"/>
      <c r="F59" s="116"/>
      <c r="G59" s="116"/>
      <c r="H59" s="116"/>
      <c r="I59" s="117"/>
      <c r="J59" s="116" t="s">
        <v>92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'05 - Keře'!J30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78</v>
      </c>
      <c r="AR59" s="120"/>
      <c r="AS59" s="121">
        <v>0</v>
      </c>
      <c r="AT59" s="122">
        <f>ROUND(SUM(AV59:AW59),2)</f>
        <v>0</v>
      </c>
      <c r="AU59" s="123">
        <f>'05 - Keře'!P83</f>
        <v>0</v>
      </c>
      <c r="AV59" s="122">
        <f>'05 - Keře'!J33</f>
        <v>0</v>
      </c>
      <c r="AW59" s="122">
        <f>'05 - Keře'!J34</f>
        <v>0</v>
      </c>
      <c r="AX59" s="122">
        <f>'05 - Keře'!J35</f>
        <v>0</v>
      </c>
      <c r="AY59" s="122">
        <f>'05 - Keře'!J36</f>
        <v>0</v>
      </c>
      <c r="AZ59" s="122">
        <f>'05 - Keře'!F33</f>
        <v>0</v>
      </c>
      <c r="BA59" s="122">
        <f>'05 - Keře'!F34</f>
        <v>0</v>
      </c>
      <c r="BB59" s="122">
        <f>'05 - Keře'!F35</f>
        <v>0</v>
      </c>
      <c r="BC59" s="122">
        <f>'05 - Keře'!F36</f>
        <v>0</v>
      </c>
      <c r="BD59" s="124">
        <f>'05 - Keře'!F37</f>
        <v>0</v>
      </c>
      <c r="BE59" s="7"/>
      <c r="BT59" s="125" t="s">
        <v>79</v>
      </c>
      <c r="BV59" s="125" t="s">
        <v>74</v>
      </c>
      <c r="BW59" s="125" t="s">
        <v>93</v>
      </c>
      <c r="BX59" s="125" t="s">
        <v>5</v>
      </c>
      <c r="CL59" s="125" t="s">
        <v>19</v>
      </c>
      <c r="CM59" s="125" t="s">
        <v>81</v>
      </c>
    </row>
    <row r="60" s="7" customFormat="1" ht="16.5" customHeight="1">
      <c r="A60" s="113" t="s">
        <v>76</v>
      </c>
      <c r="B60" s="114"/>
      <c r="C60" s="115"/>
      <c r="D60" s="116" t="s">
        <v>94</v>
      </c>
      <c r="E60" s="116"/>
      <c r="F60" s="116"/>
      <c r="G60" s="116"/>
      <c r="H60" s="116"/>
      <c r="I60" s="117"/>
      <c r="J60" s="116" t="s">
        <v>95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'06 - Trvalky'!J30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78</v>
      </c>
      <c r="AR60" s="120"/>
      <c r="AS60" s="126">
        <v>0</v>
      </c>
      <c r="AT60" s="127">
        <f>ROUND(SUM(AV60:AW60),2)</f>
        <v>0</v>
      </c>
      <c r="AU60" s="128">
        <f>'06 - Trvalky'!P82</f>
        <v>0</v>
      </c>
      <c r="AV60" s="127">
        <f>'06 - Trvalky'!J33</f>
        <v>0</v>
      </c>
      <c r="AW60" s="127">
        <f>'06 - Trvalky'!J34</f>
        <v>0</v>
      </c>
      <c r="AX60" s="127">
        <f>'06 - Trvalky'!J35</f>
        <v>0</v>
      </c>
      <c r="AY60" s="127">
        <f>'06 - Trvalky'!J36</f>
        <v>0</v>
      </c>
      <c r="AZ60" s="127">
        <f>'06 - Trvalky'!F33</f>
        <v>0</v>
      </c>
      <c r="BA60" s="127">
        <f>'06 - Trvalky'!F34</f>
        <v>0</v>
      </c>
      <c r="BB60" s="127">
        <f>'06 - Trvalky'!F35</f>
        <v>0</v>
      </c>
      <c r="BC60" s="127">
        <f>'06 - Trvalky'!F36</f>
        <v>0</v>
      </c>
      <c r="BD60" s="129">
        <f>'06 - Trvalky'!F37</f>
        <v>0</v>
      </c>
      <c r="BE60" s="7"/>
      <c r="BT60" s="125" t="s">
        <v>79</v>
      </c>
      <c r="BV60" s="125" t="s">
        <v>74</v>
      </c>
      <c r="BW60" s="125" t="s">
        <v>96</v>
      </c>
      <c r="BX60" s="125" t="s">
        <v>5</v>
      </c>
      <c r="CL60" s="125" t="s">
        <v>19</v>
      </c>
      <c r="CM60" s="125" t="s">
        <v>81</v>
      </c>
    </row>
    <row r="61" s="2" customFormat="1" ht="30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6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46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</row>
  </sheetData>
  <sheetProtection sheet="1" formatColumns="0" formatRows="0" objects="1" scenarios="1" spinCount="100000" saltValue="wXNSphPjJFN0++NdrzGODfNcwrNzJkBay99ghBFb2UDN5xogaaMoPwzWdmIjIqzt7saeEeUF+hdX9BjLAzaioA==" hashValue="xFN+tvTIohYBnpPZ2drsG98nJeuepLhejlFAWHkAcEDpywuWMYg0u8+DPgvBWkK7dsUagQA0pZkhFthot+SMGw==" algorithmName="SHA-512" password="80EB"/>
  <mergeCells count="62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0 - VRN'!C2" display="/"/>
    <hyperlink ref="A56" location="'01 - Stavební část'!C2" display="/"/>
    <hyperlink ref="A57" location="'02 - Elektroinstalace'!C2" display="/"/>
    <hyperlink ref="A58" location="'04 - Zakládání travnatýc...'!C2" display="/"/>
    <hyperlink ref="A59" location="'05 - Keře'!C2" display="/"/>
    <hyperlink ref="A60" location="'06 - Trvalky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97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Pobytové zařízení Čtyřka - zahradní altán a úpravy zahrady Sokolovská 1507, p.č. 2273/9, 356 01 Sokolov - Etapa I.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11. 7. 2024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ROUND((SUM(BE83:BE100)),  2)</f>
        <v>0</v>
      </c>
      <c r="G33" s="40"/>
      <c r="H33" s="40"/>
      <c r="I33" s="150">
        <v>0.20999999999999999</v>
      </c>
      <c r="J33" s="149">
        <f>ROUND(((SUM(BE83:BE100))*I33),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ROUND((SUM(BF83:BF100)),  2)</f>
        <v>0</v>
      </c>
      <c r="G34" s="40"/>
      <c r="H34" s="40"/>
      <c r="I34" s="150">
        <v>0.12</v>
      </c>
      <c r="J34" s="149">
        <f>ROUND(((SUM(BF83:BF100))*I34),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ROUND((SUM(BG83:BG100)),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ROUND((SUM(BH83:BH100)),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ROUND((SUM(BI83:BI100)),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Pobytové zařízení Čtyřka - zahradní altán a úpravy zahrady Sokolovská 1507, p.č. 2273/9, 356 01 Sokolov - Etapa I.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00 - VRN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Sokolov, Sokolovská 1507</v>
      </c>
      <c r="G52" s="42"/>
      <c r="H52" s="42"/>
      <c r="I52" s="34" t="s">
        <v>23</v>
      </c>
      <c r="J52" s="74" t="str">
        <f>IF(J12="","",J12)</f>
        <v>11. 7. 2024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Město Sokolov</v>
      </c>
      <c r="G54" s="42"/>
      <c r="H54" s="42"/>
      <c r="I54" s="34" t="s">
        <v>31</v>
      </c>
      <c r="J54" s="38" t="str">
        <f>E21</f>
        <v>Ing. arch. Olga Růžičková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Michal Kubelka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101</v>
      </c>
      <c r="D57" s="164"/>
      <c r="E57" s="164"/>
      <c r="F57" s="164"/>
      <c r="G57" s="164"/>
      <c r="H57" s="164"/>
      <c r="I57" s="164"/>
      <c r="J57" s="165" t="s">
        <v>102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103</v>
      </c>
    </row>
    <row r="60" s="9" customFormat="1" ht="24.96" customHeight="1">
      <c r="A60" s="9"/>
      <c r="B60" s="167"/>
      <c r="C60" s="168"/>
      <c r="D60" s="169" t="s">
        <v>104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105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106</v>
      </c>
      <c r="E62" s="176"/>
      <c r="F62" s="176"/>
      <c r="G62" s="176"/>
      <c r="H62" s="176"/>
      <c r="I62" s="176"/>
      <c r="J62" s="177">
        <f>J92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107</v>
      </c>
      <c r="E63" s="176"/>
      <c r="F63" s="176"/>
      <c r="G63" s="176"/>
      <c r="H63" s="176"/>
      <c r="I63" s="176"/>
      <c r="J63" s="177">
        <f>J95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108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6.25" customHeight="1">
      <c r="A73" s="40"/>
      <c r="B73" s="41"/>
      <c r="C73" s="42"/>
      <c r="D73" s="42"/>
      <c r="E73" s="162" t="str">
        <f>E7</f>
        <v>Pobytové zařízení Čtyřka - zahradní altán a úpravy zahrady Sokolovská 1507, p.č. 2273/9, 356 01 Sokolov - Etapa I.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98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00 - VRN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Sokolov, Sokolovská 1507</v>
      </c>
      <c r="G77" s="42"/>
      <c r="H77" s="42"/>
      <c r="I77" s="34" t="s">
        <v>23</v>
      </c>
      <c r="J77" s="74" t="str">
        <f>IF(J12="","",J12)</f>
        <v>11. 7. 2024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5.65" customHeight="1">
      <c r="A79" s="40"/>
      <c r="B79" s="41"/>
      <c r="C79" s="34" t="s">
        <v>25</v>
      </c>
      <c r="D79" s="42"/>
      <c r="E79" s="42"/>
      <c r="F79" s="29" t="str">
        <f>E15</f>
        <v>Město Sokolov</v>
      </c>
      <c r="G79" s="42"/>
      <c r="H79" s="42"/>
      <c r="I79" s="34" t="s">
        <v>31</v>
      </c>
      <c r="J79" s="38" t="str">
        <f>E21</f>
        <v>Ing. arch. Olga Růžičková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29</v>
      </c>
      <c r="D80" s="42"/>
      <c r="E80" s="42"/>
      <c r="F80" s="29" t="str">
        <f>IF(E18="","",E18)</f>
        <v>Vyplň údaj</v>
      </c>
      <c r="G80" s="42"/>
      <c r="H80" s="42"/>
      <c r="I80" s="34" t="s">
        <v>34</v>
      </c>
      <c r="J80" s="38" t="str">
        <f>E24</f>
        <v>Michal Kubelka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109</v>
      </c>
      <c r="D82" s="182" t="s">
        <v>57</v>
      </c>
      <c r="E82" s="182" t="s">
        <v>53</v>
      </c>
      <c r="F82" s="182" t="s">
        <v>54</v>
      </c>
      <c r="G82" s="182" t="s">
        <v>110</v>
      </c>
      <c r="H82" s="182" t="s">
        <v>111</v>
      </c>
      <c r="I82" s="182" t="s">
        <v>112</v>
      </c>
      <c r="J82" s="182" t="s">
        <v>102</v>
      </c>
      <c r="K82" s="183" t="s">
        <v>113</v>
      </c>
      <c r="L82" s="184"/>
      <c r="M82" s="94" t="s">
        <v>19</v>
      </c>
      <c r="N82" s="95" t="s">
        <v>42</v>
      </c>
      <c r="O82" s="95" t="s">
        <v>114</v>
      </c>
      <c r="P82" s="95" t="s">
        <v>115</v>
      </c>
      <c r="Q82" s="95" t="s">
        <v>116</v>
      </c>
      <c r="R82" s="95" t="s">
        <v>117</v>
      </c>
      <c r="S82" s="95" t="s">
        <v>118</v>
      </c>
      <c r="T82" s="96" t="s">
        <v>119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120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</f>
        <v>0</v>
      </c>
      <c r="Q83" s="98"/>
      <c r="R83" s="187">
        <f>R84</f>
        <v>0</v>
      </c>
      <c r="S83" s="98"/>
      <c r="T83" s="188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71</v>
      </c>
      <c r="AU83" s="19" t="s">
        <v>103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71</v>
      </c>
      <c r="E84" s="193" t="s">
        <v>77</v>
      </c>
      <c r="F84" s="193" t="s">
        <v>121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P85+P92+P95</f>
        <v>0</v>
      </c>
      <c r="Q84" s="198"/>
      <c r="R84" s="199">
        <f>R85+R92+R95</f>
        <v>0</v>
      </c>
      <c r="S84" s="198"/>
      <c r="T84" s="200">
        <f>T85+T92+T95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122</v>
      </c>
      <c r="AT84" s="202" t="s">
        <v>71</v>
      </c>
      <c r="AU84" s="202" t="s">
        <v>72</v>
      </c>
      <c r="AY84" s="201" t="s">
        <v>123</v>
      </c>
      <c r="BK84" s="203">
        <f>BK85+BK92+BK95</f>
        <v>0</v>
      </c>
    </row>
    <row r="85" s="12" customFormat="1" ht="22.8" customHeight="1">
      <c r="A85" s="12"/>
      <c r="B85" s="190"/>
      <c r="C85" s="191"/>
      <c r="D85" s="192" t="s">
        <v>71</v>
      </c>
      <c r="E85" s="204" t="s">
        <v>124</v>
      </c>
      <c r="F85" s="204" t="s">
        <v>125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SUM(P86:P91)</f>
        <v>0</v>
      </c>
      <c r="Q85" s="198"/>
      <c r="R85" s="199">
        <f>SUM(R86:R91)</f>
        <v>0</v>
      </c>
      <c r="S85" s="198"/>
      <c r="T85" s="200">
        <f>SUM(T86:T91)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122</v>
      </c>
      <c r="AT85" s="202" t="s">
        <v>71</v>
      </c>
      <c r="AU85" s="202" t="s">
        <v>79</v>
      </c>
      <c r="AY85" s="201" t="s">
        <v>123</v>
      </c>
      <c r="BK85" s="203">
        <f>SUM(BK86:BK91)</f>
        <v>0</v>
      </c>
    </row>
    <row r="86" s="2" customFormat="1" ht="16.5" customHeight="1">
      <c r="A86" s="40"/>
      <c r="B86" s="41"/>
      <c r="C86" s="206" t="s">
        <v>79</v>
      </c>
      <c r="D86" s="206" t="s">
        <v>126</v>
      </c>
      <c r="E86" s="207" t="s">
        <v>127</v>
      </c>
      <c r="F86" s="208" t="s">
        <v>128</v>
      </c>
      <c r="G86" s="209" t="s">
        <v>129</v>
      </c>
      <c r="H86" s="210">
        <v>1</v>
      </c>
      <c r="I86" s="211"/>
      <c r="J86" s="212">
        <f>ROUND(I86*H86,2)</f>
        <v>0</v>
      </c>
      <c r="K86" s="208" t="s">
        <v>130</v>
      </c>
      <c r="L86" s="46"/>
      <c r="M86" s="213" t="s">
        <v>19</v>
      </c>
      <c r="N86" s="214" t="s">
        <v>43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131</v>
      </c>
      <c r="AT86" s="217" t="s">
        <v>126</v>
      </c>
      <c r="AU86" s="217" t="s">
        <v>81</v>
      </c>
      <c r="AY86" s="19" t="s">
        <v>123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79</v>
      </c>
      <c r="BK86" s="218">
        <f>ROUND(I86*H86,2)</f>
        <v>0</v>
      </c>
      <c r="BL86" s="19" t="s">
        <v>131</v>
      </c>
      <c r="BM86" s="217" t="s">
        <v>132</v>
      </c>
    </row>
    <row r="87" s="2" customFormat="1">
      <c r="A87" s="40"/>
      <c r="B87" s="41"/>
      <c r="C87" s="42"/>
      <c r="D87" s="219" t="s">
        <v>133</v>
      </c>
      <c r="E87" s="42"/>
      <c r="F87" s="220" t="s">
        <v>134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133</v>
      </c>
      <c r="AU87" s="19" t="s">
        <v>81</v>
      </c>
    </row>
    <row r="88" s="2" customFormat="1" ht="16.5" customHeight="1">
      <c r="A88" s="40"/>
      <c r="B88" s="41"/>
      <c r="C88" s="206" t="s">
        <v>81</v>
      </c>
      <c r="D88" s="206" t="s">
        <v>126</v>
      </c>
      <c r="E88" s="207" t="s">
        <v>135</v>
      </c>
      <c r="F88" s="208" t="s">
        <v>136</v>
      </c>
      <c r="G88" s="209" t="s">
        <v>129</v>
      </c>
      <c r="H88" s="210">
        <v>1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131</v>
      </c>
      <c r="AT88" s="217" t="s">
        <v>126</v>
      </c>
      <c r="AU88" s="217" t="s">
        <v>81</v>
      </c>
      <c r="AY88" s="19" t="s">
        <v>123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79</v>
      </c>
      <c r="BK88" s="218">
        <f>ROUND(I88*H88,2)</f>
        <v>0</v>
      </c>
      <c r="BL88" s="19" t="s">
        <v>131</v>
      </c>
      <c r="BM88" s="217" t="s">
        <v>137</v>
      </c>
    </row>
    <row r="89" s="2" customFormat="1" ht="16.5" customHeight="1">
      <c r="A89" s="40"/>
      <c r="B89" s="41"/>
      <c r="C89" s="206" t="s">
        <v>138</v>
      </c>
      <c r="D89" s="206" t="s">
        <v>126</v>
      </c>
      <c r="E89" s="207" t="s">
        <v>139</v>
      </c>
      <c r="F89" s="208" t="s">
        <v>140</v>
      </c>
      <c r="G89" s="209" t="s">
        <v>129</v>
      </c>
      <c r="H89" s="210">
        <v>1</v>
      </c>
      <c r="I89" s="211"/>
      <c r="J89" s="212">
        <f>ROUND(I89*H89,2)</f>
        <v>0</v>
      </c>
      <c r="K89" s="208" t="s">
        <v>130</v>
      </c>
      <c r="L89" s="46"/>
      <c r="M89" s="213" t="s">
        <v>19</v>
      </c>
      <c r="N89" s="214" t="s">
        <v>43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131</v>
      </c>
      <c r="AT89" s="217" t="s">
        <v>126</v>
      </c>
      <c r="AU89" s="217" t="s">
        <v>81</v>
      </c>
      <c r="AY89" s="19" t="s">
        <v>123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79</v>
      </c>
      <c r="BK89" s="218">
        <f>ROUND(I89*H89,2)</f>
        <v>0</v>
      </c>
      <c r="BL89" s="19" t="s">
        <v>131</v>
      </c>
      <c r="BM89" s="217" t="s">
        <v>141</v>
      </c>
    </row>
    <row r="90" s="2" customFormat="1">
      <c r="A90" s="40"/>
      <c r="B90" s="41"/>
      <c r="C90" s="42"/>
      <c r="D90" s="219" t="s">
        <v>133</v>
      </c>
      <c r="E90" s="42"/>
      <c r="F90" s="220" t="s">
        <v>142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133</v>
      </c>
      <c r="AU90" s="19" t="s">
        <v>81</v>
      </c>
    </row>
    <row r="91" s="2" customFormat="1" ht="16.5" customHeight="1">
      <c r="A91" s="40"/>
      <c r="B91" s="41"/>
      <c r="C91" s="206" t="s">
        <v>143</v>
      </c>
      <c r="D91" s="206" t="s">
        <v>126</v>
      </c>
      <c r="E91" s="207" t="s">
        <v>144</v>
      </c>
      <c r="F91" s="208" t="s">
        <v>145</v>
      </c>
      <c r="G91" s="209" t="s">
        <v>129</v>
      </c>
      <c r="H91" s="210">
        <v>1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131</v>
      </c>
      <c r="AT91" s="217" t="s">
        <v>126</v>
      </c>
      <c r="AU91" s="217" t="s">
        <v>81</v>
      </c>
      <c r="AY91" s="19" t="s">
        <v>123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79</v>
      </c>
      <c r="BK91" s="218">
        <f>ROUND(I91*H91,2)</f>
        <v>0</v>
      </c>
      <c r="BL91" s="19" t="s">
        <v>131</v>
      </c>
      <c r="BM91" s="217" t="s">
        <v>146</v>
      </c>
    </row>
    <row r="92" s="12" customFormat="1" ht="22.8" customHeight="1">
      <c r="A92" s="12"/>
      <c r="B92" s="190"/>
      <c r="C92" s="191"/>
      <c r="D92" s="192" t="s">
        <v>71</v>
      </c>
      <c r="E92" s="204" t="s">
        <v>147</v>
      </c>
      <c r="F92" s="204" t="s">
        <v>148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SUM(P93:P94)</f>
        <v>0</v>
      </c>
      <c r="Q92" s="198"/>
      <c r="R92" s="199">
        <f>SUM(R93:R94)</f>
        <v>0</v>
      </c>
      <c r="S92" s="198"/>
      <c r="T92" s="200">
        <f>SUM(T93:T94)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122</v>
      </c>
      <c r="AT92" s="202" t="s">
        <v>71</v>
      </c>
      <c r="AU92" s="202" t="s">
        <v>79</v>
      </c>
      <c r="AY92" s="201" t="s">
        <v>123</v>
      </c>
      <c r="BK92" s="203">
        <f>SUM(BK93:BK94)</f>
        <v>0</v>
      </c>
    </row>
    <row r="93" s="2" customFormat="1" ht="16.5" customHeight="1">
      <c r="A93" s="40"/>
      <c r="B93" s="41"/>
      <c r="C93" s="206" t="s">
        <v>122</v>
      </c>
      <c r="D93" s="206" t="s">
        <v>126</v>
      </c>
      <c r="E93" s="207" t="s">
        <v>149</v>
      </c>
      <c r="F93" s="208" t="s">
        <v>148</v>
      </c>
      <c r="G93" s="209" t="s">
        <v>129</v>
      </c>
      <c r="H93" s="210">
        <v>1</v>
      </c>
      <c r="I93" s="211"/>
      <c r="J93" s="212">
        <f>ROUND(I93*H93,2)</f>
        <v>0</v>
      </c>
      <c r="K93" s="208" t="s">
        <v>130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131</v>
      </c>
      <c r="AT93" s="217" t="s">
        <v>126</v>
      </c>
      <c r="AU93" s="217" t="s">
        <v>81</v>
      </c>
      <c r="AY93" s="19" t="s">
        <v>123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79</v>
      </c>
      <c r="BK93" s="218">
        <f>ROUND(I93*H93,2)</f>
        <v>0</v>
      </c>
      <c r="BL93" s="19" t="s">
        <v>131</v>
      </c>
      <c r="BM93" s="217" t="s">
        <v>150</v>
      </c>
    </row>
    <row r="94" s="2" customFormat="1">
      <c r="A94" s="40"/>
      <c r="B94" s="41"/>
      <c r="C94" s="42"/>
      <c r="D94" s="219" t="s">
        <v>133</v>
      </c>
      <c r="E94" s="42"/>
      <c r="F94" s="220" t="s">
        <v>151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133</v>
      </c>
      <c r="AU94" s="19" t="s">
        <v>81</v>
      </c>
    </row>
    <row r="95" s="12" customFormat="1" ht="22.8" customHeight="1">
      <c r="A95" s="12"/>
      <c r="B95" s="190"/>
      <c r="C95" s="191"/>
      <c r="D95" s="192" t="s">
        <v>71</v>
      </c>
      <c r="E95" s="204" t="s">
        <v>152</v>
      </c>
      <c r="F95" s="204" t="s">
        <v>153</v>
      </c>
      <c r="G95" s="191"/>
      <c r="H95" s="191"/>
      <c r="I95" s="194"/>
      <c r="J95" s="205">
        <f>BK95</f>
        <v>0</v>
      </c>
      <c r="K95" s="191"/>
      <c r="L95" s="196"/>
      <c r="M95" s="197"/>
      <c r="N95" s="198"/>
      <c r="O95" s="198"/>
      <c r="P95" s="199">
        <f>SUM(P96:P100)</f>
        <v>0</v>
      </c>
      <c r="Q95" s="198"/>
      <c r="R95" s="199">
        <f>SUM(R96:R100)</f>
        <v>0</v>
      </c>
      <c r="S95" s="198"/>
      <c r="T95" s="200">
        <f>SUM(T96:T100)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122</v>
      </c>
      <c r="AT95" s="202" t="s">
        <v>71</v>
      </c>
      <c r="AU95" s="202" t="s">
        <v>79</v>
      </c>
      <c r="AY95" s="201" t="s">
        <v>123</v>
      </c>
      <c r="BK95" s="203">
        <f>SUM(BK96:BK100)</f>
        <v>0</v>
      </c>
    </row>
    <row r="96" s="2" customFormat="1" ht="24.15" customHeight="1">
      <c r="A96" s="40"/>
      <c r="B96" s="41"/>
      <c r="C96" s="206" t="s">
        <v>154</v>
      </c>
      <c r="D96" s="206" t="s">
        <v>126</v>
      </c>
      <c r="E96" s="207" t="s">
        <v>155</v>
      </c>
      <c r="F96" s="208" t="s">
        <v>156</v>
      </c>
      <c r="G96" s="209" t="s">
        <v>129</v>
      </c>
      <c r="H96" s="210">
        <v>1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131</v>
      </c>
      <c r="AT96" s="217" t="s">
        <v>126</v>
      </c>
      <c r="AU96" s="217" t="s">
        <v>81</v>
      </c>
      <c r="AY96" s="19" t="s">
        <v>123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79</v>
      </c>
      <c r="BK96" s="218">
        <f>ROUND(I96*H96,2)</f>
        <v>0</v>
      </c>
      <c r="BL96" s="19" t="s">
        <v>131</v>
      </c>
      <c r="BM96" s="217" t="s">
        <v>157</v>
      </c>
    </row>
    <row r="97" s="2" customFormat="1" ht="16.5" customHeight="1">
      <c r="A97" s="40"/>
      <c r="B97" s="41"/>
      <c r="C97" s="206" t="s">
        <v>158</v>
      </c>
      <c r="D97" s="206" t="s">
        <v>126</v>
      </c>
      <c r="E97" s="207" t="s">
        <v>159</v>
      </c>
      <c r="F97" s="208" t="s">
        <v>160</v>
      </c>
      <c r="G97" s="209" t="s">
        <v>129</v>
      </c>
      <c r="H97" s="210">
        <v>1</v>
      </c>
      <c r="I97" s="211"/>
      <c r="J97" s="212">
        <f>ROUND(I97*H97,2)</f>
        <v>0</v>
      </c>
      <c r="K97" s="208" t="s">
        <v>130</v>
      </c>
      <c r="L97" s="46"/>
      <c r="M97" s="213" t="s">
        <v>19</v>
      </c>
      <c r="N97" s="214" t="s">
        <v>43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131</v>
      </c>
      <c r="AT97" s="217" t="s">
        <v>126</v>
      </c>
      <c r="AU97" s="217" t="s">
        <v>81</v>
      </c>
      <c r="AY97" s="19" t="s">
        <v>123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79</v>
      </c>
      <c r="BK97" s="218">
        <f>ROUND(I97*H97,2)</f>
        <v>0</v>
      </c>
      <c r="BL97" s="19" t="s">
        <v>131</v>
      </c>
      <c r="BM97" s="217" t="s">
        <v>161</v>
      </c>
    </row>
    <row r="98" s="2" customFormat="1">
      <c r="A98" s="40"/>
      <c r="B98" s="41"/>
      <c r="C98" s="42"/>
      <c r="D98" s="219" t="s">
        <v>133</v>
      </c>
      <c r="E98" s="42"/>
      <c r="F98" s="220" t="s">
        <v>162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133</v>
      </c>
      <c r="AU98" s="19" t="s">
        <v>81</v>
      </c>
    </row>
    <row r="99" s="2" customFormat="1" ht="16.5" customHeight="1">
      <c r="A99" s="40"/>
      <c r="B99" s="41"/>
      <c r="C99" s="206" t="s">
        <v>163</v>
      </c>
      <c r="D99" s="206" t="s">
        <v>126</v>
      </c>
      <c r="E99" s="207" t="s">
        <v>164</v>
      </c>
      <c r="F99" s="208" t="s">
        <v>165</v>
      </c>
      <c r="G99" s="209" t="s">
        <v>129</v>
      </c>
      <c r="H99" s="210">
        <v>1</v>
      </c>
      <c r="I99" s="211"/>
      <c r="J99" s="212">
        <f>ROUND(I99*H99,2)</f>
        <v>0</v>
      </c>
      <c r="K99" s="208" t="s">
        <v>130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131</v>
      </c>
      <c r="AT99" s="217" t="s">
        <v>126</v>
      </c>
      <c r="AU99" s="217" t="s">
        <v>81</v>
      </c>
      <c r="AY99" s="19" t="s">
        <v>123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79</v>
      </c>
      <c r="BK99" s="218">
        <f>ROUND(I99*H99,2)</f>
        <v>0</v>
      </c>
      <c r="BL99" s="19" t="s">
        <v>131</v>
      </c>
      <c r="BM99" s="217" t="s">
        <v>166</v>
      </c>
    </row>
    <row r="100" s="2" customFormat="1">
      <c r="A100" s="40"/>
      <c r="B100" s="41"/>
      <c r="C100" s="42"/>
      <c r="D100" s="219" t="s">
        <v>133</v>
      </c>
      <c r="E100" s="42"/>
      <c r="F100" s="220" t="s">
        <v>167</v>
      </c>
      <c r="G100" s="42"/>
      <c r="H100" s="42"/>
      <c r="I100" s="221"/>
      <c r="J100" s="42"/>
      <c r="K100" s="42"/>
      <c r="L100" s="46"/>
      <c r="M100" s="224"/>
      <c r="N100" s="225"/>
      <c r="O100" s="226"/>
      <c r="P100" s="226"/>
      <c r="Q100" s="226"/>
      <c r="R100" s="226"/>
      <c r="S100" s="226"/>
      <c r="T100" s="22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133</v>
      </c>
      <c r="AU100" s="19" t="s">
        <v>81</v>
      </c>
    </row>
    <row r="101" s="2" customFormat="1" ht="6.96" customHeight="1">
      <c r="A101" s="40"/>
      <c r="B101" s="61"/>
      <c r="C101" s="62"/>
      <c r="D101" s="62"/>
      <c r="E101" s="62"/>
      <c r="F101" s="62"/>
      <c r="G101" s="62"/>
      <c r="H101" s="62"/>
      <c r="I101" s="62"/>
      <c r="J101" s="62"/>
      <c r="K101" s="62"/>
      <c r="L101" s="46"/>
      <c r="M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</sheetData>
  <sheetProtection sheet="1" autoFilter="0" formatColumns="0" formatRows="0" objects="1" scenarios="1" spinCount="100000" saltValue="zL9EhyUz/oW/CR8tOAfxy/gV2K2lWVlM6bJ8qzifwxg+HAcoXiJUiXNiMkJj6fYcLOko8EBZkS9xS3DoniLKVw==" hashValue="zo/mE3LHb+k+LQU2JmsZlD31t+bXY/1DQJh3mrvGceMhZla8u3o2Wua6Smh9v6h3+brAjFvBVOed076EEt1Itg==" algorithmName="SHA-512" password="80EB"/>
  <autoFilter ref="C82:K10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012002000"/>
    <hyperlink ref="F90" r:id="rId2" display="https://podminky.urs.cz/item/CS_URS_2024_01/013254000"/>
    <hyperlink ref="F94" r:id="rId3" display="https://podminky.urs.cz/item/CS_URS_2024_01/030001000"/>
    <hyperlink ref="F98" r:id="rId4" display="https://podminky.urs.cz/item/CS_URS_2024_01/043154000"/>
    <hyperlink ref="F100" r:id="rId5" display="https://podminky.urs.cz/item/CS_URS_2024_01/045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97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Pobytové zařízení Čtyřka - zahradní altán a úpravy zahrady Sokolovská 1507, p.č. 2273/9, 356 01 Sokolov - Etapa I.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168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11. 7. 2024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ROUND((SUM(BE89:BE230)),  2)</f>
        <v>0</v>
      </c>
      <c r="G33" s="40"/>
      <c r="H33" s="40"/>
      <c r="I33" s="150">
        <v>0.20999999999999999</v>
      </c>
      <c r="J33" s="149">
        <f>ROUND(((SUM(BE89:BE230))*I33),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ROUND((SUM(BF89:BF230)),  2)</f>
        <v>0</v>
      </c>
      <c r="G34" s="40"/>
      <c r="H34" s="40"/>
      <c r="I34" s="150">
        <v>0.12</v>
      </c>
      <c r="J34" s="149">
        <f>ROUND(((SUM(BF89:BF230))*I34),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ROUND((SUM(BG89:BG230)),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ROUND((SUM(BH89:BH230)),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ROUND((SUM(BI89:BI230)),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Pobytové zařízení Čtyřka - zahradní altán a úpravy zahrady Sokolovská 1507, p.č. 2273/9, 356 01 Sokolov - Etapa I.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Stavební část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Sokolov, Sokolovská 1507</v>
      </c>
      <c r="G52" s="42"/>
      <c r="H52" s="42"/>
      <c r="I52" s="34" t="s">
        <v>23</v>
      </c>
      <c r="J52" s="74" t="str">
        <f>IF(J12="","",J12)</f>
        <v>11. 7. 2024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Město Sokolov</v>
      </c>
      <c r="G54" s="42"/>
      <c r="H54" s="42"/>
      <c r="I54" s="34" t="s">
        <v>31</v>
      </c>
      <c r="J54" s="38" t="str">
        <f>E21</f>
        <v>Ing. arch. Olga Růžičková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Michal Kubelka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101</v>
      </c>
      <c r="D57" s="164"/>
      <c r="E57" s="164"/>
      <c r="F57" s="164"/>
      <c r="G57" s="164"/>
      <c r="H57" s="164"/>
      <c r="I57" s="164"/>
      <c r="J57" s="165" t="s">
        <v>102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103</v>
      </c>
    </row>
    <row r="60" s="9" customFormat="1" ht="24.96" customHeight="1">
      <c r="A60" s="9"/>
      <c r="B60" s="167"/>
      <c r="C60" s="168"/>
      <c r="D60" s="169" t="s">
        <v>169</v>
      </c>
      <c r="E60" s="170"/>
      <c r="F60" s="170"/>
      <c r="G60" s="170"/>
      <c r="H60" s="170"/>
      <c r="I60" s="170"/>
      <c r="J60" s="171">
        <f>J90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170</v>
      </c>
      <c r="E61" s="176"/>
      <c r="F61" s="176"/>
      <c r="G61" s="176"/>
      <c r="H61" s="176"/>
      <c r="I61" s="176"/>
      <c r="J61" s="177">
        <f>J91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171</v>
      </c>
      <c r="E62" s="176"/>
      <c r="F62" s="176"/>
      <c r="G62" s="176"/>
      <c r="H62" s="176"/>
      <c r="I62" s="176"/>
      <c r="J62" s="177">
        <f>J145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172</v>
      </c>
      <c r="E63" s="176"/>
      <c r="F63" s="176"/>
      <c r="G63" s="176"/>
      <c r="H63" s="176"/>
      <c r="I63" s="176"/>
      <c r="J63" s="177">
        <f>J160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173</v>
      </c>
      <c r="E64" s="176"/>
      <c r="F64" s="176"/>
      <c r="G64" s="176"/>
      <c r="H64" s="176"/>
      <c r="I64" s="176"/>
      <c r="J64" s="177">
        <f>J177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174</v>
      </c>
      <c r="E65" s="176"/>
      <c r="F65" s="176"/>
      <c r="G65" s="176"/>
      <c r="H65" s="176"/>
      <c r="I65" s="176"/>
      <c r="J65" s="177">
        <f>J209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175</v>
      </c>
      <c r="E66" s="176"/>
      <c r="F66" s="176"/>
      <c r="G66" s="176"/>
      <c r="H66" s="176"/>
      <c r="I66" s="176"/>
      <c r="J66" s="177">
        <f>J217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176</v>
      </c>
      <c r="E67" s="170"/>
      <c r="F67" s="170"/>
      <c r="G67" s="170"/>
      <c r="H67" s="170"/>
      <c r="I67" s="170"/>
      <c r="J67" s="171">
        <f>J220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177</v>
      </c>
      <c r="E68" s="176"/>
      <c r="F68" s="176"/>
      <c r="G68" s="176"/>
      <c r="H68" s="176"/>
      <c r="I68" s="176"/>
      <c r="J68" s="177">
        <f>J221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178</v>
      </c>
      <c r="E69" s="176"/>
      <c r="F69" s="176"/>
      <c r="G69" s="176"/>
      <c r="H69" s="176"/>
      <c r="I69" s="176"/>
      <c r="J69" s="177">
        <f>J229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108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6.25" customHeight="1">
      <c r="A79" s="40"/>
      <c r="B79" s="41"/>
      <c r="C79" s="42"/>
      <c r="D79" s="42"/>
      <c r="E79" s="162" t="str">
        <f>E7</f>
        <v>Pobytové zařízení Čtyřka - zahradní altán a úpravy zahrady Sokolovská 1507, p.č. 2273/9, 356 01 Sokolov - Etapa I.</v>
      </c>
      <c r="F79" s="34"/>
      <c r="G79" s="34"/>
      <c r="H79" s="34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98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01 - Stavební část</v>
      </c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>Sokolov, Sokolovská 1507</v>
      </c>
      <c r="G83" s="42"/>
      <c r="H83" s="42"/>
      <c r="I83" s="34" t="s">
        <v>23</v>
      </c>
      <c r="J83" s="74" t="str">
        <f>IF(J12="","",J12)</f>
        <v>11. 7. 2024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5.65" customHeight="1">
      <c r="A85" s="40"/>
      <c r="B85" s="41"/>
      <c r="C85" s="34" t="s">
        <v>25</v>
      </c>
      <c r="D85" s="42"/>
      <c r="E85" s="42"/>
      <c r="F85" s="29" t="str">
        <f>E15</f>
        <v>Město Sokolov</v>
      </c>
      <c r="G85" s="42"/>
      <c r="H85" s="42"/>
      <c r="I85" s="34" t="s">
        <v>31</v>
      </c>
      <c r="J85" s="38" t="str">
        <f>E21</f>
        <v>Ing. arch. Olga Růžičková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29</v>
      </c>
      <c r="D86" s="42"/>
      <c r="E86" s="42"/>
      <c r="F86" s="29" t="str">
        <f>IF(E18="","",E18)</f>
        <v>Vyplň údaj</v>
      </c>
      <c r="G86" s="42"/>
      <c r="H86" s="42"/>
      <c r="I86" s="34" t="s">
        <v>34</v>
      </c>
      <c r="J86" s="38" t="str">
        <f>E24</f>
        <v>Michal Kubelka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79"/>
      <c r="B88" s="180"/>
      <c r="C88" s="181" t="s">
        <v>109</v>
      </c>
      <c r="D88" s="182" t="s">
        <v>57</v>
      </c>
      <c r="E88" s="182" t="s">
        <v>53</v>
      </c>
      <c r="F88" s="182" t="s">
        <v>54</v>
      </c>
      <c r="G88" s="182" t="s">
        <v>110</v>
      </c>
      <c r="H88" s="182" t="s">
        <v>111</v>
      </c>
      <c r="I88" s="182" t="s">
        <v>112</v>
      </c>
      <c r="J88" s="182" t="s">
        <v>102</v>
      </c>
      <c r="K88" s="183" t="s">
        <v>113</v>
      </c>
      <c r="L88" s="184"/>
      <c r="M88" s="94" t="s">
        <v>19</v>
      </c>
      <c r="N88" s="95" t="s">
        <v>42</v>
      </c>
      <c r="O88" s="95" t="s">
        <v>114</v>
      </c>
      <c r="P88" s="95" t="s">
        <v>115</v>
      </c>
      <c r="Q88" s="95" t="s">
        <v>116</v>
      </c>
      <c r="R88" s="95" t="s">
        <v>117</v>
      </c>
      <c r="S88" s="95" t="s">
        <v>118</v>
      </c>
      <c r="T88" s="96" t="s">
        <v>119</v>
      </c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</row>
    <row r="89" s="2" customFormat="1" ht="22.8" customHeight="1">
      <c r="A89" s="40"/>
      <c r="B89" s="41"/>
      <c r="C89" s="101" t="s">
        <v>120</v>
      </c>
      <c r="D89" s="42"/>
      <c r="E89" s="42"/>
      <c r="F89" s="42"/>
      <c r="G89" s="42"/>
      <c r="H89" s="42"/>
      <c r="I89" s="42"/>
      <c r="J89" s="185">
        <f>BK89</f>
        <v>0</v>
      </c>
      <c r="K89" s="42"/>
      <c r="L89" s="46"/>
      <c r="M89" s="97"/>
      <c r="N89" s="186"/>
      <c r="O89" s="98"/>
      <c r="P89" s="187">
        <f>P90+P220</f>
        <v>0</v>
      </c>
      <c r="Q89" s="98"/>
      <c r="R89" s="187">
        <f>R90+R220</f>
        <v>202.32223160000001</v>
      </c>
      <c r="S89" s="98"/>
      <c r="T89" s="188">
        <f>T90+T220</f>
        <v>117.57059999999999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71</v>
      </c>
      <c r="AU89" s="19" t="s">
        <v>103</v>
      </c>
      <c r="BK89" s="189">
        <f>BK90+BK220</f>
        <v>0</v>
      </c>
    </row>
    <row r="90" s="12" customFormat="1" ht="25.92" customHeight="1">
      <c r="A90" s="12"/>
      <c r="B90" s="190"/>
      <c r="C90" s="191"/>
      <c r="D90" s="192" t="s">
        <v>71</v>
      </c>
      <c r="E90" s="193" t="s">
        <v>179</v>
      </c>
      <c r="F90" s="193" t="s">
        <v>180</v>
      </c>
      <c r="G90" s="191"/>
      <c r="H90" s="191"/>
      <c r="I90" s="194"/>
      <c r="J90" s="195">
        <f>BK90</f>
        <v>0</v>
      </c>
      <c r="K90" s="191"/>
      <c r="L90" s="196"/>
      <c r="M90" s="197"/>
      <c r="N90" s="198"/>
      <c r="O90" s="198"/>
      <c r="P90" s="199">
        <f>P91+P145+P160+P177+P209+P217</f>
        <v>0</v>
      </c>
      <c r="Q90" s="198"/>
      <c r="R90" s="199">
        <f>R91+R145+R160+R177+R209+R217</f>
        <v>202.32223160000001</v>
      </c>
      <c r="S90" s="198"/>
      <c r="T90" s="200">
        <f>T91+T145+T160+T177+T209+T217</f>
        <v>117.57059999999999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79</v>
      </c>
      <c r="AT90" s="202" t="s">
        <v>71</v>
      </c>
      <c r="AU90" s="202" t="s">
        <v>72</v>
      </c>
      <c r="AY90" s="201" t="s">
        <v>123</v>
      </c>
      <c r="BK90" s="203">
        <f>BK91+BK145+BK160+BK177+BK209+BK217</f>
        <v>0</v>
      </c>
    </row>
    <row r="91" s="12" customFormat="1" ht="22.8" customHeight="1">
      <c r="A91" s="12"/>
      <c r="B91" s="190"/>
      <c r="C91" s="191"/>
      <c r="D91" s="192" t="s">
        <v>71</v>
      </c>
      <c r="E91" s="204" t="s">
        <v>79</v>
      </c>
      <c r="F91" s="204" t="s">
        <v>181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SUM(P92:P144)</f>
        <v>0</v>
      </c>
      <c r="Q91" s="198"/>
      <c r="R91" s="199">
        <f>SUM(R92:R144)</f>
        <v>2.75</v>
      </c>
      <c r="S91" s="198"/>
      <c r="T91" s="200">
        <f>SUM(T92:T144)</f>
        <v>117.57059999999999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79</v>
      </c>
      <c r="AT91" s="202" t="s">
        <v>71</v>
      </c>
      <c r="AU91" s="202" t="s">
        <v>79</v>
      </c>
      <c r="AY91" s="201" t="s">
        <v>123</v>
      </c>
      <c r="BK91" s="203">
        <f>SUM(BK92:BK144)</f>
        <v>0</v>
      </c>
    </row>
    <row r="92" s="2" customFormat="1" ht="33" customHeight="1">
      <c r="A92" s="40"/>
      <c r="B92" s="41"/>
      <c r="C92" s="206" t="s">
        <v>79</v>
      </c>
      <c r="D92" s="206" t="s">
        <v>126</v>
      </c>
      <c r="E92" s="207" t="s">
        <v>182</v>
      </c>
      <c r="F92" s="208" t="s">
        <v>183</v>
      </c>
      <c r="G92" s="209" t="s">
        <v>184</v>
      </c>
      <c r="H92" s="210">
        <v>653.16999999999996</v>
      </c>
      <c r="I92" s="211"/>
      <c r="J92" s="212">
        <f>ROUND(I92*H92,2)</f>
        <v>0</v>
      </c>
      <c r="K92" s="208" t="s">
        <v>185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0.17999999999999999</v>
      </c>
      <c r="T92" s="216">
        <f>S92*H92</f>
        <v>117.57059999999999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143</v>
      </c>
      <c r="AT92" s="217" t="s">
        <v>126</v>
      </c>
      <c r="AU92" s="217" t="s">
        <v>81</v>
      </c>
      <c r="AY92" s="19" t="s">
        <v>123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79</v>
      </c>
      <c r="BK92" s="218">
        <f>ROUND(I92*H92,2)</f>
        <v>0</v>
      </c>
      <c r="BL92" s="19" t="s">
        <v>143</v>
      </c>
      <c r="BM92" s="217" t="s">
        <v>186</v>
      </c>
    </row>
    <row r="93" s="2" customFormat="1">
      <c r="A93" s="40"/>
      <c r="B93" s="41"/>
      <c r="C93" s="42"/>
      <c r="D93" s="219" t="s">
        <v>133</v>
      </c>
      <c r="E93" s="42"/>
      <c r="F93" s="220" t="s">
        <v>187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133</v>
      </c>
      <c r="AU93" s="19" t="s">
        <v>81</v>
      </c>
    </row>
    <row r="94" s="13" customFormat="1">
      <c r="A94" s="13"/>
      <c r="B94" s="228"/>
      <c r="C94" s="229"/>
      <c r="D94" s="230" t="s">
        <v>188</v>
      </c>
      <c r="E94" s="231" t="s">
        <v>19</v>
      </c>
      <c r="F94" s="232" t="s">
        <v>189</v>
      </c>
      <c r="G94" s="229"/>
      <c r="H94" s="231" t="s">
        <v>19</v>
      </c>
      <c r="I94" s="233"/>
      <c r="J94" s="229"/>
      <c r="K94" s="229"/>
      <c r="L94" s="234"/>
      <c r="M94" s="235"/>
      <c r="N94" s="236"/>
      <c r="O94" s="236"/>
      <c r="P94" s="236"/>
      <c r="Q94" s="236"/>
      <c r="R94" s="236"/>
      <c r="S94" s="236"/>
      <c r="T94" s="237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8" t="s">
        <v>188</v>
      </c>
      <c r="AU94" s="238" t="s">
        <v>81</v>
      </c>
      <c r="AV94" s="13" t="s">
        <v>79</v>
      </c>
      <c r="AW94" s="13" t="s">
        <v>33</v>
      </c>
      <c r="AX94" s="13" t="s">
        <v>72</v>
      </c>
      <c r="AY94" s="238" t="s">
        <v>123</v>
      </c>
    </row>
    <row r="95" s="14" customFormat="1">
      <c r="A95" s="14"/>
      <c r="B95" s="239"/>
      <c r="C95" s="240"/>
      <c r="D95" s="230" t="s">
        <v>188</v>
      </c>
      <c r="E95" s="241" t="s">
        <v>19</v>
      </c>
      <c r="F95" s="242" t="s">
        <v>190</v>
      </c>
      <c r="G95" s="240"/>
      <c r="H95" s="243">
        <v>653.16999999999996</v>
      </c>
      <c r="I95" s="244"/>
      <c r="J95" s="240"/>
      <c r="K95" s="240"/>
      <c r="L95" s="245"/>
      <c r="M95" s="246"/>
      <c r="N95" s="247"/>
      <c r="O95" s="247"/>
      <c r="P95" s="247"/>
      <c r="Q95" s="247"/>
      <c r="R95" s="247"/>
      <c r="S95" s="247"/>
      <c r="T95" s="248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9" t="s">
        <v>188</v>
      </c>
      <c r="AU95" s="249" t="s">
        <v>81</v>
      </c>
      <c r="AV95" s="14" t="s">
        <v>81</v>
      </c>
      <c r="AW95" s="14" t="s">
        <v>33</v>
      </c>
      <c r="AX95" s="14" t="s">
        <v>79</v>
      </c>
      <c r="AY95" s="249" t="s">
        <v>123</v>
      </c>
    </row>
    <row r="96" s="2" customFormat="1" ht="16.5" customHeight="1">
      <c r="A96" s="40"/>
      <c r="B96" s="41"/>
      <c r="C96" s="206" t="s">
        <v>81</v>
      </c>
      <c r="D96" s="206" t="s">
        <v>126</v>
      </c>
      <c r="E96" s="207" t="s">
        <v>191</v>
      </c>
      <c r="F96" s="208" t="s">
        <v>192</v>
      </c>
      <c r="G96" s="209" t="s">
        <v>184</v>
      </c>
      <c r="H96" s="210">
        <v>200.78</v>
      </c>
      <c r="I96" s="211"/>
      <c r="J96" s="212">
        <f>ROUND(I96*H96,2)</f>
        <v>0</v>
      </c>
      <c r="K96" s="208" t="s">
        <v>185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143</v>
      </c>
      <c r="AT96" s="217" t="s">
        <v>126</v>
      </c>
      <c r="AU96" s="217" t="s">
        <v>81</v>
      </c>
      <c r="AY96" s="19" t="s">
        <v>123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79</v>
      </c>
      <c r="BK96" s="218">
        <f>ROUND(I96*H96,2)</f>
        <v>0</v>
      </c>
      <c r="BL96" s="19" t="s">
        <v>143</v>
      </c>
      <c r="BM96" s="217" t="s">
        <v>193</v>
      </c>
    </row>
    <row r="97" s="2" customFormat="1">
      <c r="A97" s="40"/>
      <c r="B97" s="41"/>
      <c r="C97" s="42"/>
      <c r="D97" s="219" t="s">
        <v>133</v>
      </c>
      <c r="E97" s="42"/>
      <c r="F97" s="220" t="s">
        <v>194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133</v>
      </c>
      <c r="AU97" s="19" t="s">
        <v>81</v>
      </c>
    </row>
    <row r="98" s="14" customFormat="1">
      <c r="A98" s="14"/>
      <c r="B98" s="239"/>
      <c r="C98" s="240"/>
      <c r="D98" s="230" t="s">
        <v>188</v>
      </c>
      <c r="E98" s="241" t="s">
        <v>19</v>
      </c>
      <c r="F98" s="242" t="s">
        <v>195</v>
      </c>
      <c r="G98" s="240"/>
      <c r="H98" s="243">
        <v>200.78</v>
      </c>
      <c r="I98" s="244"/>
      <c r="J98" s="240"/>
      <c r="K98" s="240"/>
      <c r="L98" s="245"/>
      <c r="M98" s="246"/>
      <c r="N98" s="247"/>
      <c r="O98" s="247"/>
      <c r="P98" s="247"/>
      <c r="Q98" s="247"/>
      <c r="R98" s="247"/>
      <c r="S98" s="247"/>
      <c r="T98" s="248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9" t="s">
        <v>188</v>
      </c>
      <c r="AU98" s="249" t="s">
        <v>81</v>
      </c>
      <c r="AV98" s="14" t="s">
        <v>81</v>
      </c>
      <c r="AW98" s="14" t="s">
        <v>33</v>
      </c>
      <c r="AX98" s="14" t="s">
        <v>79</v>
      </c>
      <c r="AY98" s="249" t="s">
        <v>123</v>
      </c>
    </row>
    <row r="99" s="2" customFormat="1" ht="21.75" customHeight="1">
      <c r="A99" s="40"/>
      <c r="B99" s="41"/>
      <c r="C99" s="206" t="s">
        <v>138</v>
      </c>
      <c r="D99" s="206" t="s">
        <v>126</v>
      </c>
      <c r="E99" s="207" t="s">
        <v>196</v>
      </c>
      <c r="F99" s="208" t="s">
        <v>197</v>
      </c>
      <c r="G99" s="209" t="s">
        <v>198</v>
      </c>
      <c r="H99" s="210">
        <v>137.27799999999999</v>
      </c>
      <c r="I99" s="211"/>
      <c r="J99" s="212">
        <f>ROUND(I99*H99,2)</f>
        <v>0</v>
      </c>
      <c r="K99" s="208" t="s">
        <v>185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143</v>
      </c>
      <c r="AT99" s="217" t="s">
        <v>126</v>
      </c>
      <c r="AU99" s="217" t="s">
        <v>81</v>
      </c>
      <c r="AY99" s="19" t="s">
        <v>123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79</v>
      </c>
      <c r="BK99" s="218">
        <f>ROUND(I99*H99,2)</f>
        <v>0</v>
      </c>
      <c r="BL99" s="19" t="s">
        <v>143</v>
      </c>
      <c r="BM99" s="217" t="s">
        <v>199</v>
      </c>
    </row>
    <row r="100" s="2" customFormat="1">
      <c r="A100" s="40"/>
      <c r="B100" s="41"/>
      <c r="C100" s="42"/>
      <c r="D100" s="219" t="s">
        <v>133</v>
      </c>
      <c r="E100" s="42"/>
      <c r="F100" s="220" t="s">
        <v>200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133</v>
      </c>
      <c r="AU100" s="19" t="s">
        <v>81</v>
      </c>
    </row>
    <row r="101" s="13" customFormat="1">
      <c r="A101" s="13"/>
      <c r="B101" s="228"/>
      <c r="C101" s="229"/>
      <c r="D101" s="230" t="s">
        <v>188</v>
      </c>
      <c r="E101" s="231" t="s">
        <v>19</v>
      </c>
      <c r="F101" s="232" t="s">
        <v>201</v>
      </c>
      <c r="G101" s="229"/>
      <c r="H101" s="231" t="s">
        <v>19</v>
      </c>
      <c r="I101" s="233"/>
      <c r="J101" s="229"/>
      <c r="K101" s="229"/>
      <c r="L101" s="234"/>
      <c r="M101" s="235"/>
      <c r="N101" s="236"/>
      <c r="O101" s="236"/>
      <c r="P101" s="236"/>
      <c r="Q101" s="236"/>
      <c r="R101" s="236"/>
      <c r="S101" s="236"/>
      <c r="T101" s="237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8" t="s">
        <v>188</v>
      </c>
      <c r="AU101" s="238" t="s">
        <v>81</v>
      </c>
      <c r="AV101" s="13" t="s">
        <v>79</v>
      </c>
      <c r="AW101" s="13" t="s">
        <v>33</v>
      </c>
      <c r="AX101" s="13" t="s">
        <v>72</v>
      </c>
      <c r="AY101" s="238" t="s">
        <v>123</v>
      </c>
    </row>
    <row r="102" s="14" customFormat="1">
      <c r="A102" s="14"/>
      <c r="B102" s="239"/>
      <c r="C102" s="240"/>
      <c r="D102" s="230" t="s">
        <v>188</v>
      </c>
      <c r="E102" s="241" t="s">
        <v>19</v>
      </c>
      <c r="F102" s="242" t="s">
        <v>202</v>
      </c>
      <c r="G102" s="240"/>
      <c r="H102" s="243">
        <v>52.137999999999998</v>
      </c>
      <c r="I102" s="244"/>
      <c r="J102" s="240"/>
      <c r="K102" s="240"/>
      <c r="L102" s="245"/>
      <c r="M102" s="246"/>
      <c r="N102" s="247"/>
      <c r="O102" s="247"/>
      <c r="P102" s="247"/>
      <c r="Q102" s="247"/>
      <c r="R102" s="247"/>
      <c r="S102" s="247"/>
      <c r="T102" s="248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9" t="s">
        <v>188</v>
      </c>
      <c r="AU102" s="249" t="s">
        <v>81</v>
      </c>
      <c r="AV102" s="14" t="s">
        <v>81</v>
      </c>
      <c r="AW102" s="14" t="s">
        <v>33</v>
      </c>
      <c r="AX102" s="14" t="s">
        <v>72</v>
      </c>
      <c r="AY102" s="249" t="s">
        <v>123</v>
      </c>
    </row>
    <row r="103" s="13" customFormat="1">
      <c r="A103" s="13"/>
      <c r="B103" s="228"/>
      <c r="C103" s="229"/>
      <c r="D103" s="230" t="s">
        <v>188</v>
      </c>
      <c r="E103" s="231" t="s">
        <v>19</v>
      </c>
      <c r="F103" s="232" t="s">
        <v>203</v>
      </c>
      <c r="G103" s="229"/>
      <c r="H103" s="231" t="s">
        <v>19</v>
      </c>
      <c r="I103" s="233"/>
      <c r="J103" s="229"/>
      <c r="K103" s="229"/>
      <c r="L103" s="234"/>
      <c r="M103" s="235"/>
      <c r="N103" s="236"/>
      <c r="O103" s="236"/>
      <c r="P103" s="236"/>
      <c r="Q103" s="236"/>
      <c r="R103" s="236"/>
      <c r="S103" s="236"/>
      <c r="T103" s="237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8" t="s">
        <v>188</v>
      </c>
      <c r="AU103" s="238" t="s">
        <v>81</v>
      </c>
      <c r="AV103" s="13" t="s">
        <v>79</v>
      </c>
      <c r="AW103" s="13" t="s">
        <v>33</v>
      </c>
      <c r="AX103" s="13" t="s">
        <v>72</v>
      </c>
      <c r="AY103" s="238" t="s">
        <v>123</v>
      </c>
    </row>
    <row r="104" s="14" customFormat="1">
      <c r="A104" s="14"/>
      <c r="B104" s="239"/>
      <c r="C104" s="240"/>
      <c r="D104" s="230" t="s">
        <v>188</v>
      </c>
      <c r="E104" s="241" t="s">
        <v>19</v>
      </c>
      <c r="F104" s="242" t="s">
        <v>204</v>
      </c>
      <c r="G104" s="240"/>
      <c r="H104" s="243">
        <v>85.140000000000001</v>
      </c>
      <c r="I104" s="244"/>
      <c r="J104" s="240"/>
      <c r="K104" s="240"/>
      <c r="L104" s="245"/>
      <c r="M104" s="246"/>
      <c r="N104" s="247"/>
      <c r="O104" s="247"/>
      <c r="P104" s="247"/>
      <c r="Q104" s="247"/>
      <c r="R104" s="247"/>
      <c r="S104" s="247"/>
      <c r="T104" s="248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9" t="s">
        <v>188</v>
      </c>
      <c r="AU104" s="249" t="s">
        <v>81</v>
      </c>
      <c r="AV104" s="14" t="s">
        <v>81</v>
      </c>
      <c r="AW104" s="14" t="s">
        <v>33</v>
      </c>
      <c r="AX104" s="14" t="s">
        <v>72</v>
      </c>
      <c r="AY104" s="249" t="s">
        <v>123</v>
      </c>
    </row>
    <row r="105" s="15" customFormat="1">
      <c r="A105" s="15"/>
      <c r="B105" s="250"/>
      <c r="C105" s="251"/>
      <c r="D105" s="230" t="s">
        <v>188</v>
      </c>
      <c r="E105" s="252" t="s">
        <v>19</v>
      </c>
      <c r="F105" s="253" t="s">
        <v>205</v>
      </c>
      <c r="G105" s="251"/>
      <c r="H105" s="254">
        <v>137.27799999999999</v>
      </c>
      <c r="I105" s="255"/>
      <c r="J105" s="251"/>
      <c r="K105" s="251"/>
      <c r="L105" s="256"/>
      <c r="M105" s="257"/>
      <c r="N105" s="258"/>
      <c r="O105" s="258"/>
      <c r="P105" s="258"/>
      <c r="Q105" s="258"/>
      <c r="R105" s="258"/>
      <c r="S105" s="258"/>
      <c r="T105" s="259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0" t="s">
        <v>188</v>
      </c>
      <c r="AU105" s="260" t="s">
        <v>81</v>
      </c>
      <c r="AV105" s="15" t="s">
        <v>143</v>
      </c>
      <c r="AW105" s="15" t="s">
        <v>33</v>
      </c>
      <c r="AX105" s="15" t="s">
        <v>79</v>
      </c>
      <c r="AY105" s="260" t="s">
        <v>123</v>
      </c>
    </row>
    <row r="106" s="2" customFormat="1" ht="24.15" customHeight="1">
      <c r="A106" s="40"/>
      <c r="B106" s="41"/>
      <c r="C106" s="206" t="s">
        <v>143</v>
      </c>
      <c r="D106" s="206" t="s">
        <v>126</v>
      </c>
      <c r="E106" s="207" t="s">
        <v>206</v>
      </c>
      <c r="F106" s="208" t="s">
        <v>207</v>
      </c>
      <c r="G106" s="209" t="s">
        <v>198</v>
      </c>
      <c r="H106" s="210">
        <v>15.210000000000001</v>
      </c>
      <c r="I106" s="211"/>
      <c r="J106" s="212">
        <f>ROUND(I106*H106,2)</f>
        <v>0</v>
      </c>
      <c r="K106" s="208" t="s">
        <v>185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143</v>
      </c>
      <c r="AT106" s="217" t="s">
        <v>126</v>
      </c>
      <c r="AU106" s="217" t="s">
        <v>81</v>
      </c>
      <c r="AY106" s="19" t="s">
        <v>123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79</v>
      </c>
      <c r="BK106" s="218">
        <f>ROUND(I106*H106,2)</f>
        <v>0</v>
      </c>
      <c r="BL106" s="19" t="s">
        <v>143</v>
      </c>
      <c r="BM106" s="217" t="s">
        <v>208</v>
      </c>
    </row>
    <row r="107" s="2" customFormat="1">
      <c r="A107" s="40"/>
      <c r="B107" s="41"/>
      <c r="C107" s="42"/>
      <c r="D107" s="219" t="s">
        <v>133</v>
      </c>
      <c r="E107" s="42"/>
      <c r="F107" s="220" t="s">
        <v>209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133</v>
      </c>
      <c r="AU107" s="19" t="s">
        <v>81</v>
      </c>
    </row>
    <row r="108" s="13" customFormat="1">
      <c r="A108" s="13"/>
      <c r="B108" s="228"/>
      <c r="C108" s="229"/>
      <c r="D108" s="230" t="s">
        <v>188</v>
      </c>
      <c r="E108" s="231" t="s">
        <v>19</v>
      </c>
      <c r="F108" s="232" t="s">
        <v>210</v>
      </c>
      <c r="G108" s="229"/>
      <c r="H108" s="231" t="s">
        <v>19</v>
      </c>
      <c r="I108" s="233"/>
      <c r="J108" s="229"/>
      <c r="K108" s="229"/>
      <c r="L108" s="234"/>
      <c r="M108" s="235"/>
      <c r="N108" s="236"/>
      <c r="O108" s="236"/>
      <c r="P108" s="236"/>
      <c r="Q108" s="236"/>
      <c r="R108" s="236"/>
      <c r="S108" s="236"/>
      <c r="T108" s="237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8" t="s">
        <v>188</v>
      </c>
      <c r="AU108" s="238" t="s">
        <v>81</v>
      </c>
      <c r="AV108" s="13" t="s">
        <v>79</v>
      </c>
      <c r="AW108" s="13" t="s">
        <v>33</v>
      </c>
      <c r="AX108" s="13" t="s">
        <v>72</v>
      </c>
      <c r="AY108" s="238" t="s">
        <v>123</v>
      </c>
    </row>
    <row r="109" s="14" customFormat="1">
      <c r="A109" s="14"/>
      <c r="B109" s="239"/>
      <c r="C109" s="240"/>
      <c r="D109" s="230" t="s">
        <v>188</v>
      </c>
      <c r="E109" s="241" t="s">
        <v>19</v>
      </c>
      <c r="F109" s="242" t="s">
        <v>211</v>
      </c>
      <c r="G109" s="240"/>
      <c r="H109" s="243">
        <v>15.210000000000001</v>
      </c>
      <c r="I109" s="244"/>
      <c r="J109" s="240"/>
      <c r="K109" s="240"/>
      <c r="L109" s="245"/>
      <c r="M109" s="246"/>
      <c r="N109" s="247"/>
      <c r="O109" s="247"/>
      <c r="P109" s="247"/>
      <c r="Q109" s="247"/>
      <c r="R109" s="247"/>
      <c r="S109" s="247"/>
      <c r="T109" s="248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9" t="s">
        <v>188</v>
      </c>
      <c r="AU109" s="249" t="s">
        <v>81</v>
      </c>
      <c r="AV109" s="14" t="s">
        <v>81</v>
      </c>
      <c r="AW109" s="14" t="s">
        <v>33</v>
      </c>
      <c r="AX109" s="14" t="s">
        <v>79</v>
      </c>
      <c r="AY109" s="249" t="s">
        <v>123</v>
      </c>
    </row>
    <row r="110" s="2" customFormat="1" ht="24.15" customHeight="1">
      <c r="A110" s="40"/>
      <c r="B110" s="41"/>
      <c r="C110" s="206" t="s">
        <v>122</v>
      </c>
      <c r="D110" s="206" t="s">
        <v>126</v>
      </c>
      <c r="E110" s="207" t="s">
        <v>212</v>
      </c>
      <c r="F110" s="208" t="s">
        <v>213</v>
      </c>
      <c r="G110" s="209" t="s">
        <v>198</v>
      </c>
      <c r="H110" s="210">
        <v>13</v>
      </c>
      <c r="I110" s="211"/>
      <c r="J110" s="212">
        <f>ROUND(I110*H110,2)</f>
        <v>0</v>
      </c>
      <c r="K110" s="208" t="s">
        <v>185</v>
      </c>
      <c r="L110" s="46"/>
      <c r="M110" s="213" t="s">
        <v>19</v>
      </c>
      <c r="N110" s="214" t="s">
        <v>43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143</v>
      </c>
      <c r="AT110" s="217" t="s">
        <v>126</v>
      </c>
      <c r="AU110" s="217" t="s">
        <v>81</v>
      </c>
      <c r="AY110" s="19" t="s">
        <v>123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79</v>
      </c>
      <c r="BK110" s="218">
        <f>ROUND(I110*H110,2)</f>
        <v>0</v>
      </c>
      <c r="BL110" s="19" t="s">
        <v>143</v>
      </c>
      <c r="BM110" s="217" t="s">
        <v>214</v>
      </c>
    </row>
    <row r="111" s="2" customFormat="1">
      <c r="A111" s="40"/>
      <c r="B111" s="41"/>
      <c r="C111" s="42"/>
      <c r="D111" s="219" t="s">
        <v>133</v>
      </c>
      <c r="E111" s="42"/>
      <c r="F111" s="220" t="s">
        <v>215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133</v>
      </c>
      <c r="AU111" s="19" t="s">
        <v>81</v>
      </c>
    </row>
    <row r="112" s="13" customFormat="1">
      <c r="A112" s="13"/>
      <c r="B112" s="228"/>
      <c r="C112" s="229"/>
      <c r="D112" s="230" t="s">
        <v>188</v>
      </c>
      <c r="E112" s="231" t="s">
        <v>19</v>
      </c>
      <c r="F112" s="232" t="s">
        <v>216</v>
      </c>
      <c r="G112" s="229"/>
      <c r="H112" s="231" t="s">
        <v>19</v>
      </c>
      <c r="I112" s="233"/>
      <c r="J112" s="229"/>
      <c r="K112" s="229"/>
      <c r="L112" s="234"/>
      <c r="M112" s="235"/>
      <c r="N112" s="236"/>
      <c r="O112" s="236"/>
      <c r="P112" s="236"/>
      <c r="Q112" s="236"/>
      <c r="R112" s="236"/>
      <c r="S112" s="236"/>
      <c r="T112" s="237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8" t="s">
        <v>188</v>
      </c>
      <c r="AU112" s="238" t="s">
        <v>81</v>
      </c>
      <c r="AV112" s="13" t="s">
        <v>79</v>
      </c>
      <c r="AW112" s="13" t="s">
        <v>33</v>
      </c>
      <c r="AX112" s="13" t="s">
        <v>72</v>
      </c>
      <c r="AY112" s="238" t="s">
        <v>123</v>
      </c>
    </row>
    <row r="113" s="14" customFormat="1">
      <c r="A113" s="14"/>
      <c r="B113" s="239"/>
      <c r="C113" s="240"/>
      <c r="D113" s="230" t="s">
        <v>188</v>
      </c>
      <c r="E113" s="241" t="s">
        <v>19</v>
      </c>
      <c r="F113" s="242" t="s">
        <v>217</v>
      </c>
      <c r="G113" s="240"/>
      <c r="H113" s="243">
        <v>13</v>
      </c>
      <c r="I113" s="244"/>
      <c r="J113" s="240"/>
      <c r="K113" s="240"/>
      <c r="L113" s="245"/>
      <c r="M113" s="246"/>
      <c r="N113" s="247"/>
      <c r="O113" s="247"/>
      <c r="P113" s="247"/>
      <c r="Q113" s="247"/>
      <c r="R113" s="247"/>
      <c r="S113" s="247"/>
      <c r="T113" s="248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9" t="s">
        <v>188</v>
      </c>
      <c r="AU113" s="249" t="s">
        <v>81</v>
      </c>
      <c r="AV113" s="14" t="s">
        <v>81</v>
      </c>
      <c r="AW113" s="14" t="s">
        <v>33</v>
      </c>
      <c r="AX113" s="14" t="s">
        <v>79</v>
      </c>
      <c r="AY113" s="249" t="s">
        <v>123</v>
      </c>
    </row>
    <row r="114" s="2" customFormat="1" ht="16.5" customHeight="1">
      <c r="A114" s="40"/>
      <c r="B114" s="41"/>
      <c r="C114" s="206" t="s">
        <v>154</v>
      </c>
      <c r="D114" s="206" t="s">
        <v>126</v>
      </c>
      <c r="E114" s="207" t="s">
        <v>218</v>
      </c>
      <c r="F114" s="208" t="s">
        <v>219</v>
      </c>
      <c r="G114" s="209" t="s">
        <v>198</v>
      </c>
      <c r="H114" s="210">
        <v>8.0850000000000009</v>
      </c>
      <c r="I114" s="211"/>
      <c r="J114" s="212">
        <f>ROUND(I114*H114,2)</f>
        <v>0</v>
      </c>
      <c r="K114" s="208" t="s">
        <v>185</v>
      </c>
      <c r="L114" s="46"/>
      <c r="M114" s="213" t="s">
        <v>19</v>
      </c>
      <c r="N114" s="214" t="s">
        <v>43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143</v>
      </c>
      <c r="AT114" s="217" t="s">
        <v>126</v>
      </c>
      <c r="AU114" s="217" t="s">
        <v>81</v>
      </c>
      <c r="AY114" s="19" t="s">
        <v>123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79</v>
      </c>
      <c r="BK114" s="218">
        <f>ROUND(I114*H114,2)</f>
        <v>0</v>
      </c>
      <c r="BL114" s="19" t="s">
        <v>143</v>
      </c>
      <c r="BM114" s="217" t="s">
        <v>220</v>
      </c>
    </row>
    <row r="115" s="2" customFormat="1">
      <c r="A115" s="40"/>
      <c r="B115" s="41"/>
      <c r="C115" s="42"/>
      <c r="D115" s="219" t="s">
        <v>133</v>
      </c>
      <c r="E115" s="42"/>
      <c r="F115" s="220" t="s">
        <v>221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133</v>
      </c>
      <c r="AU115" s="19" t="s">
        <v>81</v>
      </c>
    </row>
    <row r="116" s="13" customFormat="1">
      <c r="A116" s="13"/>
      <c r="B116" s="228"/>
      <c r="C116" s="229"/>
      <c r="D116" s="230" t="s">
        <v>188</v>
      </c>
      <c r="E116" s="231" t="s">
        <v>19</v>
      </c>
      <c r="F116" s="232" t="s">
        <v>222</v>
      </c>
      <c r="G116" s="229"/>
      <c r="H116" s="231" t="s">
        <v>19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8" t="s">
        <v>188</v>
      </c>
      <c r="AU116" s="238" t="s">
        <v>81</v>
      </c>
      <c r="AV116" s="13" t="s">
        <v>79</v>
      </c>
      <c r="AW116" s="13" t="s">
        <v>33</v>
      </c>
      <c r="AX116" s="13" t="s">
        <v>72</v>
      </c>
      <c r="AY116" s="238" t="s">
        <v>123</v>
      </c>
    </row>
    <row r="117" s="14" customFormat="1">
      <c r="A117" s="14"/>
      <c r="B117" s="239"/>
      <c r="C117" s="240"/>
      <c r="D117" s="230" t="s">
        <v>188</v>
      </c>
      <c r="E117" s="241" t="s">
        <v>19</v>
      </c>
      <c r="F117" s="242" t="s">
        <v>223</v>
      </c>
      <c r="G117" s="240"/>
      <c r="H117" s="243">
        <v>8.0850000000000009</v>
      </c>
      <c r="I117" s="244"/>
      <c r="J117" s="240"/>
      <c r="K117" s="240"/>
      <c r="L117" s="245"/>
      <c r="M117" s="246"/>
      <c r="N117" s="247"/>
      <c r="O117" s="247"/>
      <c r="P117" s="247"/>
      <c r="Q117" s="247"/>
      <c r="R117" s="247"/>
      <c r="S117" s="247"/>
      <c r="T117" s="248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9" t="s">
        <v>188</v>
      </c>
      <c r="AU117" s="249" t="s">
        <v>81</v>
      </c>
      <c r="AV117" s="14" t="s">
        <v>81</v>
      </c>
      <c r="AW117" s="14" t="s">
        <v>33</v>
      </c>
      <c r="AX117" s="14" t="s">
        <v>79</v>
      </c>
      <c r="AY117" s="249" t="s">
        <v>123</v>
      </c>
    </row>
    <row r="118" s="2" customFormat="1" ht="37.8" customHeight="1">
      <c r="A118" s="40"/>
      <c r="B118" s="41"/>
      <c r="C118" s="206" t="s">
        <v>158</v>
      </c>
      <c r="D118" s="206" t="s">
        <v>126</v>
      </c>
      <c r="E118" s="207" t="s">
        <v>224</v>
      </c>
      <c r="F118" s="208" t="s">
        <v>225</v>
      </c>
      <c r="G118" s="209" t="s">
        <v>198</v>
      </c>
      <c r="H118" s="210">
        <v>219.143</v>
      </c>
      <c r="I118" s="211"/>
      <c r="J118" s="212">
        <f>ROUND(I118*H118,2)</f>
        <v>0</v>
      </c>
      <c r="K118" s="208" t="s">
        <v>185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143</v>
      </c>
      <c r="AT118" s="217" t="s">
        <v>126</v>
      </c>
      <c r="AU118" s="217" t="s">
        <v>81</v>
      </c>
      <c r="AY118" s="19" t="s">
        <v>123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79</v>
      </c>
      <c r="BK118" s="218">
        <f>ROUND(I118*H118,2)</f>
        <v>0</v>
      </c>
      <c r="BL118" s="19" t="s">
        <v>143</v>
      </c>
      <c r="BM118" s="217" t="s">
        <v>226</v>
      </c>
    </row>
    <row r="119" s="2" customFormat="1">
      <c r="A119" s="40"/>
      <c r="B119" s="41"/>
      <c r="C119" s="42"/>
      <c r="D119" s="219" t="s">
        <v>133</v>
      </c>
      <c r="E119" s="42"/>
      <c r="F119" s="220" t="s">
        <v>227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133</v>
      </c>
      <c r="AU119" s="19" t="s">
        <v>81</v>
      </c>
    </row>
    <row r="120" s="14" customFormat="1">
      <c r="A120" s="14"/>
      <c r="B120" s="239"/>
      <c r="C120" s="240"/>
      <c r="D120" s="230" t="s">
        <v>188</v>
      </c>
      <c r="E120" s="241" t="s">
        <v>19</v>
      </c>
      <c r="F120" s="242" t="s">
        <v>228</v>
      </c>
      <c r="G120" s="240"/>
      <c r="H120" s="243">
        <v>219.143</v>
      </c>
      <c r="I120" s="244"/>
      <c r="J120" s="240"/>
      <c r="K120" s="240"/>
      <c r="L120" s="245"/>
      <c r="M120" s="246"/>
      <c r="N120" s="247"/>
      <c r="O120" s="247"/>
      <c r="P120" s="247"/>
      <c r="Q120" s="247"/>
      <c r="R120" s="247"/>
      <c r="S120" s="247"/>
      <c r="T120" s="248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9" t="s">
        <v>188</v>
      </c>
      <c r="AU120" s="249" t="s">
        <v>81</v>
      </c>
      <c r="AV120" s="14" t="s">
        <v>81</v>
      </c>
      <c r="AW120" s="14" t="s">
        <v>33</v>
      </c>
      <c r="AX120" s="14" t="s">
        <v>79</v>
      </c>
      <c r="AY120" s="249" t="s">
        <v>123</v>
      </c>
    </row>
    <row r="121" s="2" customFormat="1" ht="37.8" customHeight="1">
      <c r="A121" s="40"/>
      <c r="B121" s="41"/>
      <c r="C121" s="206" t="s">
        <v>163</v>
      </c>
      <c r="D121" s="206" t="s">
        <v>126</v>
      </c>
      <c r="E121" s="207" t="s">
        <v>229</v>
      </c>
      <c r="F121" s="208" t="s">
        <v>230</v>
      </c>
      <c r="G121" s="209" t="s">
        <v>198</v>
      </c>
      <c r="H121" s="210">
        <v>219.143</v>
      </c>
      <c r="I121" s="211"/>
      <c r="J121" s="212">
        <f>ROUND(I121*H121,2)</f>
        <v>0</v>
      </c>
      <c r="K121" s="208" t="s">
        <v>185</v>
      </c>
      <c r="L121" s="46"/>
      <c r="M121" s="213" t="s">
        <v>19</v>
      </c>
      <c r="N121" s="214" t="s">
        <v>43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143</v>
      </c>
      <c r="AT121" s="217" t="s">
        <v>126</v>
      </c>
      <c r="AU121" s="217" t="s">
        <v>81</v>
      </c>
      <c r="AY121" s="19" t="s">
        <v>123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79</v>
      </c>
      <c r="BK121" s="218">
        <f>ROUND(I121*H121,2)</f>
        <v>0</v>
      </c>
      <c r="BL121" s="19" t="s">
        <v>143</v>
      </c>
      <c r="BM121" s="217" t="s">
        <v>231</v>
      </c>
    </row>
    <row r="122" s="2" customFormat="1">
      <c r="A122" s="40"/>
      <c r="B122" s="41"/>
      <c r="C122" s="42"/>
      <c r="D122" s="219" t="s">
        <v>133</v>
      </c>
      <c r="E122" s="42"/>
      <c r="F122" s="220" t="s">
        <v>232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133</v>
      </c>
      <c r="AU122" s="19" t="s">
        <v>81</v>
      </c>
    </row>
    <row r="123" s="2" customFormat="1" ht="24.15" customHeight="1">
      <c r="A123" s="40"/>
      <c r="B123" s="41"/>
      <c r="C123" s="206" t="s">
        <v>233</v>
      </c>
      <c r="D123" s="206" t="s">
        <v>126</v>
      </c>
      <c r="E123" s="207" t="s">
        <v>234</v>
      </c>
      <c r="F123" s="208" t="s">
        <v>235</v>
      </c>
      <c r="G123" s="209" t="s">
        <v>198</v>
      </c>
      <c r="H123" s="210">
        <v>219.143</v>
      </c>
      <c r="I123" s="211"/>
      <c r="J123" s="212">
        <f>ROUND(I123*H123,2)</f>
        <v>0</v>
      </c>
      <c r="K123" s="208" t="s">
        <v>185</v>
      </c>
      <c r="L123" s="46"/>
      <c r="M123" s="213" t="s">
        <v>19</v>
      </c>
      <c r="N123" s="214" t="s">
        <v>43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143</v>
      </c>
      <c r="AT123" s="217" t="s">
        <v>126</v>
      </c>
      <c r="AU123" s="217" t="s">
        <v>81</v>
      </c>
      <c r="AY123" s="19" t="s">
        <v>123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79</v>
      </c>
      <c r="BK123" s="218">
        <f>ROUND(I123*H123,2)</f>
        <v>0</v>
      </c>
      <c r="BL123" s="19" t="s">
        <v>143</v>
      </c>
      <c r="BM123" s="217" t="s">
        <v>236</v>
      </c>
    </row>
    <row r="124" s="2" customFormat="1">
      <c r="A124" s="40"/>
      <c r="B124" s="41"/>
      <c r="C124" s="42"/>
      <c r="D124" s="219" t="s">
        <v>133</v>
      </c>
      <c r="E124" s="42"/>
      <c r="F124" s="220" t="s">
        <v>237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133</v>
      </c>
      <c r="AU124" s="19" t="s">
        <v>81</v>
      </c>
    </row>
    <row r="125" s="2" customFormat="1" ht="24.15" customHeight="1">
      <c r="A125" s="40"/>
      <c r="B125" s="41"/>
      <c r="C125" s="206" t="s">
        <v>238</v>
      </c>
      <c r="D125" s="206" t="s">
        <v>126</v>
      </c>
      <c r="E125" s="207" t="s">
        <v>239</v>
      </c>
      <c r="F125" s="208" t="s">
        <v>240</v>
      </c>
      <c r="G125" s="209" t="s">
        <v>241</v>
      </c>
      <c r="H125" s="210">
        <v>394.45699999999999</v>
      </c>
      <c r="I125" s="211"/>
      <c r="J125" s="212">
        <f>ROUND(I125*H125,2)</f>
        <v>0</v>
      </c>
      <c r="K125" s="208" t="s">
        <v>185</v>
      </c>
      <c r="L125" s="46"/>
      <c r="M125" s="213" t="s">
        <v>19</v>
      </c>
      <c r="N125" s="214" t="s">
        <v>43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143</v>
      </c>
      <c r="AT125" s="217" t="s">
        <v>126</v>
      </c>
      <c r="AU125" s="217" t="s">
        <v>81</v>
      </c>
      <c r="AY125" s="19" t="s">
        <v>123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79</v>
      </c>
      <c r="BK125" s="218">
        <f>ROUND(I125*H125,2)</f>
        <v>0</v>
      </c>
      <c r="BL125" s="19" t="s">
        <v>143</v>
      </c>
      <c r="BM125" s="217" t="s">
        <v>242</v>
      </c>
    </row>
    <row r="126" s="2" customFormat="1">
      <c r="A126" s="40"/>
      <c r="B126" s="41"/>
      <c r="C126" s="42"/>
      <c r="D126" s="219" t="s">
        <v>133</v>
      </c>
      <c r="E126" s="42"/>
      <c r="F126" s="220" t="s">
        <v>243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133</v>
      </c>
      <c r="AU126" s="19" t="s">
        <v>81</v>
      </c>
    </row>
    <row r="127" s="14" customFormat="1">
      <c r="A127" s="14"/>
      <c r="B127" s="239"/>
      <c r="C127" s="240"/>
      <c r="D127" s="230" t="s">
        <v>188</v>
      </c>
      <c r="E127" s="241" t="s">
        <v>19</v>
      </c>
      <c r="F127" s="242" t="s">
        <v>244</v>
      </c>
      <c r="G127" s="240"/>
      <c r="H127" s="243">
        <v>394.45699999999999</v>
      </c>
      <c r="I127" s="244"/>
      <c r="J127" s="240"/>
      <c r="K127" s="240"/>
      <c r="L127" s="245"/>
      <c r="M127" s="246"/>
      <c r="N127" s="247"/>
      <c r="O127" s="247"/>
      <c r="P127" s="247"/>
      <c r="Q127" s="247"/>
      <c r="R127" s="247"/>
      <c r="S127" s="247"/>
      <c r="T127" s="248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9" t="s">
        <v>188</v>
      </c>
      <c r="AU127" s="249" t="s">
        <v>81</v>
      </c>
      <c r="AV127" s="14" t="s">
        <v>81</v>
      </c>
      <c r="AW127" s="14" t="s">
        <v>33</v>
      </c>
      <c r="AX127" s="14" t="s">
        <v>79</v>
      </c>
      <c r="AY127" s="249" t="s">
        <v>123</v>
      </c>
    </row>
    <row r="128" s="2" customFormat="1" ht="24.15" customHeight="1">
      <c r="A128" s="40"/>
      <c r="B128" s="41"/>
      <c r="C128" s="206" t="s">
        <v>245</v>
      </c>
      <c r="D128" s="206" t="s">
        <v>126</v>
      </c>
      <c r="E128" s="207" t="s">
        <v>246</v>
      </c>
      <c r="F128" s="208" t="s">
        <v>247</v>
      </c>
      <c r="G128" s="209" t="s">
        <v>198</v>
      </c>
      <c r="H128" s="210">
        <v>6</v>
      </c>
      <c r="I128" s="211"/>
      <c r="J128" s="212">
        <f>ROUND(I128*H128,2)</f>
        <v>0</v>
      </c>
      <c r="K128" s="208" t="s">
        <v>185</v>
      </c>
      <c r="L128" s="46"/>
      <c r="M128" s="213" t="s">
        <v>19</v>
      </c>
      <c r="N128" s="214" t="s">
        <v>43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143</v>
      </c>
      <c r="AT128" s="217" t="s">
        <v>126</v>
      </c>
      <c r="AU128" s="217" t="s">
        <v>81</v>
      </c>
      <c r="AY128" s="19" t="s">
        <v>123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79</v>
      </c>
      <c r="BK128" s="218">
        <f>ROUND(I128*H128,2)</f>
        <v>0</v>
      </c>
      <c r="BL128" s="19" t="s">
        <v>143</v>
      </c>
      <c r="BM128" s="217" t="s">
        <v>248</v>
      </c>
    </row>
    <row r="129" s="2" customFormat="1">
      <c r="A129" s="40"/>
      <c r="B129" s="41"/>
      <c r="C129" s="42"/>
      <c r="D129" s="219" t="s">
        <v>133</v>
      </c>
      <c r="E129" s="42"/>
      <c r="F129" s="220" t="s">
        <v>249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133</v>
      </c>
      <c r="AU129" s="19" t="s">
        <v>81</v>
      </c>
    </row>
    <row r="130" s="13" customFormat="1">
      <c r="A130" s="13"/>
      <c r="B130" s="228"/>
      <c r="C130" s="229"/>
      <c r="D130" s="230" t="s">
        <v>188</v>
      </c>
      <c r="E130" s="231" t="s">
        <v>19</v>
      </c>
      <c r="F130" s="232" t="s">
        <v>250</v>
      </c>
      <c r="G130" s="229"/>
      <c r="H130" s="231" t="s">
        <v>19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8" t="s">
        <v>188</v>
      </c>
      <c r="AU130" s="238" t="s">
        <v>81</v>
      </c>
      <c r="AV130" s="13" t="s">
        <v>79</v>
      </c>
      <c r="AW130" s="13" t="s">
        <v>33</v>
      </c>
      <c r="AX130" s="13" t="s">
        <v>72</v>
      </c>
      <c r="AY130" s="238" t="s">
        <v>123</v>
      </c>
    </row>
    <row r="131" s="14" customFormat="1">
      <c r="A131" s="14"/>
      <c r="B131" s="239"/>
      <c r="C131" s="240"/>
      <c r="D131" s="230" t="s">
        <v>188</v>
      </c>
      <c r="E131" s="241" t="s">
        <v>19</v>
      </c>
      <c r="F131" s="242" t="s">
        <v>251</v>
      </c>
      <c r="G131" s="240"/>
      <c r="H131" s="243">
        <v>1.375</v>
      </c>
      <c r="I131" s="244"/>
      <c r="J131" s="240"/>
      <c r="K131" s="240"/>
      <c r="L131" s="245"/>
      <c r="M131" s="246"/>
      <c r="N131" s="247"/>
      <c r="O131" s="247"/>
      <c r="P131" s="247"/>
      <c r="Q131" s="247"/>
      <c r="R131" s="247"/>
      <c r="S131" s="247"/>
      <c r="T131" s="248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9" t="s">
        <v>188</v>
      </c>
      <c r="AU131" s="249" t="s">
        <v>81</v>
      </c>
      <c r="AV131" s="14" t="s">
        <v>81</v>
      </c>
      <c r="AW131" s="14" t="s">
        <v>33</v>
      </c>
      <c r="AX131" s="14" t="s">
        <v>72</v>
      </c>
      <c r="AY131" s="249" t="s">
        <v>123</v>
      </c>
    </row>
    <row r="132" s="13" customFormat="1">
      <c r="A132" s="13"/>
      <c r="B132" s="228"/>
      <c r="C132" s="229"/>
      <c r="D132" s="230" t="s">
        <v>188</v>
      </c>
      <c r="E132" s="231" t="s">
        <v>19</v>
      </c>
      <c r="F132" s="232" t="s">
        <v>252</v>
      </c>
      <c r="G132" s="229"/>
      <c r="H132" s="231" t="s">
        <v>19</v>
      </c>
      <c r="I132" s="233"/>
      <c r="J132" s="229"/>
      <c r="K132" s="229"/>
      <c r="L132" s="234"/>
      <c r="M132" s="235"/>
      <c r="N132" s="236"/>
      <c r="O132" s="236"/>
      <c r="P132" s="236"/>
      <c r="Q132" s="236"/>
      <c r="R132" s="236"/>
      <c r="S132" s="236"/>
      <c r="T132" s="23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8" t="s">
        <v>188</v>
      </c>
      <c r="AU132" s="238" t="s">
        <v>81</v>
      </c>
      <c r="AV132" s="13" t="s">
        <v>79</v>
      </c>
      <c r="AW132" s="13" t="s">
        <v>33</v>
      </c>
      <c r="AX132" s="13" t="s">
        <v>72</v>
      </c>
      <c r="AY132" s="238" t="s">
        <v>123</v>
      </c>
    </row>
    <row r="133" s="14" customFormat="1">
      <c r="A133" s="14"/>
      <c r="B133" s="239"/>
      <c r="C133" s="240"/>
      <c r="D133" s="230" t="s">
        <v>188</v>
      </c>
      <c r="E133" s="241" t="s">
        <v>19</v>
      </c>
      <c r="F133" s="242" t="s">
        <v>253</v>
      </c>
      <c r="G133" s="240"/>
      <c r="H133" s="243">
        <v>4.625</v>
      </c>
      <c r="I133" s="244"/>
      <c r="J133" s="240"/>
      <c r="K133" s="240"/>
      <c r="L133" s="245"/>
      <c r="M133" s="246"/>
      <c r="N133" s="247"/>
      <c r="O133" s="247"/>
      <c r="P133" s="247"/>
      <c r="Q133" s="247"/>
      <c r="R133" s="247"/>
      <c r="S133" s="247"/>
      <c r="T133" s="24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9" t="s">
        <v>188</v>
      </c>
      <c r="AU133" s="249" t="s">
        <v>81</v>
      </c>
      <c r="AV133" s="14" t="s">
        <v>81</v>
      </c>
      <c r="AW133" s="14" t="s">
        <v>33</v>
      </c>
      <c r="AX133" s="14" t="s">
        <v>72</v>
      </c>
      <c r="AY133" s="249" t="s">
        <v>123</v>
      </c>
    </row>
    <row r="134" s="15" customFormat="1">
      <c r="A134" s="15"/>
      <c r="B134" s="250"/>
      <c r="C134" s="251"/>
      <c r="D134" s="230" t="s">
        <v>188</v>
      </c>
      <c r="E134" s="252" t="s">
        <v>19</v>
      </c>
      <c r="F134" s="253" t="s">
        <v>205</v>
      </c>
      <c r="G134" s="251"/>
      <c r="H134" s="254">
        <v>6</v>
      </c>
      <c r="I134" s="255"/>
      <c r="J134" s="251"/>
      <c r="K134" s="251"/>
      <c r="L134" s="256"/>
      <c r="M134" s="257"/>
      <c r="N134" s="258"/>
      <c r="O134" s="258"/>
      <c r="P134" s="258"/>
      <c r="Q134" s="258"/>
      <c r="R134" s="258"/>
      <c r="S134" s="258"/>
      <c r="T134" s="259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0" t="s">
        <v>188</v>
      </c>
      <c r="AU134" s="260" t="s">
        <v>81</v>
      </c>
      <c r="AV134" s="15" t="s">
        <v>143</v>
      </c>
      <c r="AW134" s="15" t="s">
        <v>33</v>
      </c>
      <c r="AX134" s="15" t="s">
        <v>79</v>
      </c>
      <c r="AY134" s="260" t="s">
        <v>123</v>
      </c>
    </row>
    <row r="135" s="2" customFormat="1" ht="16.5" customHeight="1">
      <c r="A135" s="40"/>
      <c r="B135" s="41"/>
      <c r="C135" s="261" t="s">
        <v>8</v>
      </c>
      <c r="D135" s="261" t="s">
        <v>254</v>
      </c>
      <c r="E135" s="262" t="s">
        <v>255</v>
      </c>
      <c r="F135" s="263" t="s">
        <v>256</v>
      </c>
      <c r="G135" s="264" t="s">
        <v>241</v>
      </c>
      <c r="H135" s="265">
        <v>2.75</v>
      </c>
      <c r="I135" s="266"/>
      <c r="J135" s="267">
        <f>ROUND(I135*H135,2)</f>
        <v>0</v>
      </c>
      <c r="K135" s="263" t="s">
        <v>185</v>
      </c>
      <c r="L135" s="268"/>
      <c r="M135" s="269" t="s">
        <v>19</v>
      </c>
      <c r="N135" s="270" t="s">
        <v>43</v>
      </c>
      <c r="O135" s="86"/>
      <c r="P135" s="215">
        <f>O135*H135</f>
        <v>0</v>
      </c>
      <c r="Q135" s="215">
        <v>1</v>
      </c>
      <c r="R135" s="215">
        <f>Q135*H135</f>
        <v>2.75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163</v>
      </c>
      <c r="AT135" s="217" t="s">
        <v>254</v>
      </c>
      <c r="AU135" s="217" t="s">
        <v>81</v>
      </c>
      <c r="AY135" s="19" t="s">
        <v>123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79</v>
      </c>
      <c r="BK135" s="218">
        <f>ROUND(I135*H135,2)</f>
        <v>0</v>
      </c>
      <c r="BL135" s="19" t="s">
        <v>143</v>
      </c>
      <c r="BM135" s="217" t="s">
        <v>257</v>
      </c>
    </row>
    <row r="136" s="14" customFormat="1">
      <c r="A136" s="14"/>
      <c r="B136" s="239"/>
      <c r="C136" s="240"/>
      <c r="D136" s="230" t="s">
        <v>188</v>
      </c>
      <c r="E136" s="240"/>
      <c r="F136" s="242" t="s">
        <v>258</v>
      </c>
      <c r="G136" s="240"/>
      <c r="H136" s="243">
        <v>2.75</v>
      </c>
      <c r="I136" s="244"/>
      <c r="J136" s="240"/>
      <c r="K136" s="240"/>
      <c r="L136" s="245"/>
      <c r="M136" s="246"/>
      <c r="N136" s="247"/>
      <c r="O136" s="247"/>
      <c r="P136" s="247"/>
      <c r="Q136" s="247"/>
      <c r="R136" s="247"/>
      <c r="S136" s="247"/>
      <c r="T136" s="248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9" t="s">
        <v>188</v>
      </c>
      <c r="AU136" s="249" t="s">
        <v>81</v>
      </c>
      <c r="AV136" s="14" t="s">
        <v>81</v>
      </c>
      <c r="AW136" s="14" t="s">
        <v>4</v>
      </c>
      <c r="AX136" s="14" t="s">
        <v>79</v>
      </c>
      <c r="AY136" s="249" t="s">
        <v>123</v>
      </c>
    </row>
    <row r="137" s="2" customFormat="1" ht="21.75" customHeight="1">
      <c r="A137" s="40"/>
      <c r="B137" s="41"/>
      <c r="C137" s="206" t="s">
        <v>259</v>
      </c>
      <c r="D137" s="206" t="s">
        <v>126</v>
      </c>
      <c r="E137" s="207" t="s">
        <v>260</v>
      </c>
      <c r="F137" s="208" t="s">
        <v>261</v>
      </c>
      <c r="G137" s="209" t="s">
        <v>184</v>
      </c>
      <c r="H137" s="210">
        <v>571.99000000000001</v>
      </c>
      <c r="I137" s="211"/>
      <c r="J137" s="212">
        <f>ROUND(I137*H137,2)</f>
        <v>0</v>
      </c>
      <c r="K137" s="208" t="s">
        <v>185</v>
      </c>
      <c r="L137" s="46"/>
      <c r="M137" s="213" t="s">
        <v>19</v>
      </c>
      <c r="N137" s="214" t="s">
        <v>43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143</v>
      </c>
      <c r="AT137" s="217" t="s">
        <v>126</v>
      </c>
      <c r="AU137" s="217" t="s">
        <v>81</v>
      </c>
      <c r="AY137" s="19" t="s">
        <v>123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79</v>
      </c>
      <c r="BK137" s="218">
        <f>ROUND(I137*H137,2)</f>
        <v>0</v>
      </c>
      <c r="BL137" s="19" t="s">
        <v>143</v>
      </c>
      <c r="BM137" s="217" t="s">
        <v>262</v>
      </c>
    </row>
    <row r="138" s="2" customFormat="1">
      <c r="A138" s="40"/>
      <c r="B138" s="41"/>
      <c r="C138" s="42"/>
      <c r="D138" s="219" t="s">
        <v>133</v>
      </c>
      <c r="E138" s="42"/>
      <c r="F138" s="220" t="s">
        <v>263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133</v>
      </c>
      <c r="AU138" s="19" t="s">
        <v>81</v>
      </c>
    </row>
    <row r="139" s="13" customFormat="1">
      <c r="A139" s="13"/>
      <c r="B139" s="228"/>
      <c r="C139" s="229"/>
      <c r="D139" s="230" t="s">
        <v>188</v>
      </c>
      <c r="E139" s="231" t="s">
        <v>19</v>
      </c>
      <c r="F139" s="232" t="s">
        <v>201</v>
      </c>
      <c r="G139" s="229"/>
      <c r="H139" s="231" t="s">
        <v>19</v>
      </c>
      <c r="I139" s="233"/>
      <c r="J139" s="229"/>
      <c r="K139" s="229"/>
      <c r="L139" s="234"/>
      <c r="M139" s="235"/>
      <c r="N139" s="236"/>
      <c r="O139" s="236"/>
      <c r="P139" s="236"/>
      <c r="Q139" s="236"/>
      <c r="R139" s="236"/>
      <c r="S139" s="236"/>
      <c r="T139" s="23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8" t="s">
        <v>188</v>
      </c>
      <c r="AU139" s="238" t="s">
        <v>81</v>
      </c>
      <c r="AV139" s="13" t="s">
        <v>79</v>
      </c>
      <c r="AW139" s="13" t="s">
        <v>33</v>
      </c>
      <c r="AX139" s="13" t="s">
        <v>72</v>
      </c>
      <c r="AY139" s="238" t="s">
        <v>123</v>
      </c>
    </row>
    <row r="140" s="14" customFormat="1">
      <c r="A140" s="14"/>
      <c r="B140" s="239"/>
      <c r="C140" s="240"/>
      <c r="D140" s="230" t="s">
        <v>188</v>
      </c>
      <c r="E140" s="241" t="s">
        <v>19</v>
      </c>
      <c r="F140" s="242" t="s">
        <v>264</v>
      </c>
      <c r="G140" s="240"/>
      <c r="H140" s="243">
        <v>217.24000000000001</v>
      </c>
      <c r="I140" s="244"/>
      <c r="J140" s="240"/>
      <c r="K140" s="240"/>
      <c r="L140" s="245"/>
      <c r="M140" s="246"/>
      <c r="N140" s="247"/>
      <c r="O140" s="247"/>
      <c r="P140" s="247"/>
      <c r="Q140" s="247"/>
      <c r="R140" s="247"/>
      <c r="S140" s="247"/>
      <c r="T140" s="24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9" t="s">
        <v>188</v>
      </c>
      <c r="AU140" s="249" t="s">
        <v>81</v>
      </c>
      <c r="AV140" s="14" t="s">
        <v>81</v>
      </c>
      <c r="AW140" s="14" t="s">
        <v>33</v>
      </c>
      <c r="AX140" s="14" t="s">
        <v>72</v>
      </c>
      <c r="AY140" s="249" t="s">
        <v>123</v>
      </c>
    </row>
    <row r="141" s="13" customFormat="1">
      <c r="A141" s="13"/>
      <c r="B141" s="228"/>
      <c r="C141" s="229"/>
      <c r="D141" s="230" t="s">
        <v>188</v>
      </c>
      <c r="E141" s="231" t="s">
        <v>19</v>
      </c>
      <c r="F141" s="232" t="s">
        <v>203</v>
      </c>
      <c r="G141" s="229"/>
      <c r="H141" s="231" t="s">
        <v>19</v>
      </c>
      <c r="I141" s="233"/>
      <c r="J141" s="229"/>
      <c r="K141" s="229"/>
      <c r="L141" s="234"/>
      <c r="M141" s="235"/>
      <c r="N141" s="236"/>
      <c r="O141" s="236"/>
      <c r="P141" s="236"/>
      <c r="Q141" s="236"/>
      <c r="R141" s="236"/>
      <c r="S141" s="236"/>
      <c r="T141" s="23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8" t="s">
        <v>188</v>
      </c>
      <c r="AU141" s="238" t="s">
        <v>81</v>
      </c>
      <c r="AV141" s="13" t="s">
        <v>79</v>
      </c>
      <c r="AW141" s="13" t="s">
        <v>33</v>
      </c>
      <c r="AX141" s="13" t="s">
        <v>72</v>
      </c>
      <c r="AY141" s="238" t="s">
        <v>123</v>
      </c>
    </row>
    <row r="142" s="14" customFormat="1">
      <c r="A142" s="14"/>
      <c r="B142" s="239"/>
      <c r="C142" s="240"/>
      <c r="D142" s="230" t="s">
        <v>188</v>
      </c>
      <c r="E142" s="241" t="s">
        <v>19</v>
      </c>
      <c r="F142" s="242" t="s">
        <v>265</v>
      </c>
      <c r="G142" s="240"/>
      <c r="H142" s="243">
        <v>354.75</v>
      </c>
      <c r="I142" s="244"/>
      <c r="J142" s="240"/>
      <c r="K142" s="240"/>
      <c r="L142" s="245"/>
      <c r="M142" s="246"/>
      <c r="N142" s="247"/>
      <c r="O142" s="247"/>
      <c r="P142" s="247"/>
      <c r="Q142" s="247"/>
      <c r="R142" s="247"/>
      <c r="S142" s="247"/>
      <c r="T142" s="24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9" t="s">
        <v>188</v>
      </c>
      <c r="AU142" s="249" t="s">
        <v>81</v>
      </c>
      <c r="AV142" s="14" t="s">
        <v>81</v>
      </c>
      <c r="AW142" s="14" t="s">
        <v>33</v>
      </c>
      <c r="AX142" s="14" t="s">
        <v>72</v>
      </c>
      <c r="AY142" s="249" t="s">
        <v>123</v>
      </c>
    </row>
    <row r="143" s="15" customFormat="1">
      <c r="A143" s="15"/>
      <c r="B143" s="250"/>
      <c r="C143" s="251"/>
      <c r="D143" s="230" t="s">
        <v>188</v>
      </c>
      <c r="E143" s="252" t="s">
        <v>19</v>
      </c>
      <c r="F143" s="253" t="s">
        <v>205</v>
      </c>
      <c r="G143" s="251"/>
      <c r="H143" s="254">
        <v>571.99000000000001</v>
      </c>
      <c r="I143" s="255"/>
      <c r="J143" s="251"/>
      <c r="K143" s="251"/>
      <c r="L143" s="256"/>
      <c r="M143" s="257"/>
      <c r="N143" s="258"/>
      <c r="O143" s="258"/>
      <c r="P143" s="258"/>
      <c r="Q143" s="258"/>
      <c r="R143" s="258"/>
      <c r="S143" s="258"/>
      <c r="T143" s="259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0" t="s">
        <v>188</v>
      </c>
      <c r="AU143" s="260" t="s">
        <v>81</v>
      </c>
      <c r="AV143" s="15" t="s">
        <v>143</v>
      </c>
      <c r="AW143" s="15" t="s">
        <v>33</v>
      </c>
      <c r="AX143" s="15" t="s">
        <v>79</v>
      </c>
      <c r="AY143" s="260" t="s">
        <v>123</v>
      </c>
    </row>
    <row r="144" s="2" customFormat="1" ht="21.75" customHeight="1">
      <c r="A144" s="40"/>
      <c r="B144" s="41"/>
      <c r="C144" s="206" t="s">
        <v>266</v>
      </c>
      <c r="D144" s="206" t="s">
        <v>126</v>
      </c>
      <c r="E144" s="207" t="s">
        <v>267</v>
      </c>
      <c r="F144" s="208" t="s">
        <v>268</v>
      </c>
      <c r="G144" s="209" t="s">
        <v>269</v>
      </c>
      <c r="H144" s="210">
        <v>1</v>
      </c>
      <c r="I144" s="211"/>
      <c r="J144" s="212">
        <f>ROUND(I144*H144,2)</f>
        <v>0</v>
      </c>
      <c r="K144" s="208" t="s">
        <v>19</v>
      </c>
      <c r="L144" s="46"/>
      <c r="M144" s="213" t="s">
        <v>19</v>
      </c>
      <c r="N144" s="214" t="s">
        <v>43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143</v>
      </c>
      <c r="AT144" s="217" t="s">
        <v>126</v>
      </c>
      <c r="AU144" s="217" t="s">
        <v>81</v>
      </c>
      <c r="AY144" s="19" t="s">
        <v>123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79</v>
      </c>
      <c r="BK144" s="218">
        <f>ROUND(I144*H144,2)</f>
        <v>0</v>
      </c>
      <c r="BL144" s="19" t="s">
        <v>143</v>
      </c>
      <c r="BM144" s="217" t="s">
        <v>270</v>
      </c>
    </row>
    <row r="145" s="12" customFormat="1" ht="22.8" customHeight="1">
      <c r="A145" s="12"/>
      <c r="B145" s="190"/>
      <c r="C145" s="191"/>
      <c r="D145" s="192" t="s">
        <v>71</v>
      </c>
      <c r="E145" s="204" t="s">
        <v>81</v>
      </c>
      <c r="F145" s="204" t="s">
        <v>271</v>
      </c>
      <c r="G145" s="191"/>
      <c r="H145" s="191"/>
      <c r="I145" s="194"/>
      <c r="J145" s="205">
        <f>BK145</f>
        <v>0</v>
      </c>
      <c r="K145" s="191"/>
      <c r="L145" s="196"/>
      <c r="M145" s="197"/>
      <c r="N145" s="198"/>
      <c r="O145" s="198"/>
      <c r="P145" s="199">
        <f>SUM(P146:P159)</f>
        <v>0</v>
      </c>
      <c r="Q145" s="198"/>
      <c r="R145" s="199">
        <f>SUM(R146:R159)</f>
        <v>42.143727299999995</v>
      </c>
      <c r="S145" s="198"/>
      <c r="T145" s="200">
        <f>SUM(T146:T159)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1" t="s">
        <v>79</v>
      </c>
      <c r="AT145" s="202" t="s">
        <v>71</v>
      </c>
      <c r="AU145" s="202" t="s">
        <v>79</v>
      </c>
      <c r="AY145" s="201" t="s">
        <v>123</v>
      </c>
      <c r="BK145" s="203">
        <f>SUM(BK146:BK159)</f>
        <v>0</v>
      </c>
    </row>
    <row r="146" s="2" customFormat="1" ht="16.5" customHeight="1">
      <c r="A146" s="40"/>
      <c r="B146" s="41"/>
      <c r="C146" s="206" t="s">
        <v>272</v>
      </c>
      <c r="D146" s="206" t="s">
        <v>126</v>
      </c>
      <c r="E146" s="207" t="s">
        <v>273</v>
      </c>
      <c r="F146" s="208" t="s">
        <v>274</v>
      </c>
      <c r="G146" s="209" t="s">
        <v>275</v>
      </c>
      <c r="H146" s="210">
        <v>2</v>
      </c>
      <c r="I146" s="211"/>
      <c r="J146" s="212">
        <f>ROUND(I146*H146,2)</f>
        <v>0</v>
      </c>
      <c r="K146" s="208" t="s">
        <v>185</v>
      </c>
      <c r="L146" s="46"/>
      <c r="M146" s="213" t="s">
        <v>19</v>
      </c>
      <c r="N146" s="214" t="s">
        <v>43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143</v>
      </c>
      <c r="AT146" s="217" t="s">
        <v>126</v>
      </c>
      <c r="AU146" s="217" t="s">
        <v>81</v>
      </c>
      <c r="AY146" s="19" t="s">
        <v>123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79</v>
      </c>
      <c r="BK146" s="218">
        <f>ROUND(I146*H146,2)</f>
        <v>0</v>
      </c>
      <c r="BL146" s="19" t="s">
        <v>143</v>
      </c>
      <c r="BM146" s="217" t="s">
        <v>276</v>
      </c>
    </row>
    <row r="147" s="2" customFormat="1">
      <c r="A147" s="40"/>
      <c r="B147" s="41"/>
      <c r="C147" s="42"/>
      <c r="D147" s="219" t="s">
        <v>133</v>
      </c>
      <c r="E147" s="42"/>
      <c r="F147" s="220" t="s">
        <v>277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133</v>
      </c>
      <c r="AU147" s="19" t="s">
        <v>81</v>
      </c>
    </row>
    <row r="148" s="13" customFormat="1">
      <c r="A148" s="13"/>
      <c r="B148" s="228"/>
      <c r="C148" s="229"/>
      <c r="D148" s="230" t="s">
        <v>188</v>
      </c>
      <c r="E148" s="231" t="s">
        <v>19</v>
      </c>
      <c r="F148" s="232" t="s">
        <v>278</v>
      </c>
      <c r="G148" s="229"/>
      <c r="H148" s="231" t="s">
        <v>19</v>
      </c>
      <c r="I148" s="233"/>
      <c r="J148" s="229"/>
      <c r="K148" s="229"/>
      <c r="L148" s="234"/>
      <c r="M148" s="235"/>
      <c r="N148" s="236"/>
      <c r="O148" s="236"/>
      <c r="P148" s="236"/>
      <c r="Q148" s="236"/>
      <c r="R148" s="236"/>
      <c r="S148" s="236"/>
      <c r="T148" s="23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8" t="s">
        <v>188</v>
      </c>
      <c r="AU148" s="238" t="s">
        <v>81</v>
      </c>
      <c r="AV148" s="13" t="s">
        <v>79</v>
      </c>
      <c r="AW148" s="13" t="s">
        <v>33</v>
      </c>
      <c r="AX148" s="13" t="s">
        <v>72</v>
      </c>
      <c r="AY148" s="238" t="s">
        <v>123</v>
      </c>
    </row>
    <row r="149" s="14" customFormat="1">
      <c r="A149" s="14"/>
      <c r="B149" s="239"/>
      <c r="C149" s="240"/>
      <c r="D149" s="230" t="s">
        <v>188</v>
      </c>
      <c r="E149" s="241" t="s">
        <v>19</v>
      </c>
      <c r="F149" s="242" t="s">
        <v>279</v>
      </c>
      <c r="G149" s="240"/>
      <c r="H149" s="243">
        <v>2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9" t="s">
        <v>188</v>
      </c>
      <c r="AU149" s="249" t="s">
        <v>81</v>
      </c>
      <c r="AV149" s="14" t="s">
        <v>81</v>
      </c>
      <c r="AW149" s="14" t="s">
        <v>33</v>
      </c>
      <c r="AX149" s="14" t="s">
        <v>79</v>
      </c>
      <c r="AY149" s="249" t="s">
        <v>123</v>
      </c>
    </row>
    <row r="150" s="2" customFormat="1" ht="16.5" customHeight="1">
      <c r="A150" s="40"/>
      <c r="B150" s="41"/>
      <c r="C150" s="261" t="s">
        <v>280</v>
      </c>
      <c r="D150" s="261" t="s">
        <v>254</v>
      </c>
      <c r="E150" s="262" t="s">
        <v>281</v>
      </c>
      <c r="F150" s="263" t="s">
        <v>282</v>
      </c>
      <c r="G150" s="264" t="s">
        <v>275</v>
      </c>
      <c r="H150" s="265">
        <v>2.1000000000000001</v>
      </c>
      <c r="I150" s="266"/>
      <c r="J150" s="267">
        <f>ROUND(I150*H150,2)</f>
        <v>0</v>
      </c>
      <c r="K150" s="263" t="s">
        <v>185</v>
      </c>
      <c r="L150" s="268"/>
      <c r="M150" s="269" t="s">
        <v>19</v>
      </c>
      <c r="N150" s="270" t="s">
        <v>43</v>
      </c>
      <c r="O150" s="86"/>
      <c r="P150" s="215">
        <f>O150*H150</f>
        <v>0</v>
      </c>
      <c r="Q150" s="215">
        <v>0.00025999999999999998</v>
      </c>
      <c r="R150" s="215">
        <f>Q150*H150</f>
        <v>0.00054599999999999994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163</v>
      </c>
      <c r="AT150" s="217" t="s">
        <v>254</v>
      </c>
      <c r="AU150" s="217" t="s">
        <v>81</v>
      </c>
      <c r="AY150" s="19" t="s">
        <v>123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79</v>
      </c>
      <c r="BK150" s="218">
        <f>ROUND(I150*H150,2)</f>
        <v>0</v>
      </c>
      <c r="BL150" s="19" t="s">
        <v>143</v>
      </c>
      <c r="BM150" s="217" t="s">
        <v>283</v>
      </c>
    </row>
    <row r="151" s="14" customFormat="1">
      <c r="A151" s="14"/>
      <c r="B151" s="239"/>
      <c r="C151" s="240"/>
      <c r="D151" s="230" t="s">
        <v>188</v>
      </c>
      <c r="E151" s="240"/>
      <c r="F151" s="242" t="s">
        <v>284</v>
      </c>
      <c r="G151" s="240"/>
      <c r="H151" s="243">
        <v>2.1000000000000001</v>
      </c>
      <c r="I151" s="244"/>
      <c r="J151" s="240"/>
      <c r="K151" s="240"/>
      <c r="L151" s="245"/>
      <c r="M151" s="246"/>
      <c r="N151" s="247"/>
      <c r="O151" s="247"/>
      <c r="P151" s="247"/>
      <c r="Q151" s="247"/>
      <c r="R151" s="247"/>
      <c r="S151" s="247"/>
      <c r="T151" s="24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9" t="s">
        <v>188</v>
      </c>
      <c r="AU151" s="249" t="s">
        <v>81</v>
      </c>
      <c r="AV151" s="14" t="s">
        <v>81</v>
      </c>
      <c r="AW151" s="14" t="s">
        <v>4</v>
      </c>
      <c r="AX151" s="14" t="s">
        <v>79</v>
      </c>
      <c r="AY151" s="249" t="s">
        <v>123</v>
      </c>
    </row>
    <row r="152" s="2" customFormat="1" ht="16.5" customHeight="1">
      <c r="A152" s="40"/>
      <c r="B152" s="41"/>
      <c r="C152" s="206" t="s">
        <v>285</v>
      </c>
      <c r="D152" s="206" t="s">
        <v>126</v>
      </c>
      <c r="E152" s="207" t="s">
        <v>286</v>
      </c>
      <c r="F152" s="208" t="s">
        <v>287</v>
      </c>
      <c r="G152" s="209" t="s">
        <v>198</v>
      </c>
      <c r="H152" s="210">
        <v>11.699999999999999</v>
      </c>
      <c r="I152" s="211"/>
      <c r="J152" s="212">
        <f>ROUND(I152*H152,2)</f>
        <v>0</v>
      </c>
      <c r="K152" s="208" t="s">
        <v>185</v>
      </c>
      <c r="L152" s="46"/>
      <c r="M152" s="213" t="s">
        <v>19</v>
      </c>
      <c r="N152" s="214" t="s">
        <v>43</v>
      </c>
      <c r="O152" s="86"/>
      <c r="P152" s="215">
        <f>O152*H152</f>
        <v>0</v>
      </c>
      <c r="Q152" s="215">
        <v>2.3010199999999998</v>
      </c>
      <c r="R152" s="215">
        <f>Q152*H152</f>
        <v>26.921933999999997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143</v>
      </c>
      <c r="AT152" s="217" t="s">
        <v>126</v>
      </c>
      <c r="AU152" s="217" t="s">
        <v>81</v>
      </c>
      <c r="AY152" s="19" t="s">
        <v>123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79</v>
      </c>
      <c r="BK152" s="218">
        <f>ROUND(I152*H152,2)</f>
        <v>0</v>
      </c>
      <c r="BL152" s="19" t="s">
        <v>143</v>
      </c>
      <c r="BM152" s="217" t="s">
        <v>288</v>
      </c>
    </row>
    <row r="153" s="2" customFormat="1">
      <c r="A153" s="40"/>
      <c r="B153" s="41"/>
      <c r="C153" s="42"/>
      <c r="D153" s="219" t="s">
        <v>133</v>
      </c>
      <c r="E153" s="42"/>
      <c r="F153" s="220" t="s">
        <v>289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133</v>
      </c>
      <c r="AU153" s="19" t="s">
        <v>81</v>
      </c>
    </row>
    <row r="154" s="13" customFormat="1">
      <c r="A154" s="13"/>
      <c r="B154" s="228"/>
      <c r="C154" s="229"/>
      <c r="D154" s="230" t="s">
        <v>188</v>
      </c>
      <c r="E154" s="231" t="s">
        <v>19</v>
      </c>
      <c r="F154" s="232" t="s">
        <v>216</v>
      </c>
      <c r="G154" s="229"/>
      <c r="H154" s="231" t="s">
        <v>19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8" t="s">
        <v>188</v>
      </c>
      <c r="AU154" s="238" t="s">
        <v>81</v>
      </c>
      <c r="AV154" s="13" t="s">
        <v>79</v>
      </c>
      <c r="AW154" s="13" t="s">
        <v>33</v>
      </c>
      <c r="AX154" s="13" t="s">
        <v>72</v>
      </c>
      <c r="AY154" s="238" t="s">
        <v>123</v>
      </c>
    </row>
    <row r="155" s="14" customFormat="1">
      <c r="A155" s="14"/>
      <c r="B155" s="239"/>
      <c r="C155" s="240"/>
      <c r="D155" s="230" t="s">
        <v>188</v>
      </c>
      <c r="E155" s="241" t="s">
        <v>19</v>
      </c>
      <c r="F155" s="242" t="s">
        <v>290</v>
      </c>
      <c r="G155" s="240"/>
      <c r="H155" s="243">
        <v>11.699999999999999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9" t="s">
        <v>188</v>
      </c>
      <c r="AU155" s="249" t="s">
        <v>81</v>
      </c>
      <c r="AV155" s="14" t="s">
        <v>81</v>
      </c>
      <c r="AW155" s="14" t="s">
        <v>33</v>
      </c>
      <c r="AX155" s="14" t="s">
        <v>79</v>
      </c>
      <c r="AY155" s="249" t="s">
        <v>123</v>
      </c>
    </row>
    <row r="156" s="2" customFormat="1" ht="16.5" customHeight="1">
      <c r="A156" s="40"/>
      <c r="B156" s="41"/>
      <c r="C156" s="206" t="s">
        <v>291</v>
      </c>
      <c r="D156" s="206" t="s">
        <v>126</v>
      </c>
      <c r="E156" s="207" t="s">
        <v>292</v>
      </c>
      <c r="F156" s="208" t="s">
        <v>293</v>
      </c>
      <c r="G156" s="209" t="s">
        <v>198</v>
      </c>
      <c r="H156" s="210">
        <v>6.6150000000000002</v>
      </c>
      <c r="I156" s="211"/>
      <c r="J156" s="212">
        <f>ROUND(I156*H156,2)</f>
        <v>0</v>
      </c>
      <c r="K156" s="208" t="s">
        <v>185</v>
      </c>
      <c r="L156" s="46"/>
      <c r="M156" s="213" t="s">
        <v>19</v>
      </c>
      <c r="N156" s="214" t="s">
        <v>43</v>
      </c>
      <c r="O156" s="86"/>
      <c r="P156" s="215">
        <f>O156*H156</f>
        <v>0</v>
      </c>
      <c r="Q156" s="215">
        <v>2.3010199999999998</v>
      </c>
      <c r="R156" s="215">
        <f>Q156*H156</f>
        <v>15.2212473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143</v>
      </c>
      <c r="AT156" s="217" t="s">
        <v>126</v>
      </c>
      <c r="AU156" s="217" t="s">
        <v>81</v>
      </c>
      <c r="AY156" s="19" t="s">
        <v>123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79</v>
      </c>
      <c r="BK156" s="218">
        <f>ROUND(I156*H156,2)</f>
        <v>0</v>
      </c>
      <c r="BL156" s="19" t="s">
        <v>143</v>
      </c>
      <c r="BM156" s="217" t="s">
        <v>294</v>
      </c>
    </row>
    <row r="157" s="2" customFormat="1">
      <c r="A157" s="40"/>
      <c r="B157" s="41"/>
      <c r="C157" s="42"/>
      <c r="D157" s="219" t="s">
        <v>133</v>
      </c>
      <c r="E157" s="42"/>
      <c r="F157" s="220" t="s">
        <v>295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133</v>
      </c>
      <c r="AU157" s="19" t="s">
        <v>81</v>
      </c>
    </row>
    <row r="158" s="13" customFormat="1">
      <c r="A158" s="13"/>
      <c r="B158" s="228"/>
      <c r="C158" s="229"/>
      <c r="D158" s="230" t="s">
        <v>188</v>
      </c>
      <c r="E158" s="231" t="s">
        <v>19</v>
      </c>
      <c r="F158" s="232" t="s">
        <v>222</v>
      </c>
      <c r="G158" s="229"/>
      <c r="H158" s="231" t="s">
        <v>19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8" t="s">
        <v>188</v>
      </c>
      <c r="AU158" s="238" t="s">
        <v>81</v>
      </c>
      <c r="AV158" s="13" t="s">
        <v>79</v>
      </c>
      <c r="AW158" s="13" t="s">
        <v>33</v>
      </c>
      <c r="AX158" s="13" t="s">
        <v>72</v>
      </c>
      <c r="AY158" s="238" t="s">
        <v>123</v>
      </c>
    </row>
    <row r="159" s="14" customFormat="1">
      <c r="A159" s="14"/>
      <c r="B159" s="239"/>
      <c r="C159" s="240"/>
      <c r="D159" s="230" t="s">
        <v>188</v>
      </c>
      <c r="E159" s="241" t="s">
        <v>19</v>
      </c>
      <c r="F159" s="242" t="s">
        <v>296</v>
      </c>
      <c r="G159" s="240"/>
      <c r="H159" s="243">
        <v>6.6150000000000002</v>
      </c>
      <c r="I159" s="244"/>
      <c r="J159" s="240"/>
      <c r="K159" s="240"/>
      <c r="L159" s="245"/>
      <c r="M159" s="246"/>
      <c r="N159" s="247"/>
      <c r="O159" s="247"/>
      <c r="P159" s="247"/>
      <c r="Q159" s="247"/>
      <c r="R159" s="247"/>
      <c r="S159" s="247"/>
      <c r="T159" s="24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9" t="s">
        <v>188</v>
      </c>
      <c r="AU159" s="249" t="s">
        <v>81</v>
      </c>
      <c r="AV159" s="14" t="s">
        <v>81</v>
      </c>
      <c r="AW159" s="14" t="s">
        <v>33</v>
      </c>
      <c r="AX159" s="14" t="s">
        <v>79</v>
      </c>
      <c r="AY159" s="249" t="s">
        <v>123</v>
      </c>
    </row>
    <row r="160" s="12" customFormat="1" ht="22.8" customHeight="1">
      <c r="A160" s="12"/>
      <c r="B160" s="190"/>
      <c r="C160" s="191"/>
      <c r="D160" s="192" t="s">
        <v>71</v>
      </c>
      <c r="E160" s="204" t="s">
        <v>122</v>
      </c>
      <c r="F160" s="204" t="s">
        <v>297</v>
      </c>
      <c r="G160" s="191"/>
      <c r="H160" s="191"/>
      <c r="I160" s="194"/>
      <c r="J160" s="205">
        <f>BK160</f>
        <v>0</v>
      </c>
      <c r="K160" s="191"/>
      <c r="L160" s="196"/>
      <c r="M160" s="197"/>
      <c r="N160" s="198"/>
      <c r="O160" s="198"/>
      <c r="P160" s="199">
        <f>SUM(P161:P176)</f>
        <v>0</v>
      </c>
      <c r="Q160" s="198"/>
      <c r="R160" s="199">
        <f>SUM(R161:R176)</f>
        <v>99.519268400000001</v>
      </c>
      <c r="S160" s="198"/>
      <c r="T160" s="200">
        <f>SUM(T161:T176)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1" t="s">
        <v>79</v>
      </c>
      <c r="AT160" s="202" t="s">
        <v>71</v>
      </c>
      <c r="AU160" s="202" t="s">
        <v>79</v>
      </c>
      <c r="AY160" s="201" t="s">
        <v>123</v>
      </c>
      <c r="BK160" s="203">
        <f>SUM(BK161:BK176)</f>
        <v>0</v>
      </c>
    </row>
    <row r="161" s="2" customFormat="1" ht="21.75" customHeight="1">
      <c r="A161" s="40"/>
      <c r="B161" s="41"/>
      <c r="C161" s="206" t="s">
        <v>298</v>
      </c>
      <c r="D161" s="206" t="s">
        <v>126</v>
      </c>
      <c r="E161" s="207" t="s">
        <v>299</v>
      </c>
      <c r="F161" s="208" t="s">
        <v>300</v>
      </c>
      <c r="G161" s="209" t="s">
        <v>184</v>
      </c>
      <c r="H161" s="210">
        <v>571.99000000000001</v>
      </c>
      <c r="I161" s="211"/>
      <c r="J161" s="212">
        <f>ROUND(I161*H161,2)</f>
        <v>0</v>
      </c>
      <c r="K161" s="208" t="s">
        <v>185</v>
      </c>
      <c r="L161" s="46"/>
      <c r="M161" s="213" t="s">
        <v>19</v>
      </c>
      <c r="N161" s="214" t="s">
        <v>43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143</v>
      </c>
      <c r="AT161" s="217" t="s">
        <v>126</v>
      </c>
      <c r="AU161" s="217" t="s">
        <v>81</v>
      </c>
      <c r="AY161" s="19" t="s">
        <v>123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79</v>
      </c>
      <c r="BK161" s="218">
        <f>ROUND(I161*H161,2)</f>
        <v>0</v>
      </c>
      <c r="BL161" s="19" t="s">
        <v>143</v>
      </c>
      <c r="BM161" s="217" t="s">
        <v>301</v>
      </c>
    </row>
    <row r="162" s="2" customFormat="1">
      <c r="A162" s="40"/>
      <c r="B162" s="41"/>
      <c r="C162" s="42"/>
      <c r="D162" s="219" t="s">
        <v>133</v>
      </c>
      <c r="E162" s="42"/>
      <c r="F162" s="220" t="s">
        <v>302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133</v>
      </c>
      <c r="AU162" s="19" t="s">
        <v>81</v>
      </c>
    </row>
    <row r="163" s="13" customFormat="1">
      <c r="A163" s="13"/>
      <c r="B163" s="228"/>
      <c r="C163" s="229"/>
      <c r="D163" s="230" t="s">
        <v>188</v>
      </c>
      <c r="E163" s="231" t="s">
        <v>19</v>
      </c>
      <c r="F163" s="232" t="s">
        <v>201</v>
      </c>
      <c r="G163" s="229"/>
      <c r="H163" s="231" t="s">
        <v>19</v>
      </c>
      <c r="I163" s="233"/>
      <c r="J163" s="229"/>
      <c r="K163" s="229"/>
      <c r="L163" s="234"/>
      <c r="M163" s="235"/>
      <c r="N163" s="236"/>
      <c r="O163" s="236"/>
      <c r="P163" s="236"/>
      <c r="Q163" s="236"/>
      <c r="R163" s="236"/>
      <c r="S163" s="236"/>
      <c r="T163" s="23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8" t="s">
        <v>188</v>
      </c>
      <c r="AU163" s="238" t="s">
        <v>81</v>
      </c>
      <c r="AV163" s="13" t="s">
        <v>79</v>
      </c>
      <c r="AW163" s="13" t="s">
        <v>33</v>
      </c>
      <c r="AX163" s="13" t="s">
        <v>72</v>
      </c>
      <c r="AY163" s="238" t="s">
        <v>123</v>
      </c>
    </row>
    <row r="164" s="14" customFormat="1">
      <c r="A164" s="14"/>
      <c r="B164" s="239"/>
      <c r="C164" s="240"/>
      <c r="D164" s="230" t="s">
        <v>188</v>
      </c>
      <c r="E164" s="241" t="s">
        <v>19</v>
      </c>
      <c r="F164" s="242" t="s">
        <v>264</v>
      </c>
      <c r="G164" s="240"/>
      <c r="H164" s="243">
        <v>217.24000000000001</v>
      </c>
      <c r="I164" s="244"/>
      <c r="J164" s="240"/>
      <c r="K164" s="240"/>
      <c r="L164" s="245"/>
      <c r="M164" s="246"/>
      <c r="N164" s="247"/>
      <c r="O164" s="247"/>
      <c r="P164" s="247"/>
      <c r="Q164" s="247"/>
      <c r="R164" s="247"/>
      <c r="S164" s="247"/>
      <c r="T164" s="24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9" t="s">
        <v>188</v>
      </c>
      <c r="AU164" s="249" t="s">
        <v>81</v>
      </c>
      <c r="AV164" s="14" t="s">
        <v>81</v>
      </c>
      <c r="AW164" s="14" t="s">
        <v>33</v>
      </c>
      <c r="AX164" s="14" t="s">
        <v>72</v>
      </c>
      <c r="AY164" s="249" t="s">
        <v>123</v>
      </c>
    </row>
    <row r="165" s="13" customFormat="1">
      <c r="A165" s="13"/>
      <c r="B165" s="228"/>
      <c r="C165" s="229"/>
      <c r="D165" s="230" t="s">
        <v>188</v>
      </c>
      <c r="E165" s="231" t="s">
        <v>19</v>
      </c>
      <c r="F165" s="232" t="s">
        <v>203</v>
      </c>
      <c r="G165" s="229"/>
      <c r="H165" s="231" t="s">
        <v>19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8" t="s">
        <v>188</v>
      </c>
      <c r="AU165" s="238" t="s">
        <v>81</v>
      </c>
      <c r="AV165" s="13" t="s">
        <v>79</v>
      </c>
      <c r="AW165" s="13" t="s">
        <v>33</v>
      </c>
      <c r="AX165" s="13" t="s">
        <v>72</v>
      </c>
      <c r="AY165" s="238" t="s">
        <v>123</v>
      </c>
    </row>
    <row r="166" s="14" customFormat="1">
      <c r="A166" s="14"/>
      <c r="B166" s="239"/>
      <c r="C166" s="240"/>
      <c r="D166" s="230" t="s">
        <v>188</v>
      </c>
      <c r="E166" s="241" t="s">
        <v>19</v>
      </c>
      <c r="F166" s="242" t="s">
        <v>265</v>
      </c>
      <c r="G166" s="240"/>
      <c r="H166" s="243">
        <v>354.75</v>
      </c>
      <c r="I166" s="244"/>
      <c r="J166" s="240"/>
      <c r="K166" s="240"/>
      <c r="L166" s="245"/>
      <c r="M166" s="246"/>
      <c r="N166" s="247"/>
      <c r="O166" s="247"/>
      <c r="P166" s="247"/>
      <c r="Q166" s="247"/>
      <c r="R166" s="247"/>
      <c r="S166" s="247"/>
      <c r="T166" s="24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9" t="s">
        <v>188</v>
      </c>
      <c r="AU166" s="249" t="s">
        <v>81</v>
      </c>
      <c r="AV166" s="14" t="s">
        <v>81</v>
      </c>
      <c r="AW166" s="14" t="s">
        <v>33</v>
      </c>
      <c r="AX166" s="14" t="s">
        <v>72</v>
      </c>
      <c r="AY166" s="249" t="s">
        <v>123</v>
      </c>
    </row>
    <row r="167" s="15" customFormat="1">
      <c r="A167" s="15"/>
      <c r="B167" s="250"/>
      <c r="C167" s="251"/>
      <c r="D167" s="230" t="s">
        <v>188</v>
      </c>
      <c r="E167" s="252" t="s">
        <v>19</v>
      </c>
      <c r="F167" s="253" t="s">
        <v>205</v>
      </c>
      <c r="G167" s="251"/>
      <c r="H167" s="254">
        <v>571.99000000000001</v>
      </c>
      <c r="I167" s="255"/>
      <c r="J167" s="251"/>
      <c r="K167" s="251"/>
      <c r="L167" s="256"/>
      <c r="M167" s="257"/>
      <c r="N167" s="258"/>
      <c r="O167" s="258"/>
      <c r="P167" s="258"/>
      <c r="Q167" s="258"/>
      <c r="R167" s="258"/>
      <c r="S167" s="258"/>
      <c r="T167" s="259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0" t="s">
        <v>188</v>
      </c>
      <c r="AU167" s="260" t="s">
        <v>81</v>
      </c>
      <c r="AV167" s="15" t="s">
        <v>143</v>
      </c>
      <c r="AW167" s="15" t="s">
        <v>33</v>
      </c>
      <c r="AX167" s="15" t="s">
        <v>79</v>
      </c>
      <c r="AY167" s="260" t="s">
        <v>123</v>
      </c>
    </row>
    <row r="168" s="2" customFormat="1" ht="37.8" customHeight="1">
      <c r="A168" s="40"/>
      <c r="B168" s="41"/>
      <c r="C168" s="206" t="s">
        <v>303</v>
      </c>
      <c r="D168" s="206" t="s">
        <v>126</v>
      </c>
      <c r="E168" s="207" t="s">
        <v>304</v>
      </c>
      <c r="F168" s="208" t="s">
        <v>305</v>
      </c>
      <c r="G168" s="209" t="s">
        <v>184</v>
      </c>
      <c r="H168" s="210">
        <v>496.76999999999998</v>
      </c>
      <c r="I168" s="211"/>
      <c r="J168" s="212">
        <f>ROUND(I168*H168,2)</f>
        <v>0</v>
      </c>
      <c r="K168" s="208" t="s">
        <v>185</v>
      </c>
      <c r="L168" s="46"/>
      <c r="M168" s="213" t="s">
        <v>19</v>
      </c>
      <c r="N168" s="214" t="s">
        <v>43</v>
      </c>
      <c r="O168" s="86"/>
      <c r="P168" s="215">
        <f>O168*H168</f>
        <v>0</v>
      </c>
      <c r="Q168" s="215">
        <v>0.089219999999999994</v>
      </c>
      <c r="R168" s="215">
        <f>Q168*H168</f>
        <v>44.321819399999995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143</v>
      </c>
      <c r="AT168" s="217" t="s">
        <v>126</v>
      </c>
      <c r="AU168" s="217" t="s">
        <v>81</v>
      </c>
      <c r="AY168" s="19" t="s">
        <v>123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79</v>
      </c>
      <c r="BK168" s="218">
        <f>ROUND(I168*H168,2)</f>
        <v>0</v>
      </c>
      <c r="BL168" s="19" t="s">
        <v>143</v>
      </c>
      <c r="BM168" s="217" t="s">
        <v>306</v>
      </c>
    </row>
    <row r="169" s="2" customFormat="1">
      <c r="A169" s="40"/>
      <c r="B169" s="41"/>
      <c r="C169" s="42"/>
      <c r="D169" s="219" t="s">
        <v>133</v>
      </c>
      <c r="E169" s="42"/>
      <c r="F169" s="220" t="s">
        <v>307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133</v>
      </c>
      <c r="AU169" s="19" t="s">
        <v>81</v>
      </c>
    </row>
    <row r="170" s="13" customFormat="1">
      <c r="A170" s="13"/>
      <c r="B170" s="228"/>
      <c r="C170" s="229"/>
      <c r="D170" s="230" t="s">
        <v>188</v>
      </c>
      <c r="E170" s="231" t="s">
        <v>19</v>
      </c>
      <c r="F170" s="232" t="s">
        <v>201</v>
      </c>
      <c r="G170" s="229"/>
      <c r="H170" s="231" t="s">
        <v>19</v>
      </c>
      <c r="I170" s="233"/>
      <c r="J170" s="229"/>
      <c r="K170" s="229"/>
      <c r="L170" s="234"/>
      <c r="M170" s="235"/>
      <c r="N170" s="236"/>
      <c r="O170" s="236"/>
      <c r="P170" s="236"/>
      <c r="Q170" s="236"/>
      <c r="R170" s="236"/>
      <c r="S170" s="236"/>
      <c r="T170" s="23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8" t="s">
        <v>188</v>
      </c>
      <c r="AU170" s="238" t="s">
        <v>81</v>
      </c>
      <c r="AV170" s="13" t="s">
        <v>79</v>
      </c>
      <c r="AW170" s="13" t="s">
        <v>33</v>
      </c>
      <c r="AX170" s="13" t="s">
        <v>72</v>
      </c>
      <c r="AY170" s="238" t="s">
        <v>123</v>
      </c>
    </row>
    <row r="171" s="14" customFormat="1">
      <c r="A171" s="14"/>
      <c r="B171" s="239"/>
      <c r="C171" s="240"/>
      <c r="D171" s="230" t="s">
        <v>188</v>
      </c>
      <c r="E171" s="241" t="s">
        <v>19</v>
      </c>
      <c r="F171" s="242" t="s">
        <v>308</v>
      </c>
      <c r="G171" s="240"/>
      <c r="H171" s="243">
        <v>188.28999999999999</v>
      </c>
      <c r="I171" s="244"/>
      <c r="J171" s="240"/>
      <c r="K171" s="240"/>
      <c r="L171" s="245"/>
      <c r="M171" s="246"/>
      <c r="N171" s="247"/>
      <c r="O171" s="247"/>
      <c r="P171" s="247"/>
      <c r="Q171" s="247"/>
      <c r="R171" s="247"/>
      <c r="S171" s="247"/>
      <c r="T171" s="24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9" t="s">
        <v>188</v>
      </c>
      <c r="AU171" s="249" t="s">
        <v>81</v>
      </c>
      <c r="AV171" s="14" t="s">
        <v>81</v>
      </c>
      <c r="AW171" s="14" t="s">
        <v>33</v>
      </c>
      <c r="AX171" s="14" t="s">
        <v>72</v>
      </c>
      <c r="AY171" s="249" t="s">
        <v>123</v>
      </c>
    </row>
    <row r="172" s="13" customFormat="1">
      <c r="A172" s="13"/>
      <c r="B172" s="228"/>
      <c r="C172" s="229"/>
      <c r="D172" s="230" t="s">
        <v>188</v>
      </c>
      <c r="E172" s="231" t="s">
        <v>19</v>
      </c>
      <c r="F172" s="232" t="s">
        <v>203</v>
      </c>
      <c r="G172" s="229"/>
      <c r="H172" s="231" t="s">
        <v>19</v>
      </c>
      <c r="I172" s="233"/>
      <c r="J172" s="229"/>
      <c r="K172" s="229"/>
      <c r="L172" s="234"/>
      <c r="M172" s="235"/>
      <c r="N172" s="236"/>
      <c r="O172" s="236"/>
      <c r="P172" s="236"/>
      <c r="Q172" s="236"/>
      <c r="R172" s="236"/>
      <c r="S172" s="236"/>
      <c r="T172" s="23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8" t="s">
        <v>188</v>
      </c>
      <c r="AU172" s="238" t="s">
        <v>81</v>
      </c>
      <c r="AV172" s="13" t="s">
        <v>79</v>
      </c>
      <c r="AW172" s="13" t="s">
        <v>33</v>
      </c>
      <c r="AX172" s="13" t="s">
        <v>72</v>
      </c>
      <c r="AY172" s="238" t="s">
        <v>123</v>
      </c>
    </row>
    <row r="173" s="14" customFormat="1">
      <c r="A173" s="14"/>
      <c r="B173" s="239"/>
      <c r="C173" s="240"/>
      <c r="D173" s="230" t="s">
        <v>188</v>
      </c>
      <c r="E173" s="241" t="s">
        <v>19</v>
      </c>
      <c r="F173" s="242" t="s">
        <v>309</v>
      </c>
      <c r="G173" s="240"/>
      <c r="H173" s="243">
        <v>308.48000000000002</v>
      </c>
      <c r="I173" s="244"/>
      <c r="J173" s="240"/>
      <c r="K173" s="240"/>
      <c r="L173" s="245"/>
      <c r="M173" s="246"/>
      <c r="N173" s="247"/>
      <c r="O173" s="247"/>
      <c r="P173" s="247"/>
      <c r="Q173" s="247"/>
      <c r="R173" s="247"/>
      <c r="S173" s="247"/>
      <c r="T173" s="24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9" t="s">
        <v>188</v>
      </c>
      <c r="AU173" s="249" t="s">
        <v>81</v>
      </c>
      <c r="AV173" s="14" t="s">
        <v>81</v>
      </c>
      <c r="AW173" s="14" t="s">
        <v>33</v>
      </c>
      <c r="AX173" s="14" t="s">
        <v>72</v>
      </c>
      <c r="AY173" s="249" t="s">
        <v>123</v>
      </c>
    </row>
    <row r="174" s="15" customFormat="1">
      <c r="A174" s="15"/>
      <c r="B174" s="250"/>
      <c r="C174" s="251"/>
      <c r="D174" s="230" t="s">
        <v>188</v>
      </c>
      <c r="E174" s="252" t="s">
        <v>19</v>
      </c>
      <c r="F174" s="253" t="s">
        <v>205</v>
      </c>
      <c r="G174" s="251"/>
      <c r="H174" s="254">
        <v>496.76999999999998</v>
      </c>
      <c r="I174" s="255"/>
      <c r="J174" s="251"/>
      <c r="K174" s="251"/>
      <c r="L174" s="256"/>
      <c r="M174" s="257"/>
      <c r="N174" s="258"/>
      <c r="O174" s="258"/>
      <c r="P174" s="258"/>
      <c r="Q174" s="258"/>
      <c r="R174" s="258"/>
      <c r="S174" s="258"/>
      <c r="T174" s="259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0" t="s">
        <v>188</v>
      </c>
      <c r="AU174" s="260" t="s">
        <v>81</v>
      </c>
      <c r="AV174" s="15" t="s">
        <v>143</v>
      </c>
      <c r="AW174" s="15" t="s">
        <v>33</v>
      </c>
      <c r="AX174" s="15" t="s">
        <v>79</v>
      </c>
      <c r="AY174" s="260" t="s">
        <v>123</v>
      </c>
    </row>
    <row r="175" s="2" customFormat="1" ht="16.5" customHeight="1">
      <c r="A175" s="40"/>
      <c r="B175" s="41"/>
      <c r="C175" s="261" t="s">
        <v>7</v>
      </c>
      <c r="D175" s="261" t="s">
        <v>254</v>
      </c>
      <c r="E175" s="262" t="s">
        <v>310</v>
      </c>
      <c r="F175" s="263" t="s">
        <v>311</v>
      </c>
      <c r="G175" s="264" t="s">
        <v>184</v>
      </c>
      <c r="H175" s="265">
        <v>488.47300000000001</v>
      </c>
      <c r="I175" s="266"/>
      <c r="J175" s="267">
        <f>ROUND(I175*H175,2)</f>
        <v>0</v>
      </c>
      <c r="K175" s="263" t="s">
        <v>19</v>
      </c>
      <c r="L175" s="268"/>
      <c r="M175" s="269" t="s">
        <v>19</v>
      </c>
      <c r="N175" s="270" t="s">
        <v>43</v>
      </c>
      <c r="O175" s="86"/>
      <c r="P175" s="215">
        <f>O175*H175</f>
        <v>0</v>
      </c>
      <c r="Q175" s="215">
        <v>0.113</v>
      </c>
      <c r="R175" s="215">
        <f>Q175*H175</f>
        <v>55.197449000000006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163</v>
      </c>
      <c r="AT175" s="217" t="s">
        <v>254</v>
      </c>
      <c r="AU175" s="217" t="s">
        <v>81</v>
      </c>
      <c r="AY175" s="19" t="s">
        <v>123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79</v>
      </c>
      <c r="BK175" s="218">
        <f>ROUND(I175*H175,2)</f>
        <v>0</v>
      </c>
      <c r="BL175" s="19" t="s">
        <v>143</v>
      </c>
      <c r="BM175" s="217" t="s">
        <v>312</v>
      </c>
    </row>
    <row r="176" s="14" customFormat="1">
      <c r="A176" s="14"/>
      <c r="B176" s="239"/>
      <c r="C176" s="240"/>
      <c r="D176" s="230" t="s">
        <v>188</v>
      </c>
      <c r="E176" s="240"/>
      <c r="F176" s="242" t="s">
        <v>313</v>
      </c>
      <c r="G176" s="240"/>
      <c r="H176" s="243">
        <v>488.47300000000001</v>
      </c>
      <c r="I176" s="244"/>
      <c r="J176" s="240"/>
      <c r="K176" s="240"/>
      <c r="L176" s="245"/>
      <c r="M176" s="246"/>
      <c r="N176" s="247"/>
      <c r="O176" s="247"/>
      <c r="P176" s="247"/>
      <c r="Q176" s="247"/>
      <c r="R176" s="247"/>
      <c r="S176" s="247"/>
      <c r="T176" s="24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9" t="s">
        <v>188</v>
      </c>
      <c r="AU176" s="249" t="s">
        <v>81</v>
      </c>
      <c r="AV176" s="14" t="s">
        <v>81</v>
      </c>
      <c r="AW176" s="14" t="s">
        <v>4</v>
      </c>
      <c r="AX176" s="14" t="s">
        <v>79</v>
      </c>
      <c r="AY176" s="249" t="s">
        <v>123</v>
      </c>
    </row>
    <row r="177" s="12" customFormat="1" ht="22.8" customHeight="1">
      <c r="A177" s="12"/>
      <c r="B177" s="190"/>
      <c r="C177" s="191"/>
      <c r="D177" s="192" t="s">
        <v>71</v>
      </c>
      <c r="E177" s="204" t="s">
        <v>233</v>
      </c>
      <c r="F177" s="204" t="s">
        <v>314</v>
      </c>
      <c r="G177" s="191"/>
      <c r="H177" s="191"/>
      <c r="I177" s="194"/>
      <c r="J177" s="205">
        <f>BK177</f>
        <v>0</v>
      </c>
      <c r="K177" s="191"/>
      <c r="L177" s="196"/>
      <c r="M177" s="197"/>
      <c r="N177" s="198"/>
      <c r="O177" s="198"/>
      <c r="P177" s="199">
        <f>SUM(P178:P208)</f>
        <v>0</v>
      </c>
      <c r="Q177" s="198"/>
      <c r="R177" s="199">
        <f>SUM(R178:R208)</f>
        <v>57.909235899999999</v>
      </c>
      <c r="S177" s="198"/>
      <c r="T177" s="200">
        <f>SUM(T178:T208)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1" t="s">
        <v>79</v>
      </c>
      <c r="AT177" s="202" t="s">
        <v>71</v>
      </c>
      <c r="AU177" s="202" t="s">
        <v>79</v>
      </c>
      <c r="AY177" s="201" t="s">
        <v>123</v>
      </c>
      <c r="BK177" s="203">
        <f>SUM(BK178:BK208)</f>
        <v>0</v>
      </c>
    </row>
    <row r="178" s="2" customFormat="1" ht="16.5" customHeight="1">
      <c r="A178" s="40"/>
      <c r="B178" s="41"/>
      <c r="C178" s="206" t="s">
        <v>315</v>
      </c>
      <c r="D178" s="206" t="s">
        <v>126</v>
      </c>
      <c r="E178" s="207" t="s">
        <v>316</v>
      </c>
      <c r="F178" s="208" t="s">
        <v>317</v>
      </c>
      <c r="G178" s="209" t="s">
        <v>269</v>
      </c>
      <c r="H178" s="210">
        <v>1</v>
      </c>
      <c r="I178" s="211"/>
      <c r="J178" s="212">
        <f>ROUND(I178*H178,2)</f>
        <v>0</v>
      </c>
      <c r="K178" s="208" t="s">
        <v>19</v>
      </c>
      <c r="L178" s="46"/>
      <c r="M178" s="213" t="s">
        <v>19</v>
      </c>
      <c r="N178" s="214" t="s">
        <v>43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143</v>
      </c>
      <c r="AT178" s="217" t="s">
        <v>126</v>
      </c>
      <c r="AU178" s="217" t="s">
        <v>81</v>
      </c>
      <c r="AY178" s="19" t="s">
        <v>123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79</v>
      </c>
      <c r="BK178" s="218">
        <f>ROUND(I178*H178,2)</f>
        <v>0</v>
      </c>
      <c r="BL178" s="19" t="s">
        <v>143</v>
      </c>
      <c r="BM178" s="217" t="s">
        <v>318</v>
      </c>
    </row>
    <row r="179" s="2" customFormat="1" ht="24.15" customHeight="1">
      <c r="A179" s="40"/>
      <c r="B179" s="41"/>
      <c r="C179" s="206" t="s">
        <v>319</v>
      </c>
      <c r="D179" s="206" t="s">
        <v>126</v>
      </c>
      <c r="E179" s="207" t="s">
        <v>320</v>
      </c>
      <c r="F179" s="208" t="s">
        <v>321</v>
      </c>
      <c r="G179" s="209" t="s">
        <v>275</v>
      </c>
      <c r="H179" s="210">
        <v>250.41</v>
      </c>
      <c r="I179" s="211"/>
      <c r="J179" s="212">
        <f>ROUND(I179*H179,2)</f>
        <v>0</v>
      </c>
      <c r="K179" s="208" t="s">
        <v>185</v>
      </c>
      <c r="L179" s="46"/>
      <c r="M179" s="213" t="s">
        <v>19</v>
      </c>
      <c r="N179" s="214" t="s">
        <v>43</v>
      </c>
      <c r="O179" s="86"/>
      <c r="P179" s="215">
        <f>O179*H179</f>
        <v>0</v>
      </c>
      <c r="Q179" s="215">
        <v>0.1295</v>
      </c>
      <c r="R179" s="215">
        <f>Q179*H179</f>
        <v>32.428094999999999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143</v>
      </c>
      <c r="AT179" s="217" t="s">
        <v>126</v>
      </c>
      <c r="AU179" s="217" t="s">
        <v>81</v>
      </c>
      <c r="AY179" s="19" t="s">
        <v>123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79</v>
      </c>
      <c r="BK179" s="218">
        <f>ROUND(I179*H179,2)</f>
        <v>0</v>
      </c>
      <c r="BL179" s="19" t="s">
        <v>143</v>
      </c>
      <c r="BM179" s="217" t="s">
        <v>322</v>
      </c>
    </row>
    <row r="180" s="2" customFormat="1">
      <c r="A180" s="40"/>
      <c r="B180" s="41"/>
      <c r="C180" s="42"/>
      <c r="D180" s="219" t="s">
        <v>133</v>
      </c>
      <c r="E180" s="42"/>
      <c r="F180" s="220" t="s">
        <v>323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133</v>
      </c>
      <c r="AU180" s="19" t="s">
        <v>81</v>
      </c>
    </row>
    <row r="181" s="13" customFormat="1">
      <c r="A181" s="13"/>
      <c r="B181" s="228"/>
      <c r="C181" s="229"/>
      <c r="D181" s="230" t="s">
        <v>188</v>
      </c>
      <c r="E181" s="231" t="s">
        <v>19</v>
      </c>
      <c r="F181" s="232" t="s">
        <v>324</v>
      </c>
      <c r="G181" s="229"/>
      <c r="H181" s="231" t="s">
        <v>19</v>
      </c>
      <c r="I181" s="233"/>
      <c r="J181" s="229"/>
      <c r="K181" s="229"/>
      <c r="L181" s="234"/>
      <c r="M181" s="235"/>
      <c r="N181" s="236"/>
      <c r="O181" s="236"/>
      <c r="P181" s="236"/>
      <c r="Q181" s="236"/>
      <c r="R181" s="236"/>
      <c r="S181" s="236"/>
      <c r="T181" s="23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8" t="s">
        <v>188</v>
      </c>
      <c r="AU181" s="238" t="s">
        <v>81</v>
      </c>
      <c r="AV181" s="13" t="s">
        <v>79</v>
      </c>
      <c r="AW181" s="13" t="s">
        <v>33</v>
      </c>
      <c r="AX181" s="13" t="s">
        <v>72</v>
      </c>
      <c r="AY181" s="238" t="s">
        <v>123</v>
      </c>
    </row>
    <row r="182" s="14" customFormat="1">
      <c r="A182" s="14"/>
      <c r="B182" s="239"/>
      <c r="C182" s="240"/>
      <c r="D182" s="230" t="s">
        <v>188</v>
      </c>
      <c r="E182" s="241" t="s">
        <v>19</v>
      </c>
      <c r="F182" s="242" t="s">
        <v>325</v>
      </c>
      <c r="G182" s="240"/>
      <c r="H182" s="243">
        <v>160.28999999999999</v>
      </c>
      <c r="I182" s="244"/>
      <c r="J182" s="240"/>
      <c r="K182" s="240"/>
      <c r="L182" s="245"/>
      <c r="M182" s="246"/>
      <c r="N182" s="247"/>
      <c r="O182" s="247"/>
      <c r="P182" s="247"/>
      <c r="Q182" s="247"/>
      <c r="R182" s="247"/>
      <c r="S182" s="247"/>
      <c r="T182" s="24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9" t="s">
        <v>188</v>
      </c>
      <c r="AU182" s="249" t="s">
        <v>81</v>
      </c>
      <c r="AV182" s="14" t="s">
        <v>81</v>
      </c>
      <c r="AW182" s="14" t="s">
        <v>33</v>
      </c>
      <c r="AX182" s="14" t="s">
        <v>72</v>
      </c>
      <c r="AY182" s="249" t="s">
        <v>123</v>
      </c>
    </row>
    <row r="183" s="14" customFormat="1">
      <c r="A183" s="14"/>
      <c r="B183" s="239"/>
      <c r="C183" s="240"/>
      <c r="D183" s="230" t="s">
        <v>188</v>
      </c>
      <c r="E183" s="241" t="s">
        <v>19</v>
      </c>
      <c r="F183" s="242" t="s">
        <v>326</v>
      </c>
      <c r="G183" s="240"/>
      <c r="H183" s="243">
        <v>133.53</v>
      </c>
      <c r="I183" s="244"/>
      <c r="J183" s="240"/>
      <c r="K183" s="240"/>
      <c r="L183" s="245"/>
      <c r="M183" s="246"/>
      <c r="N183" s="247"/>
      <c r="O183" s="247"/>
      <c r="P183" s="247"/>
      <c r="Q183" s="247"/>
      <c r="R183" s="247"/>
      <c r="S183" s="247"/>
      <c r="T183" s="24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9" t="s">
        <v>188</v>
      </c>
      <c r="AU183" s="249" t="s">
        <v>81</v>
      </c>
      <c r="AV183" s="14" t="s">
        <v>81</v>
      </c>
      <c r="AW183" s="14" t="s">
        <v>33</v>
      </c>
      <c r="AX183" s="14" t="s">
        <v>72</v>
      </c>
      <c r="AY183" s="249" t="s">
        <v>123</v>
      </c>
    </row>
    <row r="184" s="14" customFormat="1">
      <c r="A184" s="14"/>
      <c r="B184" s="239"/>
      <c r="C184" s="240"/>
      <c r="D184" s="230" t="s">
        <v>188</v>
      </c>
      <c r="E184" s="241" t="s">
        <v>19</v>
      </c>
      <c r="F184" s="242" t="s">
        <v>327</v>
      </c>
      <c r="G184" s="240"/>
      <c r="H184" s="243">
        <v>68.170000000000002</v>
      </c>
      <c r="I184" s="244"/>
      <c r="J184" s="240"/>
      <c r="K184" s="240"/>
      <c r="L184" s="245"/>
      <c r="M184" s="246"/>
      <c r="N184" s="247"/>
      <c r="O184" s="247"/>
      <c r="P184" s="247"/>
      <c r="Q184" s="247"/>
      <c r="R184" s="247"/>
      <c r="S184" s="247"/>
      <c r="T184" s="24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9" t="s">
        <v>188</v>
      </c>
      <c r="AU184" s="249" t="s">
        <v>81</v>
      </c>
      <c r="AV184" s="14" t="s">
        <v>81</v>
      </c>
      <c r="AW184" s="14" t="s">
        <v>33</v>
      </c>
      <c r="AX184" s="14" t="s">
        <v>72</v>
      </c>
      <c r="AY184" s="249" t="s">
        <v>123</v>
      </c>
    </row>
    <row r="185" s="13" customFormat="1">
      <c r="A185" s="13"/>
      <c r="B185" s="228"/>
      <c r="C185" s="229"/>
      <c r="D185" s="230" t="s">
        <v>188</v>
      </c>
      <c r="E185" s="231" t="s">
        <v>19</v>
      </c>
      <c r="F185" s="232" t="s">
        <v>328</v>
      </c>
      <c r="G185" s="229"/>
      <c r="H185" s="231" t="s">
        <v>19</v>
      </c>
      <c r="I185" s="233"/>
      <c r="J185" s="229"/>
      <c r="K185" s="229"/>
      <c r="L185" s="234"/>
      <c r="M185" s="235"/>
      <c r="N185" s="236"/>
      <c r="O185" s="236"/>
      <c r="P185" s="236"/>
      <c r="Q185" s="236"/>
      <c r="R185" s="236"/>
      <c r="S185" s="236"/>
      <c r="T185" s="23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8" t="s">
        <v>188</v>
      </c>
      <c r="AU185" s="238" t="s">
        <v>81</v>
      </c>
      <c r="AV185" s="13" t="s">
        <v>79</v>
      </c>
      <c r="AW185" s="13" t="s">
        <v>33</v>
      </c>
      <c r="AX185" s="13" t="s">
        <v>72</v>
      </c>
      <c r="AY185" s="238" t="s">
        <v>123</v>
      </c>
    </row>
    <row r="186" s="14" customFormat="1">
      <c r="A186" s="14"/>
      <c r="B186" s="239"/>
      <c r="C186" s="240"/>
      <c r="D186" s="230" t="s">
        <v>188</v>
      </c>
      <c r="E186" s="241" t="s">
        <v>19</v>
      </c>
      <c r="F186" s="242" t="s">
        <v>329</v>
      </c>
      <c r="G186" s="240"/>
      <c r="H186" s="243">
        <v>-117.62000000000001</v>
      </c>
      <c r="I186" s="244"/>
      <c r="J186" s="240"/>
      <c r="K186" s="240"/>
      <c r="L186" s="245"/>
      <c r="M186" s="246"/>
      <c r="N186" s="247"/>
      <c r="O186" s="247"/>
      <c r="P186" s="247"/>
      <c r="Q186" s="247"/>
      <c r="R186" s="247"/>
      <c r="S186" s="247"/>
      <c r="T186" s="24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9" t="s">
        <v>188</v>
      </c>
      <c r="AU186" s="249" t="s">
        <v>81</v>
      </c>
      <c r="AV186" s="14" t="s">
        <v>81</v>
      </c>
      <c r="AW186" s="14" t="s">
        <v>33</v>
      </c>
      <c r="AX186" s="14" t="s">
        <v>72</v>
      </c>
      <c r="AY186" s="249" t="s">
        <v>123</v>
      </c>
    </row>
    <row r="187" s="13" customFormat="1">
      <c r="A187" s="13"/>
      <c r="B187" s="228"/>
      <c r="C187" s="229"/>
      <c r="D187" s="230" t="s">
        <v>188</v>
      </c>
      <c r="E187" s="231" t="s">
        <v>19</v>
      </c>
      <c r="F187" s="232" t="s">
        <v>330</v>
      </c>
      <c r="G187" s="229"/>
      <c r="H187" s="231" t="s">
        <v>19</v>
      </c>
      <c r="I187" s="233"/>
      <c r="J187" s="229"/>
      <c r="K187" s="229"/>
      <c r="L187" s="234"/>
      <c r="M187" s="235"/>
      <c r="N187" s="236"/>
      <c r="O187" s="236"/>
      <c r="P187" s="236"/>
      <c r="Q187" s="236"/>
      <c r="R187" s="236"/>
      <c r="S187" s="236"/>
      <c r="T187" s="23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8" t="s">
        <v>188</v>
      </c>
      <c r="AU187" s="238" t="s">
        <v>81</v>
      </c>
      <c r="AV187" s="13" t="s">
        <v>79</v>
      </c>
      <c r="AW187" s="13" t="s">
        <v>33</v>
      </c>
      <c r="AX187" s="13" t="s">
        <v>72</v>
      </c>
      <c r="AY187" s="238" t="s">
        <v>123</v>
      </c>
    </row>
    <row r="188" s="14" customFormat="1">
      <c r="A188" s="14"/>
      <c r="B188" s="239"/>
      <c r="C188" s="240"/>
      <c r="D188" s="230" t="s">
        <v>188</v>
      </c>
      <c r="E188" s="241" t="s">
        <v>19</v>
      </c>
      <c r="F188" s="242" t="s">
        <v>331</v>
      </c>
      <c r="G188" s="240"/>
      <c r="H188" s="243">
        <v>6.04</v>
      </c>
      <c r="I188" s="244"/>
      <c r="J188" s="240"/>
      <c r="K188" s="240"/>
      <c r="L188" s="245"/>
      <c r="M188" s="246"/>
      <c r="N188" s="247"/>
      <c r="O188" s="247"/>
      <c r="P188" s="247"/>
      <c r="Q188" s="247"/>
      <c r="R188" s="247"/>
      <c r="S188" s="247"/>
      <c r="T188" s="24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9" t="s">
        <v>188</v>
      </c>
      <c r="AU188" s="249" t="s">
        <v>81</v>
      </c>
      <c r="AV188" s="14" t="s">
        <v>81</v>
      </c>
      <c r="AW188" s="14" t="s">
        <v>33</v>
      </c>
      <c r="AX188" s="14" t="s">
        <v>72</v>
      </c>
      <c r="AY188" s="249" t="s">
        <v>123</v>
      </c>
    </row>
    <row r="189" s="15" customFormat="1">
      <c r="A189" s="15"/>
      <c r="B189" s="250"/>
      <c r="C189" s="251"/>
      <c r="D189" s="230" t="s">
        <v>188</v>
      </c>
      <c r="E189" s="252" t="s">
        <v>19</v>
      </c>
      <c r="F189" s="253" t="s">
        <v>205</v>
      </c>
      <c r="G189" s="251"/>
      <c r="H189" s="254">
        <v>250.41</v>
      </c>
      <c r="I189" s="255"/>
      <c r="J189" s="251"/>
      <c r="K189" s="251"/>
      <c r="L189" s="256"/>
      <c r="M189" s="257"/>
      <c r="N189" s="258"/>
      <c r="O189" s="258"/>
      <c r="P189" s="258"/>
      <c r="Q189" s="258"/>
      <c r="R189" s="258"/>
      <c r="S189" s="258"/>
      <c r="T189" s="259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0" t="s">
        <v>188</v>
      </c>
      <c r="AU189" s="260" t="s">
        <v>81</v>
      </c>
      <c r="AV189" s="15" t="s">
        <v>143</v>
      </c>
      <c r="AW189" s="15" t="s">
        <v>33</v>
      </c>
      <c r="AX189" s="15" t="s">
        <v>79</v>
      </c>
      <c r="AY189" s="260" t="s">
        <v>123</v>
      </c>
    </row>
    <row r="190" s="2" customFormat="1" ht="16.5" customHeight="1">
      <c r="A190" s="40"/>
      <c r="B190" s="41"/>
      <c r="C190" s="261" t="s">
        <v>332</v>
      </c>
      <c r="D190" s="261" t="s">
        <v>254</v>
      </c>
      <c r="E190" s="262" t="s">
        <v>333</v>
      </c>
      <c r="F190" s="263" t="s">
        <v>334</v>
      </c>
      <c r="G190" s="264" t="s">
        <v>275</v>
      </c>
      <c r="H190" s="265">
        <v>275.45100000000002</v>
      </c>
      <c r="I190" s="266"/>
      <c r="J190" s="267">
        <f>ROUND(I190*H190,2)</f>
        <v>0</v>
      </c>
      <c r="K190" s="263" t="s">
        <v>185</v>
      </c>
      <c r="L190" s="268"/>
      <c r="M190" s="269" t="s">
        <v>19</v>
      </c>
      <c r="N190" s="270" t="s">
        <v>43</v>
      </c>
      <c r="O190" s="86"/>
      <c r="P190" s="215">
        <f>O190*H190</f>
        <v>0</v>
      </c>
      <c r="Q190" s="215">
        <v>0.048000000000000001</v>
      </c>
      <c r="R190" s="215">
        <f>Q190*H190</f>
        <v>13.221648000000002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163</v>
      </c>
      <c r="AT190" s="217" t="s">
        <v>254</v>
      </c>
      <c r="AU190" s="217" t="s">
        <v>81</v>
      </c>
      <c r="AY190" s="19" t="s">
        <v>123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79</v>
      </c>
      <c r="BK190" s="218">
        <f>ROUND(I190*H190,2)</f>
        <v>0</v>
      </c>
      <c r="BL190" s="19" t="s">
        <v>143</v>
      </c>
      <c r="BM190" s="217" t="s">
        <v>335</v>
      </c>
    </row>
    <row r="191" s="14" customFormat="1">
      <c r="A191" s="14"/>
      <c r="B191" s="239"/>
      <c r="C191" s="240"/>
      <c r="D191" s="230" t="s">
        <v>188</v>
      </c>
      <c r="E191" s="240"/>
      <c r="F191" s="242" t="s">
        <v>336</v>
      </c>
      <c r="G191" s="240"/>
      <c r="H191" s="243">
        <v>275.45100000000002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9" t="s">
        <v>188</v>
      </c>
      <c r="AU191" s="249" t="s">
        <v>81</v>
      </c>
      <c r="AV191" s="14" t="s">
        <v>81</v>
      </c>
      <c r="AW191" s="14" t="s">
        <v>4</v>
      </c>
      <c r="AX191" s="14" t="s">
        <v>79</v>
      </c>
      <c r="AY191" s="249" t="s">
        <v>123</v>
      </c>
    </row>
    <row r="192" s="2" customFormat="1" ht="16.5" customHeight="1">
      <c r="A192" s="40"/>
      <c r="B192" s="41"/>
      <c r="C192" s="206" t="s">
        <v>337</v>
      </c>
      <c r="D192" s="206" t="s">
        <v>126</v>
      </c>
      <c r="E192" s="207" t="s">
        <v>338</v>
      </c>
      <c r="F192" s="208" t="s">
        <v>339</v>
      </c>
      <c r="G192" s="209" t="s">
        <v>340</v>
      </c>
      <c r="H192" s="210">
        <v>4</v>
      </c>
      <c r="I192" s="211"/>
      <c r="J192" s="212">
        <f>ROUND(I192*H192,2)</f>
        <v>0</v>
      </c>
      <c r="K192" s="208" t="s">
        <v>185</v>
      </c>
      <c r="L192" s="46"/>
      <c r="M192" s="213" t="s">
        <v>19</v>
      </c>
      <c r="N192" s="214" t="s">
        <v>43</v>
      </c>
      <c r="O192" s="86"/>
      <c r="P192" s="215">
        <f>O192*H192</f>
        <v>0</v>
      </c>
      <c r="Q192" s="215">
        <v>0.00080000000000000004</v>
      </c>
      <c r="R192" s="215">
        <f>Q192*H192</f>
        <v>0.0032000000000000002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143</v>
      </c>
      <c r="AT192" s="217" t="s">
        <v>126</v>
      </c>
      <c r="AU192" s="217" t="s">
        <v>81</v>
      </c>
      <c r="AY192" s="19" t="s">
        <v>123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79</v>
      </c>
      <c r="BK192" s="218">
        <f>ROUND(I192*H192,2)</f>
        <v>0</v>
      </c>
      <c r="BL192" s="19" t="s">
        <v>143</v>
      </c>
      <c r="BM192" s="217" t="s">
        <v>341</v>
      </c>
    </row>
    <row r="193" s="2" customFormat="1">
      <c r="A193" s="40"/>
      <c r="B193" s="41"/>
      <c r="C193" s="42"/>
      <c r="D193" s="219" t="s">
        <v>133</v>
      </c>
      <c r="E193" s="42"/>
      <c r="F193" s="220" t="s">
        <v>342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133</v>
      </c>
      <c r="AU193" s="19" t="s">
        <v>81</v>
      </c>
    </row>
    <row r="194" s="2" customFormat="1" ht="16.5" customHeight="1">
      <c r="A194" s="40"/>
      <c r="B194" s="41"/>
      <c r="C194" s="261" t="s">
        <v>343</v>
      </c>
      <c r="D194" s="261" t="s">
        <v>254</v>
      </c>
      <c r="E194" s="262" t="s">
        <v>344</v>
      </c>
      <c r="F194" s="263" t="s">
        <v>345</v>
      </c>
      <c r="G194" s="264" t="s">
        <v>340</v>
      </c>
      <c r="H194" s="265">
        <v>4</v>
      </c>
      <c r="I194" s="266"/>
      <c r="J194" s="267">
        <f>ROUND(I194*H194,2)</f>
        <v>0</v>
      </c>
      <c r="K194" s="263" t="s">
        <v>19</v>
      </c>
      <c r="L194" s="268"/>
      <c r="M194" s="269" t="s">
        <v>19</v>
      </c>
      <c r="N194" s="270" t="s">
        <v>43</v>
      </c>
      <c r="O194" s="86"/>
      <c r="P194" s="215">
        <f>O194*H194</f>
        <v>0</v>
      </c>
      <c r="Q194" s="215">
        <v>0.16</v>
      </c>
      <c r="R194" s="215">
        <f>Q194*H194</f>
        <v>0.64000000000000001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163</v>
      </c>
      <c r="AT194" s="217" t="s">
        <v>254</v>
      </c>
      <c r="AU194" s="217" t="s">
        <v>81</v>
      </c>
      <c r="AY194" s="19" t="s">
        <v>123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79</v>
      </c>
      <c r="BK194" s="218">
        <f>ROUND(I194*H194,2)</f>
        <v>0</v>
      </c>
      <c r="BL194" s="19" t="s">
        <v>143</v>
      </c>
      <c r="BM194" s="217" t="s">
        <v>346</v>
      </c>
    </row>
    <row r="195" s="2" customFormat="1" ht="16.5" customHeight="1">
      <c r="A195" s="40"/>
      <c r="B195" s="41"/>
      <c r="C195" s="206" t="s">
        <v>347</v>
      </c>
      <c r="D195" s="206" t="s">
        <v>126</v>
      </c>
      <c r="E195" s="207" t="s">
        <v>348</v>
      </c>
      <c r="F195" s="208" t="s">
        <v>349</v>
      </c>
      <c r="G195" s="209" t="s">
        <v>340</v>
      </c>
      <c r="H195" s="210">
        <v>20</v>
      </c>
      <c r="I195" s="211"/>
      <c r="J195" s="212">
        <f>ROUND(I195*H195,2)</f>
        <v>0</v>
      </c>
      <c r="K195" s="208" t="s">
        <v>185</v>
      </c>
      <c r="L195" s="46"/>
      <c r="M195" s="213" t="s">
        <v>19</v>
      </c>
      <c r="N195" s="214" t="s">
        <v>43</v>
      </c>
      <c r="O195" s="86"/>
      <c r="P195" s="215">
        <f>O195*H195</f>
        <v>0</v>
      </c>
      <c r="Q195" s="215">
        <v>0.001</v>
      </c>
      <c r="R195" s="215">
        <f>Q195*H195</f>
        <v>0.02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143</v>
      </c>
      <c r="AT195" s="217" t="s">
        <v>126</v>
      </c>
      <c r="AU195" s="217" t="s">
        <v>81</v>
      </c>
      <c r="AY195" s="19" t="s">
        <v>123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79</v>
      </c>
      <c r="BK195" s="218">
        <f>ROUND(I195*H195,2)</f>
        <v>0</v>
      </c>
      <c r="BL195" s="19" t="s">
        <v>143</v>
      </c>
      <c r="BM195" s="217" t="s">
        <v>350</v>
      </c>
    </row>
    <row r="196" s="2" customFormat="1">
      <c r="A196" s="40"/>
      <c r="B196" s="41"/>
      <c r="C196" s="42"/>
      <c r="D196" s="219" t="s">
        <v>133</v>
      </c>
      <c r="E196" s="42"/>
      <c r="F196" s="220" t="s">
        <v>351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133</v>
      </c>
      <c r="AU196" s="19" t="s">
        <v>81</v>
      </c>
    </row>
    <row r="197" s="2" customFormat="1" ht="16.5" customHeight="1">
      <c r="A197" s="40"/>
      <c r="B197" s="41"/>
      <c r="C197" s="261" t="s">
        <v>352</v>
      </c>
      <c r="D197" s="261" t="s">
        <v>254</v>
      </c>
      <c r="E197" s="262" t="s">
        <v>353</v>
      </c>
      <c r="F197" s="263" t="s">
        <v>354</v>
      </c>
      <c r="G197" s="264" t="s">
        <v>340</v>
      </c>
      <c r="H197" s="265">
        <v>20</v>
      </c>
      <c r="I197" s="266"/>
      <c r="J197" s="267">
        <f>ROUND(I197*H197,2)</f>
        <v>0</v>
      </c>
      <c r="K197" s="263" t="s">
        <v>19</v>
      </c>
      <c r="L197" s="268"/>
      <c r="M197" s="269" t="s">
        <v>19</v>
      </c>
      <c r="N197" s="270" t="s">
        <v>43</v>
      </c>
      <c r="O197" s="86"/>
      <c r="P197" s="215">
        <f>O197*H197</f>
        <v>0</v>
      </c>
      <c r="Q197" s="215">
        <v>0.56999999999999995</v>
      </c>
      <c r="R197" s="215">
        <f>Q197*H197</f>
        <v>11.399999999999999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163</v>
      </c>
      <c r="AT197" s="217" t="s">
        <v>254</v>
      </c>
      <c r="AU197" s="217" t="s">
        <v>81</v>
      </c>
      <c r="AY197" s="19" t="s">
        <v>123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79</v>
      </c>
      <c r="BK197" s="218">
        <f>ROUND(I197*H197,2)</f>
        <v>0</v>
      </c>
      <c r="BL197" s="19" t="s">
        <v>143</v>
      </c>
      <c r="BM197" s="217" t="s">
        <v>355</v>
      </c>
    </row>
    <row r="198" s="2" customFormat="1" ht="16.5" customHeight="1">
      <c r="A198" s="40"/>
      <c r="B198" s="41"/>
      <c r="C198" s="206" t="s">
        <v>356</v>
      </c>
      <c r="D198" s="206" t="s">
        <v>126</v>
      </c>
      <c r="E198" s="207" t="s">
        <v>357</v>
      </c>
      <c r="F198" s="208" t="s">
        <v>358</v>
      </c>
      <c r="G198" s="209" t="s">
        <v>269</v>
      </c>
      <c r="H198" s="210">
        <v>2</v>
      </c>
      <c r="I198" s="211"/>
      <c r="J198" s="212">
        <f>ROUND(I198*H198,2)</f>
        <v>0</v>
      </c>
      <c r="K198" s="208" t="s">
        <v>19</v>
      </c>
      <c r="L198" s="46"/>
      <c r="M198" s="213" t="s">
        <v>19</v>
      </c>
      <c r="N198" s="214" t="s">
        <v>43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143</v>
      </c>
      <c r="AT198" s="217" t="s">
        <v>126</v>
      </c>
      <c r="AU198" s="217" t="s">
        <v>81</v>
      </c>
      <c r="AY198" s="19" t="s">
        <v>123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79</v>
      </c>
      <c r="BK198" s="218">
        <f>ROUND(I198*H198,2)</f>
        <v>0</v>
      </c>
      <c r="BL198" s="19" t="s">
        <v>143</v>
      </c>
      <c r="BM198" s="217" t="s">
        <v>359</v>
      </c>
    </row>
    <row r="199" s="2" customFormat="1" ht="16.5" customHeight="1">
      <c r="A199" s="40"/>
      <c r="B199" s="41"/>
      <c r="C199" s="261" t="s">
        <v>360</v>
      </c>
      <c r="D199" s="261" t="s">
        <v>254</v>
      </c>
      <c r="E199" s="262" t="s">
        <v>361</v>
      </c>
      <c r="F199" s="263" t="s">
        <v>362</v>
      </c>
      <c r="G199" s="264" t="s">
        <v>269</v>
      </c>
      <c r="H199" s="265">
        <v>2</v>
      </c>
      <c r="I199" s="266"/>
      <c r="J199" s="267">
        <f>ROUND(I199*H199,2)</f>
        <v>0</v>
      </c>
      <c r="K199" s="263" t="s">
        <v>19</v>
      </c>
      <c r="L199" s="268"/>
      <c r="M199" s="269" t="s">
        <v>19</v>
      </c>
      <c r="N199" s="270" t="s">
        <v>43</v>
      </c>
      <c r="O199" s="86"/>
      <c r="P199" s="215">
        <f>O199*H199</f>
        <v>0</v>
      </c>
      <c r="Q199" s="215">
        <v>0.089999999999999997</v>
      </c>
      <c r="R199" s="215">
        <f>Q199*H199</f>
        <v>0.17999999999999999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163</v>
      </c>
      <c r="AT199" s="217" t="s">
        <v>254</v>
      </c>
      <c r="AU199" s="217" t="s">
        <v>81</v>
      </c>
      <c r="AY199" s="19" t="s">
        <v>123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79</v>
      </c>
      <c r="BK199" s="218">
        <f>ROUND(I199*H199,2)</f>
        <v>0</v>
      </c>
      <c r="BL199" s="19" t="s">
        <v>143</v>
      </c>
      <c r="BM199" s="217" t="s">
        <v>363</v>
      </c>
    </row>
    <row r="200" s="2" customFormat="1" ht="16.5" customHeight="1">
      <c r="A200" s="40"/>
      <c r="B200" s="41"/>
      <c r="C200" s="206" t="s">
        <v>364</v>
      </c>
      <c r="D200" s="206" t="s">
        <v>126</v>
      </c>
      <c r="E200" s="207" t="s">
        <v>365</v>
      </c>
      <c r="F200" s="208" t="s">
        <v>366</v>
      </c>
      <c r="G200" s="209" t="s">
        <v>275</v>
      </c>
      <c r="H200" s="210">
        <v>28.5</v>
      </c>
      <c r="I200" s="211"/>
      <c r="J200" s="212">
        <f>ROUND(I200*H200,2)</f>
        <v>0</v>
      </c>
      <c r="K200" s="208" t="s">
        <v>19</v>
      </c>
      <c r="L200" s="46"/>
      <c r="M200" s="213" t="s">
        <v>19</v>
      </c>
      <c r="N200" s="214" t="s">
        <v>43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143</v>
      </c>
      <c r="AT200" s="217" t="s">
        <v>126</v>
      </c>
      <c r="AU200" s="217" t="s">
        <v>81</v>
      </c>
      <c r="AY200" s="19" t="s">
        <v>123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79</v>
      </c>
      <c r="BK200" s="218">
        <f>ROUND(I200*H200,2)</f>
        <v>0</v>
      </c>
      <c r="BL200" s="19" t="s">
        <v>143</v>
      </c>
      <c r="BM200" s="217" t="s">
        <v>367</v>
      </c>
    </row>
    <row r="201" s="2" customFormat="1" ht="16.5" customHeight="1">
      <c r="A201" s="40"/>
      <c r="B201" s="41"/>
      <c r="C201" s="206" t="s">
        <v>368</v>
      </c>
      <c r="D201" s="206" t="s">
        <v>126</v>
      </c>
      <c r="E201" s="207" t="s">
        <v>369</v>
      </c>
      <c r="F201" s="208" t="s">
        <v>370</v>
      </c>
      <c r="G201" s="209" t="s">
        <v>340</v>
      </c>
      <c r="H201" s="210">
        <v>1</v>
      </c>
      <c r="I201" s="211"/>
      <c r="J201" s="212">
        <f>ROUND(I201*H201,2)</f>
        <v>0</v>
      </c>
      <c r="K201" s="208" t="s">
        <v>19</v>
      </c>
      <c r="L201" s="46"/>
      <c r="M201" s="213" t="s">
        <v>19</v>
      </c>
      <c r="N201" s="214" t="s">
        <v>43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143</v>
      </c>
      <c r="AT201" s="217" t="s">
        <v>126</v>
      </c>
      <c r="AU201" s="217" t="s">
        <v>81</v>
      </c>
      <c r="AY201" s="19" t="s">
        <v>123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79</v>
      </c>
      <c r="BK201" s="218">
        <f>ROUND(I201*H201,2)</f>
        <v>0</v>
      </c>
      <c r="BL201" s="19" t="s">
        <v>143</v>
      </c>
      <c r="BM201" s="217" t="s">
        <v>371</v>
      </c>
    </row>
    <row r="202" s="2" customFormat="1" ht="24.15" customHeight="1">
      <c r="A202" s="40"/>
      <c r="B202" s="41"/>
      <c r="C202" s="206" t="s">
        <v>372</v>
      </c>
      <c r="D202" s="206" t="s">
        <v>126</v>
      </c>
      <c r="E202" s="207" t="s">
        <v>373</v>
      </c>
      <c r="F202" s="208" t="s">
        <v>374</v>
      </c>
      <c r="G202" s="209" t="s">
        <v>184</v>
      </c>
      <c r="H202" s="210">
        <v>125.33</v>
      </c>
      <c r="I202" s="211"/>
      <c r="J202" s="212">
        <f>ROUND(I202*H202,2)</f>
        <v>0</v>
      </c>
      <c r="K202" s="208" t="s">
        <v>185</v>
      </c>
      <c r="L202" s="46"/>
      <c r="M202" s="213" t="s">
        <v>19</v>
      </c>
      <c r="N202" s="214" t="s">
        <v>43</v>
      </c>
      <c r="O202" s="86"/>
      <c r="P202" s="215">
        <f>O202*H202</f>
        <v>0</v>
      </c>
      <c r="Q202" s="215">
        <v>0.00012999999999999999</v>
      </c>
      <c r="R202" s="215">
        <f>Q202*H202</f>
        <v>0.016292899999999999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143</v>
      </c>
      <c r="AT202" s="217" t="s">
        <v>126</v>
      </c>
      <c r="AU202" s="217" t="s">
        <v>81</v>
      </c>
      <c r="AY202" s="19" t="s">
        <v>123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79</v>
      </c>
      <c r="BK202" s="218">
        <f>ROUND(I202*H202,2)</f>
        <v>0</v>
      </c>
      <c r="BL202" s="19" t="s">
        <v>143</v>
      </c>
      <c r="BM202" s="217" t="s">
        <v>375</v>
      </c>
    </row>
    <row r="203" s="2" customFormat="1">
      <c r="A203" s="40"/>
      <c r="B203" s="41"/>
      <c r="C203" s="42"/>
      <c r="D203" s="219" t="s">
        <v>133</v>
      </c>
      <c r="E203" s="42"/>
      <c r="F203" s="220" t="s">
        <v>376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133</v>
      </c>
      <c r="AU203" s="19" t="s">
        <v>81</v>
      </c>
    </row>
    <row r="204" s="13" customFormat="1">
      <c r="A204" s="13"/>
      <c r="B204" s="228"/>
      <c r="C204" s="229"/>
      <c r="D204" s="230" t="s">
        <v>188</v>
      </c>
      <c r="E204" s="231" t="s">
        <v>19</v>
      </c>
      <c r="F204" s="232" t="s">
        <v>216</v>
      </c>
      <c r="G204" s="229"/>
      <c r="H204" s="231" t="s">
        <v>19</v>
      </c>
      <c r="I204" s="233"/>
      <c r="J204" s="229"/>
      <c r="K204" s="229"/>
      <c r="L204" s="234"/>
      <c r="M204" s="235"/>
      <c r="N204" s="236"/>
      <c r="O204" s="236"/>
      <c r="P204" s="236"/>
      <c r="Q204" s="236"/>
      <c r="R204" s="236"/>
      <c r="S204" s="236"/>
      <c r="T204" s="23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8" t="s">
        <v>188</v>
      </c>
      <c r="AU204" s="238" t="s">
        <v>81</v>
      </c>
      <c r="AV204" s="13" t="s">
        <v>79</v>
      </c>
      <c r="AW204" s="13" t="s">
        <v>33</v>
      </c>
      <c r="AX204" s="13" t="s">
        <v>72</v>
      </c>
      <c r="AY204" s="238" t="s">
        <v>123</v>
      </c>
    </row>
    <row r="205" s="14" customFormat="1">
      <c r="A205" s="14"/>
      <c r="B205" s="239"/>
      <c r="C205" s="240"/>
      <c r="D205" s="230" t="s">
        <v>188</v>
      </c>
      <c r="E205" s="241" t="s">
        <v>19</v>
      </c>
      <c r="F205" s="242" t="s">
        <v>377</v>
      </c>
      <c r="G205" s="240"/>
      <c r="H205" s="243">
        <v>45.909999999999997</v>
      </c>
      <c r="I205" s="244"/>
      <c r="J205" s="240"/>
      <c r="K205" s="240"/>
      <c r="L205" s="245"/>
      <c r="M205" s="246"/>
      <c r="N205" s="247"/>
      <c r="O205" s="247"/>
      <c r="P205" s="247"/>
      <c r="Q205" s="247"/>
      <c r="R205" s="247"/>
      <c r="S205" s="247"/>
      <c r="T205" s="24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9" t="s">
        <v>188</v>
      </c>
      <c r="AU205" s="249" t="s">
        <v>81</v>
      </c>
      <c r="AV205" s="14" t="s">
        <v>81</v>
      </c>
      <c r="AW205" s="14" t="s">
        <v>33</v>
      </c>
      <c r="AX205" s="14" t="s">
        <v>72</v>
      </c>
      <c r="AY205" s="249" t="s">
        <v>123</v>
      </c>
    </row>
    <row r="206" s="13" customFormat="1">
      <c r="A206" s="13"/>
      <c r="B206" s="228"/>
      <c r="C206" s="229"/>
      <c r="D206" s="230" t="s">
        <v>188</v>
      </c>
      <c r="E206" s="231" t="s">
        <v>19</v>
      </c>
      <c r="F206" s="232" t="s">
        <v>222</v>
      </c>
      <c r="G206" s="229"/>
      <c r="H206" s="231" t="s">
        <v>19</v>
      </c>
      <c r="I206" s="233"/>
      <c r="J206" s="229"/>
      <c r="K206" s="229"/>
      <c r="L206" s="234"/>
      <c r="M206" s="235"/>
      <c r="N206" s="236"/>
      <c r="O206" s="236"/>
      <c r="P206" s="236"/>
      <c r="Q206" s="236"/>
      <c r="R206" s="236"/>
      <c r="S206" s="236"/>
      <c r="T206" s="23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8" t="s">
        <v>188</v>
      </c>
      <c r="AU206" s="238" t="s">
        <v>81</v>
      </c>
      <c r="AV206" s="13" t="s">
        <v>79</v>
      </c>
      <c r="AW206" s="13" t="s">
        <v>33</v>
      </c>
      <c r="AX206" s="13" t="s">
        <v>72</v>
      </c>
      <c r="AY206" s="238" t="s">
        <v>123</v>
      </c>
    </row>
    <row r="207" s="14" customFormat="1">
      <c r="A207" s="14"/>
      <c r="B207" s="239"/>
      <c r="C207" s="240"/>
      <c r="D207" s="230" t="s">
        <v>188</v>
      </c>
      <c r="E207" s="241" t="s">
        <v>19</v>
      </c>
      <c r="F207" s="242" t="s">
        <v>378</v>
      </c>
      <c r="G207" s="240"/>
      <c r="H207" s="243">
        <v>79.420000000000002</v>
      </c>
      <c r="I207" s="244"/>
      <c r="J207" s="240"/>
      <c r="K207" s="240"/>
      <c r="L207" s="245"/>
      <c r="M207" s="246"/>
      <c r="N207" s="247"/>
      <c r="O207" s="247"/>
      <c r="P207" s="247"/>
      <c r="Q207" s="247"/>
      <c r="R207" s="247"/>
      <c r="S207" s="247"/>
      <c r="T207" s="24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9" t="s">
        <v>188</v>
      </c>
      <c r="AU207" s="249" t="s">
        <v>81</v>
      </c>
      <c r="AV207" s="14" t="s">
        <v>81</v>
      </c>
      <c r="AW207" s="14" t="s">
        <v>33</v>
      </c>
      <c r="AX207" s="14" t="s">
        <v>72</v>
      </c>
      <c r="AY207" s="249" t="s">
        <v>123</v>
      </c>
    </row>
    <row r="208" s="15" customFormat="1">
      <c r="A208" s="15"/>
      <c r="B208" s="250"/>
      <c r="C208" s="251"/>
      <c r="D208" s="230" t="s">
        <v>188</v>
      </c>
      <c r="E208" s="252" t="s">
        <v>19</v>
      </c>
      <c r="F208" s="253" t="s">
        <v>205</v>
      </c>
      <c r="G208" s="251"/>
      <c r="H208" s="254">
        <v>125.33</v>
      </c>
      <c r="I208" s="255"/>
      <c r="J208" s="251"/>
      <c r="K208" s="251"/>
      <c r="L208" s="256"/>
      <c r="M208" s="257"/>
      <c r="N208" s="258"/>
      <c r="O208" s="258"/>
      <c r="P208" s="258"/>
      <c r="Q208" s="258"/>
      <c r="R208" s="258"/>
      <c r="S208" s="258"/>
      <c r="T208" s="259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0" t="s">
        <v>188</v>
      </c>
      <c r="AU208" s="260" t="s">
        <v>81</v>
      </c>
      <c r="AV208" s="15" t="s">
        <v>143</v>
      </c>
      <c r="AW208" s="15" t="s">
        <v>33</v>
      </c>
      <c r="AX208" s="15" t="s">
        <v>79</v>
      </c>
      <c r="AY208" s="260" t="s">
        <v>123</v>
      </c>
    </row>
    <row r="209" s="12" customFormat="1" ht="22.8" customHeight="1">
      <c r="A209" s="12"/>
      <c r="B209" s="190"/>
      <c r="C209" s="191"/>
      <c r="D209" s="192" t="s">
        <v>71</v>
      </c>
      <c r="E209" s="204" t="s">
        <v>379</v>
      </c>
      <c r="F209" s="204" t="s">
        <v>380</v>
      </c>
      <c r="G209" s="191"/>
      <c r="H209" s="191"/>
      <c r="I209" s="194"/>
      <c r="J209" s="205">
        <f>BK209</f>
        <v>0</v>
      </c>
      <c r="K209" s="191"/>
      <c r="L209" s="196"/>
      <c r="M209" s="197"/>
      <c r="N209" s="198"/>
      <c r="O209" s="198"/>
      <c r="P209" s="199">
        <f>SUM(P210:P216)</f>
        <v>0</v>
      </c>
      <c r="Q209" s="198"/>
      <c r="R209" s="199">
        <f>SUM(R210:R216)</f>
        <v>0</v>
      </c>
      <c r="S209" s="198"/>
      <c r="T209" s="200">
        <f>SUM(T210:T216)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1" t="s">
        <v>79</v>
      </c>
      <c r="AT209" s="202" t="s">
        <v>71</v>
      </c>
      <c r="AU209" s="202" t="s">
        <v>79</v>
      </c>
      <c r="AY209" s="201" t="s">
        <v>123</v>
      </c>
      <c r="BK209" s="203">
        <f>SUM(BK210:BK216)</f>
        <v>0</v>
      </c>
    </row>
    <row r="210" s="2" customFormat="1" ht="21.75" customHeight="1">
      <c r="A210" s="40"/>
      <c r="B210" s="41"/>
      <c r="C210" s="206" t="s">
        <v>381</v>
      </c>
      <c r="D210" s="206" t="s">
        <v>126</v>
      </c>
      <c r="E210" s="207" t="s">
        <v>382</v>
      </c>
      <c r="F210" s="208" t="s">
        <v>383</v>
      </c>
      <c r="G210" s="209" t="s">
        <v>241</v>
      </c>
      <c r="H210" s="210">
        <v>117.571</v>
      </c>
      <c r="I210" s="211"/>
      <c r="J210" s="212">
        <f>ROUND(I210*H210,2)</f>
        <v>0</v>
      </c>
      <c r="K210" s="208" t="s">
        <v>185</v>
      </c>
      <c r="L210" s="46"/>
      <c r="M210" s="213" t="s">
        <v>19</v>
      </c>
      <c r="N210" s="214" t="s">
        <v>43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143</v>
      </c>
      <c r="AT210" s="217" t="s">
        <v>126</v>
      </c>
      <c r="AU210" s="217" t="s">
        <v>81</v>
      </c>
      <c r="AY210" s="19" t="s">
        <v>123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79</v>
      </c>
      <c r="BK210" s="218">
        <f>ROUND(I210*H210,2)</f>
        <v>0</v>
      </c>
      <c r="BL210" s="19" t="s">
        <v>143</v>
      </c>
      <c r="BM210" s="217" t="s">
        <v>384</v>
      </c>
    </row>
    <row r="211" s="2" customFormat="1">
      <c r="A211" s="40"/>
      <c r="B211" s="41"/>
      <c r="C211" s="42"/>
      <c r="D211" s="219" t="s">
        <v>133</v>
      </c>
      <c r="E211" s="42"/>
      <c r="F211" s="220" t="s">
        <v>385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133</v>
      </c>
      <c r="AU211" s="19" t="s">
        <v>81</v>
      </c>
    </row>
    <row r="212" s="2" customFormat="1" ht="24.15" customHeight="1">
      <c r="A212" s="40"/>
      <c r="B212" s="41"/>
      <c r="C212" s="206" t="s">
        <v>386</v>
      </c>
      <c r="D212" s="206" t="s">
        <v>126</v>
      </c>
      <c r="E212" s="207" t="s">
        <v>387</v>
      </c>
      <c r="F212" s="208" t="s">
        <v>388</v>
      </c>
      <c r="G212" s="209" t="s">
        <v>241</v>
      </c>
      <c r="H212" s="210">
        <v>1175.71</v>
      </c>
      <c r="I212" s="211"/>
      <c r="J212" s="212">
        <f>ROUND(I212*H212,2)</f>
        <v>0</v>
      </c>
      <c r="K212" s="208" t="s">
        <v>185</v>
      </c>
      <c r="L212" s="46"/>
      <c r="M212" s="213" t="s">
        <v>19</v>
      </c>
      <c r="N212" s="214" t="s">
        <v>43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143</v>
      </c>
      <c r="AT212" s="217" t="s">
        <v>126</v>
      </c>
      <c r="AU212" s="217" t="s">
        <v>81</v>
      </c>
      <c r="AY212" s="19" t="s">
        <v>123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79</v>
      </c>
      <c r="BK212" s="218">
        <f>ROUND(I212*H212,2)</f>
        <v>0</v>
      </c>
      <c r="BL212" s="19" t="s">
        <v>143</v>
      </c>
      <c r="BM212" s="217" t="s">
        <v>389</v>
      </c>
    </row>
    <row r="213" s="2" customFormat="1">
      <c r="A213" s="40"/>
      <c r="B213" s="41"/>
      <c r="C213" s="42"/>
      <c r="D213" s="219" t="s">
        <v>133</v>
      </c>
      <c r="E213" s="42"/>
      <c r="F213" s="220" t="s">
        <v>390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133</v>
      </c>
      <c r="AU213" s="19" t="s">
        <v>81</v>
      </c>
    </row>
    <row r="214" s="14" customFormat="1">
      <c r="A214" s="14"/>
      <c r="B214" s="239"/>
      <c r="C214" s="240"/>
      <c r="D214" s="230" t="s">
        <v>188</v>
      </c>
      <c r="E214" s="241" t="s">
        <v>19</v>
      </c>
      <c r="F214" s="242" t="s">
        <v>391</v>
      </c>
      <c r="G214" s="240"/>
      <c r="H214" s="243">
        <v>1175.71</v>
      </c>
      <c r="I214" s="244"/>
      <c r="J214" s="240"/>
      <c r="K214" s="240"/>
      <c r="L214" s="245"/>
      <c r="M214" s="246"/>
      <c r="N214" s="247"/>
      <c r="O214" s="247"/>
      <c r="P214" s="247"/>
      <c r="Q214" s="247"/>
      <c r="R214" s="247"/>
      <c r="S214" s="247"/>
      <c r="T214" s="24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9" t="s">
        <v>188</v>
      </c>
      <c r="AU214" s="249" t="s">
        <v>81</v>
      </c>
      <c r="AV214" s="14" t="s">
        <v>81</v>
      </c>
      <c r="AW214" s="14" t="s">
        <v>33</v>
      </c>
      <c r="AX214" s="14" t="s">
        <v>79</v>
      </c>
      <c r="AY214" s="249" t="s">
        <v>123</v>
      </c>
    </row>
    <row r="215" s="2" customFormat="1" ht="24.15" customHeight="1">
      <c r="A215" s="40"/>
      <c r="B215" s="41"/>
      <c r="C215" s="206" t="s">
        <v>392</v>
      </c>
      <c r="D215" s="206" t="s">
        <v>126</v>
      </c>
      <c r="E215" s="207" t="s">
        <v>393</v>
      </c>
      <c r="F215" s="208" t="s">
        <v>240</v>
      </c>
      <c r="G215" s="209" t="s">
        <v>241</v>
      </c>
      <c r="H215" s="210">
        <v>117.571</v>
      </c>
      <c r="I215" s="211"/>
      <c r="J215" s="212">
        <f>ROUND(I215*H215,2)</f>
        <v>0</v>
      </c>
      <c r="K215" s="208" t="s">
        <v>185</v>
      </c>
      <c r="L215" s="46"/>
      <c r="M215" s="213" t="s">
        <v>19</v>
      </c>
      <c r="N215" s="214" t="s">
        <v>43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143</v>
      </c>
      <c r="AT215" s="217" t="s">
        <v>126</v>
      </c>
      <c r="AU215" s="217" t="s">
        <v>81</v>
      </c>
      <c r="AY215" s="19" t="s">
        <v>123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79</v>
      </c>
      <c r="BK215" s="218">
        <f>ROUND(I215*H215,2)</f>
        <v>0</v>
      </c>
      <c r="BL215" s="19" t="s">
        <v>143</v>
      </c>
      <c r="BM215" s="217" t="s">
        <v>394</v>
      </c>
    </row>
    <row r="216" s="2" customFormat="1">
      <c r="A216" s="40"/>
      <c r="B216" s="41"/>
      <c r="C216" s="42"/>
      <c r="D216" s="219" t="s">
        <v>133</v>
      </c>
      <c r="E216" s="42"/>
      <c r="F216" s="220" t="s">
        <v>395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133</v>
      </c>
      <c r="AU216" s="19" t="s">
        <v>81</v>
      </c>
    </row>
    <row r="217" s="12" customFormat="1" ht="22.8" customHeight="1">
      <c r="A217" s="12"/>
      <c r="B217" s="190"/>
      <c r="C217" s="191"/>
      <c r="D217" s="192" t="s">
        <v>71</v>
      </c>
      <c r="E217" s="204" t="s">
        <v>396</v>
      </c>
      <c r="F217" s="204" t="s">
        <v>397</v>
      </c>
      <c r="G217" s="191"/>
      <c r="H217" s="191"/>
      <c r="I217" s="194"/>
      <c r="J217" s="205">
        <f>BK217</f>
        <v>0</v>
      </c>
      <c r="K217" s="191"/>
      <c r="L217" s="196"/>
      <c r="M217" s="197"/>
      <c r="N217" s="198"/>
      <c r="O217" s="198"/>
      <c r="P217" s="199">
        <f>SUM(P218:P219)</f>
        <v>0</v>
      </c>
      <c r="Q217" s="198"/>
      <c r="R217" s="199">
        <f>SUM(R218:R219)</f>
        <v>0</v>
      </c>
      <c r="S217" s="198"/>
      <c r="T217" s="200">
        <f>SUM(T218:T219)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1" t="s">
        <v>79</v>
      </c>
      <c r="AT217" s="202" t="s">
        <v>71</v>
      </c>
      <c r="AU217" s="202" t="s">
        <v>79</v>
      </c>
      <c r="AY217" s="201" t="s">
        <v>123</v>
      </c>
      <c r="BK217" s="203">
        <f>SUM(BK218:BK219)</f>
        <v>0</v>
      </c>
    </row>
    <row r="218" s="2" customFormat="1" ht="24.15" customHeight="1">
      <c r="A218" s="40"/>
      <c r="B218" s="41"/>
      <c r="C218" s="206" t="s">
        <v>398</v>
      </c>
      <c r="D218" s="206" t="s">
        <v>126</v>
      </c>
      <c r="E218" s="207" t="s">
        <v>399</v>
      </c>
      <c r="F218" s="208" t="s">
        <v>400</v>
      </c>
      <c r="G218" s="209" t="s">
        <v>241</v>
      </c>
      <c r="H218" s="210">
        <v>202.322</v>
      </c>
      <c r="I218" s="211"/>
      <c r="J218" s="212">
        <f>ROUND(I218*H218,2)</f>
        <v>0</v>
      </c>
      <c r="K218" s="208" t="s">
        <v>185</v>
      </c>
      <c r="L218" s="46"/>
      <c r="M218" s="213" t="s">
        <v>19</v>
      </c>
      <c r="N218" s="214" t="s">
        <v>43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143</v>
      </c>
      <c r="AT218" s="217" t="s">
        <v>126</v>
      </c>
      <c r="AU218" s="217" t="s">
        <v>81</v>
      </c>
      <c r="AY218" s="19" t="s">
        <v>123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79</v>
      </c>
      <c r="BK218" s="218">
        <f>ROUND(I218*H218,2)</f>
        <v>0</v>
      </c>
      <c r="BL218" s="19" t="s">
        <v>143</v>
      </c>
      <c r="BM218" s="217" t="s">
        <v>401</v>
      </c>
    </row>
    <row r="219" s="2" customFormat="1">
      <c r="A219" s="40"/>
      <c r="B219" s="41"/>
      <c r="C219" s="42"/>
      <c r="D219" s="219" t="s">
        <v>133</v>
      </c>
      <c r="E219" s="42"/>
      <c r="F219" s="220" t="s">
        <v>402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133</v>
      </c>
      <c r="AU219" s="19" t="s">
        <v>81</v>
      </c>
    </row>
    <row r="220" s="12" customFormat="1" ht="25.92" customHeight="1">
      <c r="A220" s="12"/>
      <c r="B220" s="190"/>
      <c r="C220" s="191"/>
      <c r="D220" s="192" t="s">
        <v>71</v>
      </c>
      <c r="E220" s="193" t="s">
        <v>403</v>
      </c>
      <c r="F220" s="193" t="s">
        <v>404</v>
      </c>
      <c r="G220" s="191"/>
      <c r="H220" s="191"/>
      <c r="I220" s="194"/>
      <c r="J220" s="195">
        <f>BK220</f>
        <v>0</v>
      </c>
      <c r="K220" s="191"/>
      <c r="L220" s="196"/>
      <c r="M220" s="197"/>
      <c r="N220" s="198"/>
      <c r="O220" s="198"/>
      <c r="P220" s="199">
        <f>P221+P229</f>
        <v>0</v>
      </c>
      <c r="Q220" s="198"/>
      <c r="R220" s="199">
        <f>R221+R229</f>
        <v>0</v>
      </c>
      <c r="S220" s="198"/>
      <c r="T220" s="200">
        <f>T221+T229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1" t="s">
        <v>81</v>
      </c>
      <c r="AT220" s="202" t="s">
        <v>71</v>
      </c>
      <c r="AU220" s="202" t="s">
        <v>72</v>
      </c>
      <c r="AY220" s="201" t="s">
        <v>123</v>
      </c>
      <c r="BK220" s="203">
        <f>BK221+BK229</f>
        <v>0</v>
      </c>
    </row>
    <row r="221" s="12" customFormat="1" ht="22.8" customHeight="1">
      <c r="A221" s="12"/>
      <c r="B221" s="190"/>
      <c r="C221" s="191"/>
      <c r="D221" s="192" t="s">
        <v>71</v>
      </c>
      <c r="E221" s="204" t="s">
        <v>405</v>
      </c>
      <c r="F221" s="204" t="s">
        <v>406</v>
      </c>
      <c r="G221" s="191"/>
      <c r="H221" s="191"/>
      <c r="I221" s="194"/>
      <c r="J221" s="205">
        <f>BK221</f>
        <v>0</v>
      </c>
      <c r="K221" s="191"/>
      <c r="L221" s="196"/>
      <c r="M221" s="197"/>
      <c r="N221" s="198"/>
      <c r="O221" s="198"/>
      <c r="P221" s="199">
        <f>SUM(P222:P228)</f>
        <v>0</v>
      </c>
      <c r="Q221" s="198"/>
      <c r="R221" s="199">
        <f>SUM(R222:R228)</f>
        <v>0</v>
      </c>
      <c r="S221" s="198"/>
      <c r="T221" s="200">
        <f>SUM(T222:T228)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1" t="s">
        <v>81</v>
      </c>
      <c r="AT221" s="202" t="s">
        <v>71</v>
      </c>
      <c r="AU221" s="202" t="s">
        <v>79</v>
      </c>
      <c r="AY221" s="201" t="s">
        <v>123</v>
      </c>
      <c r="BK221" s="203">
        <f>SUM(BK222:BK228)</f>
        <v>0</v>
      </c>
    </row>
    <row r="222" s="2" customFormat="1" ht="33" customHeight="1">
      <c r="A222" s="40"/>
      <c r="B222" s="41"/>
      <c r="C222" s="206" t="s">
        <v>407</v>
      </c>
      <c r="D222" s="206" t="s">
        <v>126</v>
      </c>
      <c r="E222" s="207" t="s">
        <v>408</v>
      </c>
      <c r="F222" s="208" t="s">
        <v>409</v>
      </c>
      <c r="G222" s="209" t="s">
        <v>269</v>
      </c>
      <c r="H222" s="210">
        <v>1</v>
      </c>
      <c r="I222" s="211"/>
      <c r="J222" s="212">
        <f>ROUND(I222*H222,2)</f>
        <v>0</v>
      </c>
      <c r="K222" s="208" t="s">
        <v>19</v>
      </c>
      <c r="L222" s="46"/>
      <c r="M222" s="213" t="s">
        <v>19</v>
      </c>
      <c r="N222" s="214" t="s">
        <v>43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280</v>
      </c>
      <c r="AT222" s="217" t="s">
        <v>126</v>
      </c>
      <c r="AU222" s="217" t="s">
        <v>81</v>
      </c>
      <c r="AY222" s="19" t="s">
        <v>123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79</v>
      </c>
      <c r="BK222" s="218">
        <f>ROUND(I222*H222,2)</f>
        <v>0</v>
      </c>
      <c r="BL222" s="19" t="s">
        <v>280</v>
      </c>
      <c r="BM222" s="217" t="s">
        <v>410</v>
      </c>
    </row>
    <row r="223" s="2" customFormat="1" ht="21.75" customHeight="1">
      <c r="A223" s="40"/>
      <c r="B223" s="41"/>
      <c r="C223" s="206" t="s">
        <v>411</v>
      </c>
      <c r="D223" s="206" t="s">
        <v>126</v>
      </c>
      <c r="E223" s="207" t="s">
        <v>412</v>
      </c>
      <c r="F223" s="208" t="s">
        <v>413</v>
      </c>
      <c r="G223" s="209" t="s">
        <v>269</v>
      </c>
      <c r="H223" s="210">
        <v>2</v>
      </c>
      <c r="I223" s="211"/>
      <c r="J223" s="212">
        <f>ROUND(I223*H223,2)</f>
        <v>0</v>
      </c>
      <c r="K223" s="208" t="s">
        <v>19</v>
      </c>
      <c r="L223" s="46"/>
      <c r="M223" s="213" t="s">
        <v>19</v>
      </c>
      <c r="N223" s="214" t="s">
        <v>43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280</v>
      </c>
      <c r="AT223" s="217" t="s">
        <v>126</v>
      </c>
      <c r="AU223" s="217" t="s">
        <v>81</v>
      </c>
      <c r="AY223" s="19" t="s">
        <v>123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79</v>
      </c>
      <c r="BK223" s="218">
        <f>ROUND(I223*H223,2)</f>
        <v>0</v>
      </c>
      <c r="BL223" s="19" t="s">
        <v>280</v>
      </c>
      <c r="BM223" s="217" t="s">
        <v>414</v>
      </c>
    </row>
    <row r="224" s="2" customFormat="1" ht="16.5" customHeight="1">
      <c r="A224" s="40"/>
      <c r="B224" s="41"/>
      <c r="C224" s="206" t="s">
        <v>415</v>
      </c>
      <c r="D224" s="206" t="s">
        <v>126</v>
      </c>
      <c r="E224" s="207" t="s">
        <v>416</v>
      </c>
      <c r="F224" s="208" t="s">
        <v>417</v>
      </c>
      <c r="G224" s="209" t="s">
        <v>184</v>
      </c>
      <c r="H224" s="210">
        <v>105.8</v>
      </c>
      <c r="I224" s="211"/>
      <c r="J224" s="212">
        <f>ROUND(I224*H224,2)</f>
        <v>0</v>
      </c>
      <c r="K224" s="208" t="s">
        <v>19</v>
      </c>
      <c r="L224" s="46"/>
      <c r="M224" s="213" t="s">
        <v>19</v>
      </c>
      <c r="N224" s="214" t="s">
        <v>43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280</v>
      </c>
      <c r="AT224" s="217" t="s">
        <v>126</v>
      </c>
      <c r="AU224" s="217" t="s">
        <v>81</v>
      </c>
      <c r="AY224" s="19" t="s">
        <v>123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79</v>
      </c>
      <c r="BK224" s="218">
        <f>ROUND(I224*H224,2)</f>
        <v>0</v>
      </c>
      <c r="BL224" s="19" t="s">
        <v>280</v>
      </c>
      <c r="BM224" s="217" t="s">
        <v>418</v>
      </c>
    </row>
    <row r="225" s="13" customFormat="1">
      <c r="A225" s="13"/>
      <c r="B225" s="228"/>
      <c r="C225" s="229"/>
      <c r="D225" s="230" t="s">
        <v>188</v>
      </c>
      <c r="E225" s="231" t="s">
        <v>19</v>
      </c>
      <c r="F225" s="232" t="s">
        <v>216</v>
      </c>
      <c r="G225" s="229"/>
      <c r="H225" s="231" t="s">
        <v>19</v>
      </c>
      <c r="I225" s="233"/>
      <c r="J225" s="229"/>
      <c r="K225" s="229"/>
      <c r="L225" s="234"/>
      <c r="M225" s="235"/>
      <c r="N225" s="236"/>
      <c r="O225" s="236"/>
      <c r="P225" s="236"/>
      <c r="Q225" s="236"/>
      <c r="R225" s="236"/>
      <c r="S225" s="236"/>
      <c r="T225" s="23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8" t="s">
        <v>188</v>
      </c>
      <c r="AU225" s="238" t="s">
        <v>81</v>
      </c>
      <c r="AV225" s="13" t="s">
        <v>79</v>
      </c>
      <c r="AW225" s="13" t="s">
        <v>33</v>
      </c>
      <c r="AX225" s="13" t="s">
        <v>72</v>
      </c>
      <c r="AY225" s="238" t="s">
        <v>123</v>
      </c>
    </row>
    <row r="226" s="14" customFormat="1">
      <c r="A226" s="14"/>
      <c r="B226" s="239"/>
      <c r="C226" s="240"/>
      <c r="D226" s="230" t="s">
        <v>188</v>
      </c>
      <c r="E226" s="241" t="s">
        <v>19</v>
      </c>
      <c r="F226" s="242" t="s">
        <v>419</v>
      </c>
      <c r="G226" s="240"/>
      <c r="H226" s="243">
        <v>59.872999999999998</v>
      </c>
      <c r="I226" s="244"/>
      <c r="J226" s="240"/>
      <c r="K226" s="240"/>
      <c r="L226" s="245"/>
      <c r="M226" s="246"/>
      <c r="N226" s="247"/>
      <c r="O226" s="247"/>
      <c r="P226" s="247"/>
      <c r="Q226" s="247"/>
      <c r="R226" s="247"/>
      <c r="S226" s="247"/>
      <c r="T226" s="24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9" t="s">
        <v>188</v>
      </c>
      <c r="AU226" s="249" t="s">
        <v>81</v>
      </c>
      <c r="AV226" s="14" t="s">
        <v>81</v>
      </c>
      <c r="AW226" s="14" t="s">
        <v>33</v>
      </c>
      <c r="AX226" s="14" t="s">
        <v>72</v>
      </c>
      <c r="AY226" s="249" t="s">
        <v>123</v>
      </c>
    </row>
    <row r="227" s="14" customFormat="1">
      <c r="A227" s="14"/>
      <c r="B227" s="239"/>
      <c r="C227" s="240"/>
      <c r="D227" s="230" t="s">
        <v>188</v>
      </c>
      <c r="E227" s="241" t="s">
        <v>19</v>
      </c>
      <c r="F227" s="242" t="s">
        <v>420</v>
      </c>
      <c r="G227" s="240"/>
      <c r="H227" s="243">
        <v>45.927</v>
      </c>
      <c r="I227" s="244"/>
      <c r="J227" s="240"/>
      <c r="K227" s="240"/>
      <c r="L227" s="245"/>
      <c r="M227" s="246"/>
      <c r="N227" s="247"/>
      <c r="O227" s="247"/>
      <c r="P227" s="247"/>
      <c r="Q227" s="247"/>
      <c r="R227" s="247"/>
      <c r="S227" s="247"/>
      <c r="T227" s="24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9" t="s">
        <v>188</v>
      </c>
      <c r="AU227" s="249" t="s">
        <v>81</v>
      </c>
      <c r="AV227" s="14" t="s">
        <v>81</v>
      </c>
      <c r="AW227" s="14" t="s">
        <v>33</v>
      </c>
      <c r="AX227" s="14" t="s">
        <v>72</v>
      </c>
      <c r="AY227" s="249" t="s">
        <v>123</v>
      </c>
    </row>
    <row r="228" s="15" customFormat="1">
      <c r="A228" s="15"/>
      <c r="B228" s="250"/>
      <c r="C228" s="251"/>
      <c r="D228" s="230" t="s">
        <v>188</v>
      </c>
      <c r="E228" s="252" t="s">
        <v>19</v>
      </c>
      <c r="F228" s="253" t="s">
        <v>205</v>
      </c>
      <c r="G228" s="251"/>
      <c r="H228" s="254">
        <v>105.8</v>
      </c>
      <c r="I228" s="255"/>
      <c r="J228" s="251"/>
      <c r="K228" s="251"/>
      <c r="L228" s="256"/>
      <c r="M228" s="257"/>
      <c r="N228" s="258"/>
      <c r="O228" s="258"/>
      <c r="P228" s="258"/>
      <c r="Q228" s="258"/>
      <c r="R228" s="258"/>
      <c r="S228" s="258"/>
      <c r="T228" s="259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0" t="s">
        <v>188</v>
      </c>
      <c r="AU228" s="260" t="s">
        <v>81</v>
      </c>
      <c r="AV228" s="15" t="s">
        <v>143</v>
      </c>
      <c r="AW228" s="15" t="s">
        <v>33</v>
      </c>
      <c r="AX228" s="15" t="s">
        <v>79</v>
      </c>
      <c r="AY228" s="260" t="s">
        <v>123</v>
      </c>
    </row>
    <row r="229" s="12" customFormat="1" ht="22.8" customHeight="1">
      <c r="A229" s="12"/>
      <c r="B229" s="190"/>
      <c r="C229" s="191"/>
      <c r="D229" s="192" t="s">
        <v>71</v>
      </c>
      <c r="E229" s="204" t="s">
        <v>421</v>
      </c>
      <c r="F229" s="204" t="s">
        <v>422</v>
      </c>
      <c r="G229" s="191"/>
      <c r="H229" s="191"/>
      <c r="I229" s="194"/>
      <c r="J229" s="205">
        <f>BK229</f>
        <v>0</v>
      </c>
      <c r="K229" s="191"/>
      <c r="L229" s="196"/>
      <c r="M229" s="197"/>
      <c r="N229" s="198"/>
      <c r="O229" s="198"/>
      <c r="P229" s="199">
        <f>P230</f>
        <v>0</v>
      </c>
      <c r="Q229" s="198"/>
      <c r="R229" s="199">
        <f>R230</f>
        <v>0</v>
      </c>
      <c r="S229" s="198"/>
      <c r="T229" s="200">
        <f>T230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1" t="s">
        <v>81</v>
      </c>
      <c r="AT229" s="202" t="s">
        <v>71</v>
      </c>
      <c r="AU229" s="202" t="s">
        <v>79</v>
      </c>
      <c r="AY229" s="201" t="s">
        <v>123</v>
      </c>
      <c r="BK229" s="203">
        <f>BK230</f>
        <v>0</v>
      </c>
    </row>
    <row r="230" s="2" customFormat="1" ht="16.5" customHeight="1">
      <c r="A230" s="40"/>
      <c r="B230" s="41"/>
      <c r="C230" s="206" t="s">
        <v>423</v>
      </c>
      <c r="D230" s="206" t="s">
        <v>126</v>
      </c>
      <c r="E230" s="207" t="s">
        <v>424</v>
      </c>
      <c r="F230" s="208" t="s">
        <v>425</v>
      </c>
      <c r="G230" s="209" t="s">
        <v>269</v>
      </c>
      <c r="H230" s="210">
        <v>1</v>
      </c>
      <c r="I230" s="211"/>
      <c r="J230" s="212">
        <f>ROUND(I230*H230,2)</f>
        <v>0</v>
      </c>
      <c r="K230" s="208" t="s">
        <v>19</v>
      </c>
      <c r="L230" s="46"/>
      <c r="M230" s="271" t="s">
        <v>19</v>
      </c>
      <c r="N230" s="272" t="s">
        <v>43</v>
      </c>
      <c r="O230" s="226"/>
      <c r="P230" s="273">
        <f>O230*H230</f>
        <v>0</v>
      </c>
      <c r="Q230" s="273">
        <v>0</v>
      </c>
      <c r="R230" s="273">
        <f>Q230*H230</f>
        <v>0</v>
      </c>
      <c r="S230" s="273">
        <v>0</v>
      </c>
      <c r="T230" s="27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280</v>
      </c>
      <c r="AT230" s="217" t="s">
        <v>126</v>
      </c>
      <c r="AU230" s="217" t="s">
        <v>81</v>
      </c>
      <c r="AY230" s="19" t="s">
        <v>123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79</v>
      </c>
      <c r="BK230" s="218">
        <f>ROUND(I230*H230,2)</f>
        <v>0</v>
      </c>
      <c r="BL230" s="19" t="s">
        <v>280</v>
      </c>
      <c r="BM230" s="217" t="s">
        <v>426</v>
      </c>
    </row>
    <row r="231" s="2" customFormat="1" ht="6.96" customHeight="1">
      <c r="A231" s="40"/>
      <c r="B231" s="61"/>
      <c r="C231" s="62"/>
      <c r="D231" s="62"/>
      <c r="E231" s="62"/>
      <c r="F231" s="62"/>
      <c r="G231" s="62"/>
      <c r="H231" s="62"/>
      <c r="I231" s="62"/>
      <c r="J231" s="62"/>
      <c r="K231" s="62"/>
      <c r="L231" s="46"/>
      <c r="M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</row>
  </sheetData>
  <sheetProtection sheet="1" autoFilter="0" formatColumns="0" formatRows="0" objects="1" scenarios="1" spinCount="100000" saltValue="5TLOk1sppcFLgOn159v0LN8ouYLqFuFOcpbq6AIvtNe+3n0V7X3YeNa43p2YkSVkLvYahHEclkUuuRT5/eW2hw==" hashValue="deVfjp2qjjtk8nbimjmiuHkpJky1axikYP7Tzy/KiDupRVf5ip0pBCmKobkEwca90posEat6qo2aGNMrVJqJfw==" algorithmName="SHA-512" password="80EB"/>
  <autoFilter ref="C88:K230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2/113107211"/>
    <hyperlink ref="F97" r:id="rId2" display="https://podminky.urs.cz/item/CS_URS_2024_02/121151114"/>
    <hyperlink ref="F100" r:id="rId3" display="https://podminky.urs.cz/item/CS_URS_2024_02/122251104"/>
    <hyperlink ref="F107" r:id="rId4" display="https://podminky.urs.cz/item/CS_URS_2024_02/131251100"/>
    <hyperlink ref="F111" r:id="rId5" display="https://podminky.urs.cz/item/CS_URS_2024_02/132251101"/>
    <hyperlink ref="F115" r:id="rId6" display="https://podminky.urs.cz/item/CS_URS_2024_02/133251101"/>
    <hyperlink ref="F119" r:id="rId7" display="https://podminky.urs.cz/item/CS_URS_2024_02/162751117"/>
    <hyperlink ref="F122" r:id="rId8" display="https://podminky.urs.cz/item/CS_URS_2024_02/162751119"/>
    <hyperlink ref="F124" r:id="rId9" display="https://podminky.urs.cz/item/CS_URS_2024_02/171251201"/>
    <hyperlink ref="F126" r:id="rId10" display="https://podminky.urs.cz/item/CS_URS_2024_02/171201221"/>
    <hyperlink ref="F129" r:id="rId11" display="https://podminky.urs.cz/item/CS_URS_2024_02/174151101"/>
    <hyperlink ref="F138" r:id="rId12" display="https://podminky.urs.cz/item/CS_URS_2024_02/181951112"/>
    <hyperlink ref="F147" r:id="rId13" display="https://podminky.urs.cz/item/CS_URS_2024_02/219991112"/>
    <hyperlink ref="F153" r:id="rId14" display="https://podminky.urs.cz/item/CS_URS_2024_02/274313611"/>
    <hyperlink ref="F157" r:id="rId15" display="https://podminky.urs.cz/item/CS_URS_2024_02/275313611"/>
    <hyperlink ref="F162" r:id="rId16" display="https://podminky.urs.cz/item/CS_URS_2024_02/564851111"/>
    <hyperlink ref="F169" r:id="rId17" display="https://podminky.urs.cz/item/CS_URS_2024_02/596211113"/>
    <hyperlink ref="F180" r:id="rId18" display="https://podminky.urs.cz/item/CS_URS_2024_02/916231213"/>
    <hyperlink ref="F193" r:id="rId19" display="https://podminky.urs.cz/item/CS_URS_2024_02/936104213"/>
    <hyperlink ref="F196" r:id="rId20" display="https://podminky.urs.cz/item/CS_URS_2024_02/936124113"/>
    <hyperlink ref="F203" r:id="rId21" display="https://podminky.urs.cz/item/CS_URS_2024_02/949101111"/>
    <hyperlink ref="F211" r:id="rId22" display="https://podminky.urs.cz/item/CS_URS_2024_02/997013501"/>
    <hyperlink ref="F213" r:id="rId23" display="https://podminky.urs.cz/item/CS_URS_2024_02/997013509"/>
    <hyperlink ref="F216" r:id="rId24" display="https://podminky.urs.cz/item/CS_URS_2024_02/997013655"/>
    <hyperlink ref="F219" r:id="rId25" display="https://podminky.urs.cz/item/CS_URS_2024_02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97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Pobytové zařízení Čtyřka - zahradní altán a úpravy zahrady Sokolovská 1507, p.č. 2273/9, 356 01 Sokolov - Etapa I.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427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428</v>
      </c>
      <c r="G12" s="40"/>
      <c r="H12" s="40"/>
      <c r="I12" s="134" t="s">
        <v>23</v>
      </c>
      <c r="J12" s="139" t="str">
        <f>'Rekapitulace stavby'!AN8</f>
        <v>11. 7. 2024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>Město Sokolov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>Ing. arch. Olga Růžičková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>Michal Kubelka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ROUND((SUM(BE82:BE123)),  2)</f>
        <v>0</v>
      </c>
      <c r="G33" s="40"/>
      <c r="H33" s="40"/>
      <c r="I33" s="150">
        <v>0.20999999999999999</v>
      </c>
      <c r="J33" s="149">
        <f>ROUND(((SUM(BE82:BE123))*I33),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ROUND((SUM(BF82:BF123)),  2)</f>
        <v>0</v>
      </c>
      <c r="G34" s="40"/>
      <c r="H34" s="40"/>
      <c r="I34" s="150">
        <v>0.12</v>
      </c>
      <c r="J34" s="149">
        <f>ROUND(((SUM(BF82:BF123))*I34),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ROUND((SUM(BG82:BG123)),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ROUND((SUM(BH82:BH123)),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ROUND((SUM(BI82:BI123)),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Pobytové zařízení Čtyřka - zahradní altán a úpravy zahrady Sokolovská 1507, p.č. 2273/9, 356 01 Sokolov - Etapa I.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02 - Elektroinstalace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11. 7. 2024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Město Sokolov</v>
      </c>
      <c r="G54" s="42"/>
      <c r="H54" s="42"/>
      <c r="I54" s="34" t="s">
        <v>31</v>
      </c>
      <c r="J54" s="38" t="str">
        <f>E21</f>
        <v>Ing. arch. Olga Růžičková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Michal Kubelka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101</v>
      </c>
      <c r="D57" s="164"/>
      <c r="E57" s="164"/>
      <c r="F57" s="164"/>
      <c r="G57" s="164"/>
      <c r="H57" s="164"/>
      <c r="I57" s="164"/>
      <c r="J57" s="165" t="s">
        <v>102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103</v>
      </c>
    </row>
    <row r="60" s="9" customFormat="1" ht="24.96" customHeight="1">
      <c r="A60" s="9"/>
      <c r="B60" s="167"/>
      <c r="C60" s="168"/>
      <c r="D60" s="169" t="s">
        <v>429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430</v>
      </c>
      <c r="E61" s="170"/>
      <c r="F61" s="170"/>
      <c r="G61" s="170"/>
      <c r="H61" s="170"/>
      <c r="I61" s="170"/>
      <c r="J61" s="171">
        <f>J87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431</v>
      </c>
      <c r="E62" s="170"/>
      <c r="F62" s="170"/>
      <c r="G62" s="170"/>
      <c r="H62" s="170"/>
      <c r="I62" s="170"/>
      <c r="J62" s="171">
        <f>J91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108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6.25" customHeight="1">
      <c r="A72" s="40"/>
      <c r="B72" s="41"/>
      <c r="C72" s="42"/>
      <c r="D72" s="42"/>
      <c r="E72" s="162" t="str">
        <f>E7</f>
        <v>Pobytové zařízení Čtyřka - zahradní altán a úpravy zahrady Sokolovská 1507, p.č. 2273/9, 356 01 Sokolov - Etapa I.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98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02 - Elektroinstalace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 xml:space="preserve"> </v>
      </c>
      <c r="G76" s="42"/>
      <c r="H76" s="42"/>
      <c r="I76" s="34" t="s">
        <v>23</v>
      </c>
      <c r="J76" s="74" t="str">
        <f>IF(J12="","",J12)</f>
        <v>11. 7. 2024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5.65" customHeight="1">
      <c r="A78" s="40"/>
      <c r="B78" s="41"/>
      <c r="C78" s="34" t="s">
        <v>25</v>
      </c>
      <c r="D78" s="42"/>
      <c r="E78" s="42"/>
      <c r="F78" s="29" t="str">
        <f>E15</f>
        <v>Město Sokolov</v>
      </c>
      <c r="G78" s="42"/>
      <c r="H78" s="42"/>
      <c r="I78" s="34" t="s">
        <v>31</v>
      </c>
      <c r="J78" s="38" t="str">
        <f>E21</f>
        <v>Ing. arch. Olga Růžičková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>Michal Kubelka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109</v>
      </c>
      <c r="D81" s="182" t="s">
        <v>57</v>
      </c>
      <c r="E81" s="182" t="s">
        <v>53</v>
      </c>
      <c r="F81" s="182" t="s">
        <v>54</v>
      </c>
      <c r="G81" s="182" t="s">
        <v>110</v>
      </c>
      <c r="H81" s="182" t="s">
        <v>111</v>
      </c>
      <c r="I81" s="182" t="s">
        <v>112</v>
      </c>
      <c r="J81" s="182" t="s">
        <v>102</v>
      </c>
      <c r="K81" s="183" t="s">
        <v>113</v>
      </c>
      <c r="L81" s="184"/>
      <c r="M81" s="94" t="s">
        <v>19</v>
      </c>
      <c r="N81" s="95" t="s">
        <v>42</v>
      </c>
      <c r="O81" s="95" t="s">
        <v>114</v>
      </c>
      <c r="P81" s="95" t="s">
        <v>115</v>
      </c>
      <c r="Q81" s="95" t="s">
        <v>116</v>
      </c>
      <c r="R81" s="95" t="s">
        <v>117</v>
      </c>
      <c r="S81" s="95" t="s">
        <v>118</v>
      </c>
      <c r="T81" s="96" t="s">
        <v>119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120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P83+P87+P91</f>
        <v>0</v>
      </c>
      <c r="Q82" s="98"/>
      <c r="R82" s="187">
        <f>R83+R87+R91</f>
        <v>0</v>
      </c>
      <c r="S82" s="98"/>
      <c r="T82" s="188">
        <f>T83+T87+T91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103</v>
      </c>
      <c r="BK82" s="189">
        <f>BK83+BK87+BK91</f>
        <v>0</v>
      </c>
    </row>
    <row r="83" s="12" customFormat="1" ht="25.92" customHeight="1">
      <c r="A83" s="12"/>
      <c r="B83" s="190"/>
      <c r="C83" s="191"/>
      <c r="D83" s="192" t="s">
        <v>71</v>
      </c>
      <c r="E83" s="193" t="s">
        <v>432</v>
      </c>
      <c r="F83" s="193" t="s">
        <v>433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SUM(P84:P86)</f>
        <v>0</v>
      </c>
      <c r="Q83" s="198"/>
      <c r="R83" s="199">
        <f>SUM(R84:R86)</f>
        <v>0</v>
      </c>
      <c r="S83" s="198"/>
      <c r="T83" s="200">
        <f>SUM(T84:T86)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79</v>
      </c>
      <c r="AT83" s="202" t="s">
        <v>71</v>
      </c>
      <c r="AU83" s="202" t="s">
        <v>72</v>
      </c>
      <c r="AY83" s="201" t="s">
        <v>123</v>
      </c>
      <c r="BK83" s="203">
        <f>SUM(BK84:BK86)</f>
        <v>0</v>
      </c>
    </row>
    <row r="84" s="2" customFormat="1" ht="24.15" customHeight="1">
      <c r="A84" s="40"/>
      <c r="B84" s="41"/>
      <c r="C84" s="206" t="s">
        <v>79</v>
      </c>
      <c r="D84" s="206" t="s">
        <v>126</v>
      </c>
      <c r="E84" s="207" t="s">
        <v>434</v>
      </c>
      <c r="F84" s="208" t="s">
        <v>435</v>
      </c>
      <c r="G84" s="209" t="s">
        <v>184</v>
      </c>
      <c r="H84" s="210">
        <v>5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43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143</v>
      </c>
      <c r="AT84" s="217" t="s">
        <v>126</v>
      </c>
      <c r="AU84" s="217" t="s">
        <v>79</v>
      </c>
      <c r="AY84" s="19" t="s">
        <v>123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79</v>
      </c>
      <c r="BK84" s="218">
        <f>ROUND(I84*H84,2)</f>
        <v>0</v>
      </c>
      <c r="BL84" s="19" t="s">
        <v>143</v>
      </c>
      <c r="BM84" s="217" t="s">
        <v>436</v>
      </c>
    </row>
    <row r="85" s="2" customFormat="1" ht="24.15" customHeight="1">
      <c r="A85" s="40"/>
      <c r="B85" s="41"/>
      <c r="C85" s="206" t="s">
        <v>81</v>
      </c>
      <c r="D85" s="206" t="s">
        <v>126</v>
      </c>
      <c r="E85" s="207" t="s">
        <v>437</v>
      </c>
      <c r="F85" s="208" t="s">
        <v>438</v>
      </c>
      <c r="G85" s="209" t="s">
        <v>275</v>
      </c>
      <c r="H85" s="210">
        <v>283</v>
      </c>
      <c r="I85" s="211"/>
      <c r="J85" s="212">
        <f>ROUND(I85*H85,2)</f>
        <v>0</v>
      </c>
      <c r="K85" s="208" t="s">
        <v>19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143</v>
      </c>
      <c r="AT85" s="217" t="s">
        <v>126</v>
      </c>
      <c r="AU85" s="217" t="s">
        <v>79</v>
      </c>
      <c r="AY85" s="19" t="s">
        <v>123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79</v>
      </c>
      <c r="BK85" s="218">
        <f>ROUND(I85*H85,2)</f>
        <v>0</v>
      </c>
      <c r="BL85" s="19" t="s">
        <v>143</v>
      </c>
      <c r="BM85" s="217" t="s">
        <v>143</v>
      </c>
    </row>
    <row r="86" s="2" customFormat="1" ht="24.15" customHeight="1">
      <c r="A86" s="40"/>
      <c r="B86" s="41"/>
      <c r="C86" s="206" t="s">
        <v>138</v>
      </c>
      <c r="D86" s="206" t="s">
        <v>126</v>
      </c>
      <c r="E86" s="207" t="s">
        <v>439</v>
      </c>
      <c r="F86" s="208" t="s">
        <v>440</v>
      </c>
      <c r="G86" s="209" t="s">
        <v>275</v>
      </c>
      <c r="H86" s="210">
        <v>5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43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143</v>
      </c>
      <c r="AT86" s="217" t="s">
        <v>126</v>
      </c>
      <c r="AU86" s="217" t="s">
        <v>79</v>
      </c>
      <c r="AY86" s="19" t="s">
        <v>123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79</v>
      </c>
      <c r="BK86" s="218">
        <f>ROUND(I86*H86,2)</f>
        <v>0</v>
      </c>
      <c r="BL86" s="19" t="s">
        <v>143</v>
      </c>
      <c r="BM86" s="217" t="s">
        <v>441</v>
      </c>
    </row>
    <row r="87" s="12" customFormat="1" ht="25.92" customHeight="1">
      <c r="A87" s="12"/>
      <c r="B87" s="190"/>
      <c r="C87" s="191"/>
      <c r="D87" s="192" t="s">
        <v>71</v>
      </c>
      <c r="E87" s="193" t="s">
        <v>442</v>
      </c>
      <c r="F87" s="193" t="s">
        <v>380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SUM(P88:P90)</f>
        <v>0</v>
      </c>
      <c r="Q87" s="198"/>
      <c r="R87" s="199">
        <f>SUM(R88:R90)</f>
        <v>0</v>
      </c>
      <c r="S87" s="198"/>
      <c r="T87" s="200">
        <f>SUM(T88:T90)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79</v>
      </c>
      <c r="AT87" s="202" t="s">
        <v>71</v>
      </c>
      <c r="AU87" s="202" t="s">
        <v>72</v>
      </c>
      <c r="AY87" s="201" t="s">
        <v>123</v>
      </c>
      <c r="BK87" s="203">
        <f>SUM(BK88:BK90)</f>
        <v>0</v>
      </c>
    </row>
    <row r="88" s="2" customFormat="1" ht="16.5" customHeight="1">
      <c r="A88" s="40"/>
      <c r="B88" s="41"/>
      <c r="C88" s="206" t="s">
        <v>143</v>
      </c>
      <c r="D88" s="206" t="s">
        <v>126</v>
      </c>
      <c r="E88" s="207" t="s">
        <v>443</v>
      </c>
      <c r="F88" s="208" t="s">
        <v>444</v>
      </c>
      <c r="G88" s="209" t="s">
        <v>241</v>
      </c>
      <c r="H88" s="210">
        <v>4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143</v>
      </c>
      <c r="AT88" s="217" t="s">
        <v>126</v>
      </c>
      <c r="AU88" s="217" t="s">
        <v>79</v>
      </c>
      <c r="AY88" s="19" t="s">
        <v>123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79</v>
      </c>
      <c r="BK88" s="218">
        <f>ROUND(I88*H88,2)</f>
        <v>0</v>
      </c>
      <c r="BL88" s="19" t="s">
        <v>143</v>
      </c>
      <c r="BM88" s="217" t="s">
        <v>163</v>
      </c>
    </row>
    <row r="89" s="2" customFormat="1" ht="16.5" customHeight="1">
      <c r="A89" s="40"/>
      <c r="B89" s="41"/>
      <c r="C89" s="206" t="s">
        <v>122</v>
      </c>
      <c r="D89" s="206" t="s">
        <v>126</v>
      </c>
      <c r="E89" s="207" t="s">
        <v>445</v>
      </c>
      <c r="F89" s="208" t="s">
        <v>446</v>
      </c>
      <c r="G89" s="209" t="s">
        <v>447</v>
      </c>
      <c r="H89" s="210">
        <v>13.33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43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143</v>
      </c>
      <c r="AT89" s="217" t="s">
        <v>126</v>
      </c>
      <c r="AU89" s="217" t="s">
        <v>79</v>
      </c>
      <c r="AY89" s="19" t="s">
        <v>123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79</v>
      </c>
      <c r="BK89" s="218">
        <f>ROUND(I89*H89,2)</f>
        <v>0</v>
      </c>
      <c r="BL89" s="19" t="s">
        <v>143</v>
      </c>
      <c r="BM89" s="217" t="s">
        <v>238</v>
      </c>
    </row>
    <row r="90" s="2" customFormat="1" ht="16.5" customHeight="1">
      <c r="A90" s="40"/>
      <c r="B90" s="41"/>
      <c r="C90" s="206" t="s">
        <v>154</v>
      </c>
      <c r="D90" s="206" t="s">
        <v>126</v>
      </c>
      <c r="E90" s="207" t="s">
        <v>448</v>
      </c>
      <c r="F90" s="208" t="s">
        <v>449</v>
      </c>
      <c r="G90" s="209" t="s">
        <v>241</v>
      </c>
      <c r="H90" s="210">
        <v>4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43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143</v>
      </c>
      <c r="AT90" s="217" t="s">
        <v>126</v>
      </c>
      <c r="AU90" s="217" t="s">
        <v>79</v>
      </c>
      <c r="AY90" s="19" t="s">
        <v>123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79</v>
      </c>
      <c r="BK90" s="218">
        <f>ROUND(I90*H90,2)</f>
        <v>0</v>
      </c>
      <c r="BL90" s="19" t="s">
        <v>143</v>
      </c>
      <c r="BM90" s="217" t="s">
        <v>8</v>
      </c>
    </row>
    <row r="91" s="12" customFormat="1" ht="25.92" customHeight="1">
      <c r="A91" s="12"/>
      <c r="B91" s="190"/>
      <c r="C91" s="191"/>
      <c r="D91" s="192" t="s">
        <v>71</v>
      </c>
      <c r="E91" s="193" t="s">
        <v>450</v>
      </c>
      <c r="F91" s="193" t="s">
        <v>451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SUM(P92:P123)</f>
        <v>0</v>
      </c>
      <c r="Q91" s="198"/>
      <c r="R91" s="199">
        <f>SUM(R92:R123)</f>
        <v>0</v>
      </c>
      <c r="S91" s="198"/>
      <c r="T91" s="200">
        <f>SUM(T92:T123)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79</v>
      </c>
      <c r="AT91" s="202" t="s">
        <v>71</v>
      </c>
      <c r="AU91" s="202" t="s">
        <v>72</v>
      </c>
      <c r="AY91" s="201" t="s">
        <v>123</v>
      </c>
      <c r="BK91" s="203">
        <f>SUM(BK92:BK123)</f>
        <v>0</v>
      </c>
    </row>
    <row r="92" s="2" customFormat="1" ht="24.15" customHeight="1">
      <c r="A92" s="40"/>
      <c r="B92" s="41"/>
      <c r="C92" s="206" t="s">
        <v>158</v>
      </c>
      <c r="D92" s="206" t="s">
        <v>126</v>
      </c>
      <c r="E92" s="207" t="s">
        <v>452</v>
      </c>
      <c r="F92" s="208" t="s">
        <v>453</v>
      </c>
      <c r="G92" s="209" t="s">
        <v>454</v>
      </c>
      <c r="H92" s="210">
        <v>1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143</v>
      </c>
      <c r="AT92" s="217" t="s">
        <v>126</v>
      </c>
      <c r="AU92" s="217" t="s">
        <v>79</v>
      </c>
      <c r="AY92" s="19" t="s">
        <v>123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79</v>
      </c>
      <c r="BK92" s="218">
        <f>ROUND(I92*H92,2)</f>
        <v>0</v>
      </c>
      <c r="BL92" s="19" t="s">
        <v>143</v>
      </c>
      <c r="BM92" s="217" t="s">
        <v>266</v>
      </c>
    </row>
    <row r="93" s="2" customFormat="1" ht="24.15" customHeight="1">
      <c r="A93" s="40"/>
      <c r="B93" s="41"/>
      <c r="C93" s="206" t="s">
        <v>163</v>
      </c>
      <c r="D93" s="206" t="s">
        <v>126</v>
      </c>
      <c r="E93" s="207" t="s">
        <v>455</v>
      </c>
      <c r="F93" s="208" t="s">
        <v>456</v>
      </c>
      <c r="G93" s="209" t="s">
        <v>454</v>
      </c>
      <c r="H93" s="210">
        <v>1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143</v>
      </c>
      <c r="AT93" s="217" t="s">
        <v>126</v>
      </c>
      <c r="AU93" s="217" t="s">
        <v>79</v>
      </c>
      <c r="AY93" s="19" t="s">
        <v>123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79</v>
      </c>
      <c r="BK93" s="218">
        <f>ROUND(I93*H93,2)</f>
        <v>0</v>
      </c>
      <c r="BL93" s="19" t="s">
        <v>143</v>
      </c>
      <c r="BM93" s="217" t="s">
        <v>280</v>
      </c>
    </row>
    <row r="94" s="2" customFormat="1" ht="16.5" customHeight="1">
      <c r="A94" s="40"/>
      <c r="B94" s="41"/>
      <c r="C94" s="206" t="s">
        <v>233</v>
      </c>
      <c r="D94" s="206" t="s">
        <v>126</v>
      </c>
      <c r="E94" s="207" t="s">
        <v>457</v>
      </c>
      <c r="F94" s="208" t="s">
        <v>458</v>
      </c>
      <c r="G94" s="209" t="s">
        <v>454</v>
      </c>
      <c r="H94" s="210">
        <v>1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143</v>
      </c>
      <c r="AT94" s="217" t="s">
        <v>126</v>
      </c>
      <c r="AU94" s="217" t="s">
        <v>79</v>
      </c>
      <c r="AY94" s="19" t="s">
        <v>123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79</v>
      </c>
      <c r="BK94" s="218">
        <f>ROUND(I94*H94,2)</f>
        <v>0</v>
      </c>
      <c r="BL94" s="19" t="s">
        <v>143</v>
      </c>
      <c r="BM94" s="217" t="s">
        <v>291</v>
      </c>
    </row>
    <row r="95" s="2" customFormat="1">
      <c r="A95" s="40"/>
      <c r="B95" s="41"/>
      <c r="C95" s="42"/>
      <c r="D95" s="230" t="s">
        <v>459</v>
      </c>
      <c r="E95" s="42"/>
      <c r="F95" s="275" t="s">
        <v>460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459</v>
      </c>
      <c r="AU95" s="19" t="s">
        <v>79</v>
      </c>
    </row>
    <row r="96" s="2" customFormat="1" ht="16.5" customHeight="1">
      <c r="A96" s="40"/>
      <c r="B96" s="41"/>
      <c r="C96" s="206" t="s">
        <v>238</v>
      </c>
      <c r="D96" s="206" t="s">
        <v>126</v>
      </c>
      <c r="E96" s="207" t="s">
        <v>461</v>
      </c>
      <c r="F96" s="208" t="s">
        <v>462</v>
      </c>
      <c r="G96" s="209" t="s">
        <v>454</v>
      </c>
      <c r="H96" s="210">
        <v>1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143</v>
      </c>
      <c r="AT96" s="217" t="s">
        <v>126</v>
      </c>
      <c r="AU96" s="217" t="s">
        <v>79</v>
      </c>
      <c r="AY96" s="19" t="s">
        <v>123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79</v>
      </c>
      <c r="BK96" s="218">
        <f>ROUND(I96*H96,2)</f>
        <v>0</v>
      </c>
      <c r="BL96" s="19" t="s">
        <v>143</v>
      </c>
      <c r="BM96" s="217" t="s">
        <v>303</v>
      </c>
    </row>
    <row r="97" s="2" customFormat="1">
      <c r="A97" s="40"/>
      <c r="B97" s="41"/>
      <c r="C97" s="42"/>
      <c r="D97" s="230" t="s">
        <v>459</v>
      </c>
      <c r="E97" s="42"/>
      <c r="F97" s="275" t="s">
        <v>463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459</v>
      </c>
      <c r="AU97" s="19" t="s">
        <v>79</v>
      </c>
    </row>
    <row r="98" s="2" customFormat="1" ht="16.5" customHeight="1">
      <c r="A98" s="40"/>
      <c r="B98" s="41"/>
      <c r="C98" s="206" t="s">
        <v>245</v>
      </c>
      <c r="D98" s="206" t="s">
        <v>126</v>
      </c>
      <c r="E98" s="207" t="s">
        <v>464</v>
      </c>
      <c r="F98" s="208" t="s">
        <v>465</v>
      </c>
      <c r="G98" s="209" t="s">
        <v>454</v>
      </c>
      <c r="H98" s="210">
        <v>3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143</v>
      </c>
      <c r="AT98" s="217" t="s">
        <v>126</v>
      </c>
      <c r="AU98" s="217" t="s">
        <v>79</v>
      </c>
      <c r="AY98" s="19" t="s">
        <v>123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79</v>
      </c>
      <c r="BK98" s="218">
        <f>ROUND(I98*H98,2)</f>
        <v>0</v>
      </c>
      <c r="BL98" s="19" t="s">
        <v>143</v>
      </c>
      <c r="BM98" s="217" t="s">
        <v>315</v>
      </c>
    </row>
    <row r="99" s="2" customFormat="1" ht="24.15" customHeight="1">
      <c r="A99" s="40"/>
      <c r="B99" s="41"/>
      <c r="C99" s="206" t="s">
        <v>8</v>
      </c>
      <c r="D99" s="206" t="s">
        <v>126</v>
      </c>
      <c r="E99" s="207" t="s">
        <v>466</v>
      </c>
      <c r="F99" s="208" t="s">
        <v>467</v>
      </c>
      <c r="G99" s="209" t="s">
        <v>454</v>
      </c>
      <c r="H99" s="210">
        <v>3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143</v>
      </c>
      <c r="AT99" s="217" t="s">
        <v>126</v>
      </c>
      <c r="AU99" s="217" t="s">
        <v>79</v>
      </c>
      <c r="AY99" s="19" t="s">
        <v>123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79</v>
      </c>
      <c r="BK99" s="218">
        <f>ROUND(I99*H99,2)</f>
        <v>0</v>
      </c>
      <c r="BL99" s="19" t="s">
        <v>143</v>
      </c>
      <c r="BM99" s="217" t="s">
        <v>332</v>
      </c>
    </row>
    <row r="100" s="2" customFormat="1" ht="33" customHeight="1">
      <c r="A100" s="40"/>
      <c r="B100" s="41"/>
      <c r="C100" s="206" t="s">
        <v>259</v>
      </c>
      <c r="D100" s="206" t="s">
        <v>126</v>
      </c>
      <c r="E100" s="207" t="s">
        <v>468</v>
      </c>
      <c r="F100" s="208" t="s">
        <v>469</v>
      </c>
      <c r="G100" s="209" t="s">
        <v>454</v>
      </c>
      <c r="H100" s="210">
        <v>32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43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143</v>
      </c>
      <c r="AT100" s="217" t="s">
        <v>126</v>
      </c>
      <c r="AU100" s="217" t="s">
        <v>79</v>
      </c>
      <c r="AY100" s="19" t="s">
        <v>123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79</v>
      </c>
      <c r="BK100" s="218">
        <f>ROUND(I100*H100,2)</f>
        <v>0</v>
      </c>
      <c r="BL100" s="19" t="s">
        <v>143</v>
      </c>
      <c r="BM100" s="217" t="s">
        <v>343</v>
      </c>
    </row>
    <row r="101" s="2" customFormat="1" ht="16.5" customHeight="1">
      <c r="A101" s="40"/>
      <c r="B101" s="41"/>
      <c r="C101" s="206" t="s">
        <v>266</v>
      </c>
      <c r="D101" s="206" t="s">
        <v>126</v>
      </c>
      <c r="E101" s="207" t="s">
        <v>470</v>
      </c>
      <c r="F101" s="208" t="s">
        <v>471</v>
      </c>
      <c r="G101" s="209" t="s">
        <v>454</v>
      </c>
      <c r="H101" s="210">
        <v>35</v>
      </c>
      <c r="I101" s="211"/>
      <c r="J101" s="212">
        <f>ROUND(I101*H101,2)</f>
        <v>0</v>
      </c>
      <c r="K101" s="208" t="s">
        <v>19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143</v>
      </c>
      <c r="AT101" s="217" t="s">
        <v>126</v>
      </c>
      <c r="AU101" s="217" t="s">
        <v>79</v>
      </c>
      <c r="AY101" s="19" t="s">
        <v>123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79</v>
      </c>
      <c r="BK101" s="218">
        <f>ROUND(I101*H101,2)</f>
        <v>0</v>
      </c>
      <c r="BL101" s="19" t="s">
        <v>143</v>
      </c>
      <c r="BM101" s="217" t="s">
        <v>360</v>
      </c>
    </row>
    <row r="102" s="2" customFormat="1" ht="16.5" customHeight="1">
      <c r="A102" s="40"/>
      <c r="B102" s="41"/>
      <c r="C102" s="206" t="s">
        <v>272</v>
      </c>
      <c r="D102" s="206" t="s">
        <v>126</v>
      </c>
      <c r="E102" s="207" t="s">
        <v>472</v>
      </c>
      <c r="F102" s="208" t="s">
        <v>473</v>
      </c>
      <c r="G102" s="209" t="s">
        <v>275</v>
      </c>
      <c r="H102" s="210">
        <v>60</v>
      </c>
      <c r="I102" s="211"/>
      <c r="J102" s="212">
        <f>ROUND(I102*H102,2)</f>
        <v>0</v>
      </c>
      <c r="K102" s="208" t="s">
        <v>19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143</v>
      </c>
      <c r="AT102" s="217" t="s">
        <v>126</v>
      </c>
      <c r="AU102" s="217" t="s">
        <v>79</v>
      </c>
      <c r="AY102" s="19" t="s">
        <v>123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79</v>
      </c>
      <c r="BK102" s="218">
        <f>ROUND(I102*H102,2)</f>
        <v>0</v>
      </c>
      <c r="BL102" s="19" t="s">
        <v>143</v>
      </c>
      <c r="BM102" s="217" t="s">
        <v>368</v>
      </c>
    </row>
    <row r="103" s="2" customFormat="1" ht="16.5" customHeight="1">
      <c r="A103" s="40"/>
      <c r="B103" s="41"/>
      <c r="C103" s="206" t="s">
        <v>280</v>
      </c>
      <c r="D103" s="206" t="s">
        <v>126</v>
      </c>
      <c r="E103" s="207" t="s">
        <v>474</v>
      </c>
      <c r="F103" s="208" t="s">
        <v>475</v>
      </c>
      <c r="G103" s="209" t="s">
        <v>275</v>
      </c>
      <c r="H103" s="210">
        <v>334</v>
      </c>
      <c r="I103" s="211"/>
      <c r="J103" s="212">
        <f>ROUND(I103*H103,2)</f>
        <v>0</v>
      </c>
      <c r="K103" s="208" t="s">
        <v>19</v>
      </c>
      <c r="L103" s="46"/>
      <c r="M103" s="213" t="s">
        <v>19</v>
      </c>
      <c r="N103" s="214" t="s">
        <v>43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143</v>
      </c>
      <c r="AT103" s="217" t="s">
        <v>126</v>
      </c>
      <c r="AU103" s="217" t="s">
        <v>79</v>
      </c>
      <c r="AY103" s="19" t="s">
        <v>123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79</v>
      </c>
      <c r="BK103" s="218">
        <f>ROUND(I103*H103,2)</f>
        <v>0</v>
      </c>
      <c r="BL103" s="19" t="s">
        <v>143</v>
      </c>
      <c r="BM103" s="217" t="s">
        <v>381</v>
      </c>
    </row>
    <row r="104" s="2" customFormat="1" ht="16.5" customHeight="1">
      <c r="A104" s="40"/>
      <c r="B104" s="41"/>
      <c r="C104" s="206" t="s">
        <v>285</v>
      </c>
      <c r="D104" s="206" t="s">
        <v>126</v>
      </c>
      <c r="E104" s="207" t="s">
        <v>476</v>
      </c>
      <c r="F104" s="208" t="s">
        <v>477</v>
      </c>
      <c r="G104" s="209" t="s">
        <v>275</v>
      </c>
      <c r="H104" s="210">
        <v>30</v>
      </c>
      <c r="I104" s="211"/>
      <c r="J104" s="212">
        <f>ROUND(I104*H104,2)</f>
        <v>0</v>
      </c>
      <c r="K104" s="208" t="s">
        <v>19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143</v>
      </c>
      <c r="AT104" s="217" t="s">
        <v>126</v>
      </c>
      <c r="AU104" s="217" t="s">
        <v>79</v>
      </c>
      <c r="AY104" s="19" t="s">
        <v>123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79</v>
      </c>
      <c r="BK104" s="218">
        <f>ROUND(I104*H104,2)</f>
        <v>0</v>
      </c>
      <c r="BL104" s="19" t="s">
        <v>143</v>
      </c>
      <c r="BM104" s="217" t="s">
        <v>392</v>
      </c>
    </row>
    <row r="105" s="2" customFormat="1" ht="16.5" customHeight="1">
      <c r="A105" s="40"/>
      <c r="B105" s="41"/>
      <c r="C105" s="206" t="s">
        <v>291</v>
      </c>
      <c r="D105" s="206" t="s">
        <v>126</v>
      </c>
      <c r="E105" s="207" t="s">
        <v>478</v>
      </c>
      <c r="F105" s="208" t="s">
        <v>479</v>
      </c>
      <c r="G105" s="209" t="s">
        <v>275</v>
      </c>
      <c r="H105" s="210">
        <v>56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43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143</v>
      </c>
      <c r="AT105" s="217" t="s">
        <v>126</v>
      </c>
      <c r="AU105" s="217" t="s">
        <v>79</v>
      </c>
      <c r="AY105" s="19" t="s">
        <v>123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79</v>
      </c>
      <c r="BK105" s="218">
        <f>ROUND(I105*H105,2)</f>
        <v>0</v>
      </c>
      <c r="BL105" s="19" t="s">
        <v>143</v>
      </c>
      <c r="BM105" s="217" t="s">
        <v>415</v>
      </c>
    </row>
    <row r="106" s="2" customFormat="1" ht="16.5" customHeight="1">
      <c r="A106" s="40"/>
      <c r="B106" s="41"/>
      <c r="C106" s="206" t="s">
        <v>298</v>
      </c>
      <c r="D106" s="206" t="s">
        <v>126</v>
      </c>
      <c r="E106" s="207" t="s">
        <v>480</v>
      </c>
      <c r="F106" s="208" t="s">
        <v>481</v>
      </c>
      <c r="G106" s="209" t="s">
        <v>275</v>
      </c>
      <c r="H106" s="210">
        <v>424</v>
      </c>
      <c r="I106" s="211"/>
      <c r="J106" s="212">
        <f>ROUND(I106*H106,2)</f>
        <v>0</v>
      </c>
      <c r="K106" s="208" t="s">
        <v>19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143</v>
      </c>
      <c r="AT106" s="217" t="s">
        <v>126</v>
      </c>
      <c r="AU106" s="217" t="s">
        <v>79</v>
      </c>
      <c r="AY106" s="19" t="s">
        <v>123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79</v>
      </c>
      <c r="BK106" s="218">
        <f>ROUND(I106*H106,2)</f>
        <v>0</v>
      </c>
      <c r="BL106" s="19" t="s">
        <v>143</v>
      </c>
      <c r="BM106" s="217" t="s">
        <v>482</v>
      </c>
    </row>
    <row r="107" s="2" customFormat="1" ht="16.5" customHeight="1">
      <c r="A107" s="40"/>
      <c r="B107" s="41"/>
      <c r="C107" s="206" t="s">
        <v>303</v>
      </c>
      <c r="D107" s="206" t="s">
        <v>126</v>
      </c>
      <c r="E107" s="207" t="s">
        <v>483</v>
      </c>
      <c r="F107" s="208" t="s">
        <v>484</v>
      </c>
      <c r="G107" s="209" t="s">
        <v>275</v>
      </c>
      <c r="H107" s="210">
        <v>56</v>
      </c>
      <c r="I107" s="211"/>
      <c r="J107" s="212">
        <f>ROUND(I107*H107,2)</f>
        <v>0</v>
      </c>
      <c r="K107" s="208" t="s">
        <v>19</v>
      </c>
      <c r="L107" s="46"/>
      <c r="M107" s="213" t="s">
        <v>19</v>
      </c>
      <c r="N107" s="214" t="s">
        <v>43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143</v>
      </c>
      <c r="AT107" s="217" t="s">
        <v>126</v>
      </c>
      <c r="AU107" s="217" t="s">
        <v>79</v>
      </c>
      <c r="AY107" s="19" t="s">
        <v>123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79</v>
      </c>
      <c r="BK107" s="218">
        <f>ROUND(I107*H107,2)</f>
        <v>0</v>
      </c>
      <c r="BL107" s="19" t="s">
        <v>143</v>
      </c>
      <c r="BM107" s="217" t="s">
        <v>485</v>
      </c>
    </row>
    <row r="108" s="2" customFormat="1" ht="16.5" customHeight="1">
      <c r="A108" s="40"/>
      <c r="B108" s="41"/>
      <c r="C108" s="206" t="s">
        <v>7</v>
      </c>
      <c r="D108" s="206" t="s">
        <v>126</v>
      </c>
      <c r="E108" s="207" t="s">
        <v>486</v>
      </c>
      <c r="F108" s="208" t="s">
        <v>487</v>
      </c>
      <c r="G108" s="209" t="s">
        <v>275</v>
      </c>
      <c r="H108" s="210">
        <v>424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43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143</v>
      </c>
      <c r="AT108" s="217" t="s">
        <v>126</v>
      </c>
      <c r="AU108" s="217" t="s">
        <v>79</v>
      </c>
      <c r="AY108" s="19" t="s">
        <v>123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79</v>
      </c>
      <c r="BK108" s="218">
        <f>ROUND(I108*H108,2)</f>
        <v>0</v>
      </c>
      <c r="BL108" s="19" t="s">
        <v>143</v>
      </c>
      <c r="BM108" s="217" t="s">
        <v>488</v>
      </c>
    </row>
    <row r="109" s="2" customFormat="1" ht="16.5" customHeight="1">
      <c r="A109" s="40"/>
      <c r="B109" s="41"/>
      <c r="C109" s="206" t="s">
        <v>315</v>
      </c>
      <c r="D109" s="206" t="s">
        <v>126</v>
      </c>
      <c r="E109" s="207" t="s">
        <v>489</v>
      </c>
      <c r="F109" s="208" t="s">
        <v>490</v>
      </c>
      <c r="G109" s="209" t="s">
        <v>454</v>
      </c>
      <c r="H109" s="210">
        <v>2</v>
      </c>
      <c r="I109" s="211"/>
      <c r="J109" s="212">
        <f>ROUND(I109*H109,2)</f>
        <v>0</v>
      </c>
      <c r="K109" s="208" t="s">
        <v>19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143</v>
      </c>
      <c r="AT109" s="217" t="s">
        <v>126</v>
      </c>
      <c r="AU109" s="217" t="s">
        <v>79</v>
      </c>
      <c r="AY109" s="19" t="s">
        <v>123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79</v>
      </c>
      <c r="BK109" s="218">
        <f>ROUND(I109*H109,2)</f>
        <v>0</v>
      </c>
      <c r="BL109" s="19" t="s">
        <v>143</v>
      </c>
      <c r="BM109" s="217" t="s">
        <v>491</v>
      </c>
    </row>
    <row r="110" s="2" customFormat="1" ht="16.5" customHeight="1">
      <c r="A110" s="40"/>
      <c r="B110" s="41"/>
      <c r="C110" s="206" t="s">
        <v>319</v>
      </c>
      <c r="D110" s="206" t="s">
        <v>126</v>
      </c>
      <c r="E110" s="207" t="s">
        <v>492</v>
      </c>
      <c r="F110" s="208" t="s">
        <v>493</v>
      </c>
      <c r="G110" s="209" t="s">
        <v>275</v>
      </c>
      <c r="H110" s="210">
        <v>20</v>
      </c>
      <c r="I110" s="211"/>
      <c r="J110" s="212">
        <f>ROUND(I110*H110,2)</f>
        <v>0</v>
      </c>
      <c r="K110" s="208" t="s">
        <v>19</v>
      </c>
      <c r="L110" s="46"/>
      <c r="M110" s="213" t="s">
        <v>19</v>
      </c>
      <c r="N110" s="214" t="s">
        <v>43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143</v>
      </c>
      <c r="AT110" s="217" t="s">
        <v>126</v>
      </c>
      <c r="AU110" s="217" t="s">
        <v>79</v>
      </c>
      <c r="AY110" s="19" t="s">
        <v>123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79</v>
      </c>
      <c r="BK110" s="218">
        <f>ROUND(I110*H110,2)</f>
        <v>0</v>
      </c>
      <c r="BL110" s="19" t="s">
        <v>143</v>
      </c>
      <c r="BM110" s="217" t="s">
        <v>494</v>
      </c>
    </row>
    <row r="111" s="2" customFormat="1" ht="16.5" customHeight="1">
      <c r="A111" s="40"/>
      <c r="B111" s="41"/>
      <c r="C111" s="206" t="s">
        <v>332</v>
      </c>
      <c r="D111" s="206" t="s">
        <v>126</v>
      </c>
      <c r="E111" s="207" t="s">
        <v>495</v>
      </c>
      <c r="F111" s="208" t="s">
        <v>496</v>
      </c>
      <c r="G111" s="209" t="s">
        <v>454</v>
      </c>
      <c r="H111" s="210">
        <v>2</v>
      </c>
      <c r="I111" s="211"/>
      <c r="J111" s="212">
        <f>ROUND(I111*H111,2)</f>
        <v>0</v>
      </c>
      <c r="K111" s="208" t="s">
        <v>19</v>
      </c>
      <c r="L111" s="46"/>
      <c r="M111" s="213" t="s">
        <v>19</v>
      </c>
      <c r="N111" s="214" t="s">
        <v>43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143</v>
      </c>
      <c r="AT111" s="217" t="s">
        <v>126</v>
      </c>
      <c r="AU111" s="217" t="s">
        <v>79</v>
      </c>
      <c r="AY111" s="19" t="s">
        <v>123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79</v>
      </c>
      <c r="BK111" s="218">
        <f>ROUND(I111*H111,2)</f>
        <v>0</v>
      </c>
      <c r="BL111" s="19" t="s">
        <v>143</v>
      </c>
      <c r="BM111" s="217" t="s">
        <v>497</v>
      </c>
    </row>
    <row r="112" s="2" customFormat="1" ht="16.5" customHeight="1">
      <c r="A112" s="40"/>
      <c r="B112" s="41"/>
      <c r="C112" s="206" t="s">
        <v>337</v>
      </c>
      <c r="D112" s="206" t="s">
        <v>126</v>
      </c>
      <c r="E112" s="207" t="s">
        <v>498</v>
      </c>
      <c r="F112" s="208" t="s">
        <v>499</v>
      </c>
      <c r="G112" s="209" t="s">
        <v>454</v>
      </c>
      <c r="H112" s="210">
        <v>30</v>
      </c>
      <c r="I112" s="211"/>
      <c r="J112" s="212">
        <f>ROUND(I112*H112,2)</f>
        <v>0</v>
      </c>
      <c r="K112" s="208" t="s">
        <v>19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143</v>
      </c>
      <c r="AT112" s="217" t="s">
        <v>126</v>
      </c>
      <c r="AU112" s="217" t="s">
        <v>79</v>
      </c>
      <c r="AY112" s="19" t="s">
        <v>123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79</v>
      </c>
      <c r="BK112" s="218">
        <f>ROUND(I112*H112,2)</f>
        <v>0</v>
      </c>
      <c r="BL112" s="19" t="s">
        <v>143</v>
      </c>
      <c r="BM112" s="217" t="s">
        <v>500</v>
      </c>
    </row>
    <row r="113" s="2" customFormat="1" ht="16.5" customHeight="1">
      <c r="A113" s="40"/>
      <c r="B113" s="41"/>
      <c r="C113" s="206" t="s">
        <v>343</v>
      </c>
      <c r="D113" s="206" t="s">
        <v>126</v>
      </c>
      <c r="E113" s="207" t="s">
        <v>501</v>
      </c>
      <c r="F113" s="208" t="s">
        <v>502</v>
      </c>
      <c r="G113" s="209" t="s">
        <v>275</v>
      </c>
      <c r="H113" s="210">
        <v>288</v>
      </c>
      <c r="I113" s="211"/>
      <c r="J113" s="212">
        <f>ROUND(I113*H113,2)</f>
        <v>0</v>
      </c>
      <c r="K113" s="208" t="s">
        <v>19</v>
      </c>
      <c r="L113" s="46"/>
      <c r="M113" s="213" t="s">
        <v>19</v>
      </c>
      <c r="N113" s="214" t="s">
        <v>43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143</v>
      </c>
      <c r="AT113" s="217" t="s">
        <v>126</v>
      </c>
      <c r="AU113" s="217" t="s">
        <v>79</v>
      </c>
      <c r="AY113" s="19" t="s">
        <v>123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79</v>
      </c>
      <c r="BK113" s="218">
        <f>ROUND(I113*H113,2)</f>
        <v>0</v>
      </c>
      <c r="BL113" s="19" t="s">
        <v>143</v>
      </c>
      <c r="BM113" s="217" t="s">
        <v>503</v>
      </c>
    </row>
    <row r="114" s="2" customFormat="1" ht="16.5" customHeight="1">
      <c r="A114" s="40"/>
      <c r="B114" s="41"/>
      <c r="C114" s="206" t="s">
        <v>347</v>
      </c>
      <c r="D114" s="206" t="s">
        <v>126</v>
      </c>
      <c r="E114" s="207" t="s">
        <v>504</v>
      </c>
      <c r="F114" s="208" t="s">
        <v>505</v>
      </c>
      <c r="G114" s="209" t="s">
        <v>454</v>
      </c>
      <c r="H114" s="210">
        <v>2</v>
      </c>
      <c r="I114" s="211"/>
      <c r="J114" s="212">
        <f>ROUND(I114*H114,2)</f>
        <v>0</v>
      </c>
      <c r="K114" s="208" t="s">
        <v>19</v>
      </c>
      <c r="L114" s="46"/>
      <c r="M114" s="213" t="s">
        <v>19</v>
      </c>
      <c r="N114" s="214" t="s">
        <v>43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143</v>
      </c>
      <c r="AT114" s="217" t="s">
        <v>126</v>
      </c>
      <c r="AU114" s="217" t="s">
        <v>79</v>
      </c>
      <c r="AY114" s="19" t="s">
        <v>123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79</v>
      </c>
      <c r="BK114" s="218">
        <f>ROUND(I114*H114,2)</f>
        <v>0</v>
      </c>
      <c r="BL114" s="19" t="s">
        <v>143</v>
      </c>
      <c r="BM114" s="217" t="s">
        <v>506</v>
      </c>
    </row>
    <row r="115" s="2" customFormat="1" ht="16.5" customHeight="1">
      <c r="A115" s="40"/>
      <c r="B115" s="41"/>
      <c r="C115" s="206" t="s">
        <v>352</v>
      </c>
      <c r="D115" s="206" t="s">
        <v>126</v>
      </c>
      <c r="E115" s="207" t="s">
        <v>507</v>
      </c>
      <c r="F115" s="208" t="s">
        <v>508</v>
      </c>
      <c r="G115" s="209" t="s">
        <v>275</v>
      </c>
      <c r="H115" s="210">
        <v>424</v>
      </c>
      <c r="I115" s="211"/>
      <c r="J115" s="212">
        <f>ROUND(I115*H115,2)</f>
        <v>0</v>
      </c>
      <c r="K115" s="208" t="s">
        <v>19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143</v>
      </c>
      <c r="AT115" s="217" t="s">
        <v>126</v>
      </c>
      <c r="AU115" s="217" t="s">
        <v>79</v>
      </c>
      <c r="AY115" s="19" t="s">
        <v>123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79</v>
      </c>
      <c r="BK115" s="218">
        <f>ROUND(I115*H115,2)</f>
        <v>0</v>
      </c>
      <c r="BL115" s="19" t="s">
        <v>143</v>
      </c>
      <c r="BM115" s="217" t="s">
        <v>509</v>
      </c>
    </row>
    <row r="116" s="2" customFormat="1" ht="16.5" customHeight="1">
      <c r="A116" s="40"/>
      <c r="B116" s="41"/>
      <c r="C116" s="206" t="s">
        <v>356</v>
      </c>
      <c r="D116" s="206" t="s">
        <v>126</v>
      </c>
      <c r="E116" s="207" t="s">
        <v>510</v>
      </c>
      <c r="F116" s="208" t="s">
        <v>511</v>
      </c>
      <c r="G116" s="209" t="s">
        <v>275</v>
      </c>
      <c r="H116" s="210">
        <v>20</v>
      </c>
      <c r="I116" s="211"/>
      <c r="J116" s="212">
        <f>ROUND(I116*H116,2)</f>
        <v>0</v>
      </c>
      <c r="K116" s="208" t="s">
        <v>19</v>
      </c>
      <c r="L116" s="46"/>
      <c r="M116" s="213" t="s">
        <v>19</v>
      </c>
      <c r="N116" s="214" t="s">
        <v>43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143</v>
      </c>
      <c r="AT116" s="217" t="s">
        <v>126</v>
      </c>
      <c r="AU116" s="217" t="s">
        <v>79</v>
      </c>
      <c r="AY116" s="19" t="s">
        <v>123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79</v>
      </c>
      <c r="BK116" s="218">
        <f>ROUND(I116*H116,2)</f>
        <v>0</v>
      </c>
      <c r="BL116" s="19" t="s">
        <v>143</v>
      </c>
      <c r="BM116" s="217" t="s">
        <v>512</v>
      </c>
    </row>
    <row r="117" s="2" customFormat="1" ht="16.5" customHeight="1">
      <c r="A117" s="40"/>
      <c r="B117" s="41"/>
      <c r="C117" s="206" t="s">
        <v>360</v>
      </c>
      <c r="D117" s="206" t="s">
        <v>126</v>
      </c>
      <c r="E117" s="207" t="s">
        <v>513</v>
      </c>
      <c r="F117" s="208" t="s">
        <v>514</v>
      </c>
      <c r="G117" s="209" t="s">
        <v>275</v>
      </c>
      <c r="H117" s="210">
        <v>288</v>
      </c>
      <c r="I117" s="211"/>
      <c r="J117" s="212">
        <f>ROUND(I117*H117,2)</f>
        <v>0</v>
      </c>
      <c r="K117" s="208" t="s">
        <v>19</v>
      </c>
      <c r="L117" s="46"/>
      <c r="M117" s="213" t="s">
        <v>19</v>
      </c>
      <c r="N117" s="214" t="s">
        <v>43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143</v>
      </c>
      <c r="AT117" s="217" t="s">
        <v>126</v>
      </c>
      <c r="AU117" s="217" t="s">
        <v>79</v>
      </c>
      <c r="AY117" s="19" t="s">
        <v>123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79</v>
      </c>
      <c r="BK117" s="218">
        <f>ROUND(I117*H117,2)</f>
        <v>0</v>
      </c>
      <c r="BL117" s="19" t="s">
        <v>143</v>
      </c>
      <c r="BM117" s="217" t="s">
        <v>515</v>
      </c>
    </row>
    <row r="118" s="2" customFormat="1" ht="16.5" customHeight="1">
      <c r="A118" s="40"/>
      <c r="B118" s="41"/>
      <c r="C118" s="206" t="s">
        <v>364</v>
      </c>
      <c r="D118" s="206" t="s">
        <v>126</v>
      </c>
      <c r="E118" s="207" t="s">
        <v>516</v>
      </c>
      <c r="F118" s="208" t="s">
        <v>517</v>
      </c>
      <c r="G118" s="209" t="s">
        <v>454</v>
      </c>
      <c r="H118" s="210">
        <v>2</v>
      </c>
      <c r="I118" s="211"/>
      <c r="J118" s="212">
        <f>ROUND(I118*H118,2)</f>
        <v>0</v>
      </c>
      <c r="K118" s="208" t="s">
        <v>19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143</v>
      </c>
      <c r="AT118" s="217" t="s">
        <v>126</v>
      </c>
      <c r="AU118" s="217" t="s">
        <v>79</v>
      </c>
      <c r="AY118" s="19" t="s">
        <v>123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79</v>
      </c>
      <c r="BK118" s="218">
        <f>ROUND(I118*H118,2)</f>
        <v>0</v>
      </c>
      <c r="BL118" s="19" t="s">
        <v>143</v>
      </c>
      <c r="BM118" s="217" t="s">
        <v>518</v>
      </c>
    </row>
    <row r="119" s="2" customFormat="1" ht="16.5" customHeight="1">
      <c r="A119" s="40"/>
      <c r="B119" s="41"/>
      <c r="C119" s="206" t="s">
        <v>368</v>
      </c>
      <c r="D119" s="206" t="s">
        <v>126</v>
      </c>
      <c r="E119" s="207" t="s">
        <v>519</v>
      </c>
      <c r="F119" s="208" t="s">
        <v>520</v>
      </c>
      <c r="G119" s="209" t="s">
        <v>454</v>
      </c>
      <c r="H119" s="210">
        <v>3</v>
      </c>
      <c r="I119" s="211"/>
      <c r="J119" s="212">
        <f>ROUND(I119*H119,2)</f>
        <v>0</v>
      </c>
      <c r="K119" s="208" t="s">
        <v>19</v>
      </c>
      <c r="L119" s="46"/>
      <c r="M119" s="213" t="s">
        <v>19</v>
      </c>
      <c r="N119" s="214" t="s">
        <v>43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143</v>
      </c>
      <c r="AT119" s="217" t="s">
        <v>126</v>
      </c>
      <c r="AU119" s="217" t="s">
        <v>79</v>
      </c>
      <c r="AY119" s="19" t="s">
        <v>123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79</v>
      </c>
      <c r="BK119" s="218">
        <f>ROUND(I119*H119,2)</f>
        <v>0</v>
      </c>
      <c r="BL119" s="19" t="s">
        <v>143</v>
      </c>
      <c r="BM119" s="217" t="s">
        <v>521</v>
      </c>
    </row>
    <row r="120" s="2" customFormat="1" ht="24.15" customHeight="1">
      <c r="A120" s="40"/>
      <c r="B120" s="41"/>
      <c r="C120" s="206" t="s">
        <v>372</v>
      </c>
      <c r="D120" s="206" t="s">
        <v>126</v>
      </c>
      <c r="E120" s="207" t="s">
        <v>522</v>
      </c>
      <c r="F120" s="208" t="s">
        <v>523</v>
      </c>
      <c r="G120" s="209" t="s">
        <v>454</v>
      </c>
      <c r="H120" s="210">
        <v>2</v>
      </c>
      <c r="I120" s="211"/>
      <c r="J120" s="212">
        <f>ROUND(I120*H120,2)</f>
        <v>0</v>
      </c>
      <c r="K120" s="208" t="s">
        <v>19</v>
      </c>
      <c r="L120" s="46"/>
      <c r="M120" s="213" t="s">
        <v>19</v>
      </c>
      <c r="N120" s="214" t="s">
        <v>43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143</v>
      </c>
      <c r="AT120" s="217" t="s">
        <v>126</v>
      </c>
      <c r="AU120" s="217" t="s">
        <v>79</v>
      </c>
      <c r="AY120" s="19" t="s">
        <v>123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79</v>
      </c>
      <c r="BK120" s="218">
        <f>ROUND(I120*H120,2)</f>
        <v>0</v>
      </c>
      <c r="BL120" s="19" t="s">
        <v>143</v>
      </c>
      <c r="BM120" s="217" t="s">
        <v>524</v>
      </c>
    </row>
    <row r="121" s="2" customFormat="1" ht="16.5" customHeight="1">
      <c r="A121" s="40"/>
      <c r="B121" s="41"/>
      <c r="C121" s="206" t="s">
        <v>381</v>
      </c>
      <c r="D121" s="206" t="s">
        <v>126</v>
      </c>
      <c r="E121" s="207" t="s">
        <v>525</v>
      </c>
      <c r="F121" s="208" t="s">
        <v>526</v>
      </c>
      <c r="G121" s="209" t="s">
        <v>454</v>
      </c>
      <c r="H121" s="210">
        <v>5</v>
      </c>
      <c r="I121" s="211"/>
      <c r="J121" s="212">
        <f>ROUND(I121*H121,2)</f>
        <v>0</v>
      </c>
      <c r="K121" s="208" t="s">
        <v>19</v>
      </c>
      <c r="L121" s="46"/>
      <c r="M121" s="213" t="s">
        <v>19</v>
      </c>
      <c r="N121" s="214" t="s">
        <v>43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143</v>
      </c>
      <c r="AT121" s="217" t="s">
        <v>126</v>
      </c>
      <c r="AU121" s="217" t="s">
        <v>79</v>
      </c>
      <c r="AY121" s="19" t="s">
        <v>123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79</v>
      </c>
      <c r="BK121" s="218">
        <f>ROUND(I121*H121,2)</f>
        <v>0</v>
      </c>
      <c r="BL121" s="19" t="s">
        <v>143</v>
      </c>
      <c r="BM121" s="217" t="s">
        <v>527</v>
      </c>
    </row>
    <row r="122" s="2" customFormat="1" ht="16.5" customHeight="1">
      <c r="A122" s="40"/>
      <c r="B122" s="41"/>
      <c r="C122" s="206" t="s">
        <v>386</v>
      </c>
      <c r="D122" s="206" t="s">
        <v>126</v>
      </c>
      <c r="E122" s="207" t="s">
        <v>528</v>
      </c>
      <c r="F122" s="208" t="s">
        <v>529</v>
      </c>
      <c r="G122" s="209" t="s">
        <v>454</v>
      </c>
      <c r="H122" s="210">
        <v>2</v>
      </c>
      <c r="I122" s="211"/>
      <c r="J122" s="212">
        <f>ROUND(I122*H122,2)</f>
        <v>0</v>
      </c>
      <c r="K122" s="208" t="s">
        <v>19</v>
      </c>
      <c r="L122" s="46"/>
      <c r="M122" s="213" t="s">
        <v>19</v>
      </c>
      <c r="N122" s="214" t="s">
        <v>43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143</v>
      </c>
      <c r="AT122" s="217" t="s">
        <v>126</v>
      </c>
      <c r="AU122" s="217" t="s">
        <v>79</v>
      </c>
      <c r="AY122" s="19" t="s">
        <v>123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79</v>
      </c>
      <c r="BK122" s="218">
        <f>ROUND(I122*H122,2)</f>
        <v>0</v>
      </c>
      <c r="BL122" s="19" t="s">
        <v>143</v>
      </c>
      <c r="BM122" s="217" t="s">
        <v>530</v>
      </c>
    </row>
    <row r="123" s="2" customFormat="1" ht="16.5" customHeight="1">
      <c r="A123" s="40"/>
      <c r="B123" s="41"/>
      <c r="C123" s="206" t="s">
        <v>392</v>
      </c>
      <c r="D123" s="206" t="s">
        <v>126</v>
      </c>
      <c r="E123" s="207" t="s">
        <v>531</v>
      </c>
      <c r="F123" s="208" t="s">
        <v>532</v>
      </c>
      <c r="G123" s="209" t="s">
        <v>340</v>
      </c>
      <c r="H123" s="210">
        <v>4</v>
      </c>
      <c r="I123" s="211"/>
      <c r="J123" s="212">
        <f>ROUND(I123*H123,2)</f>
        <v>0</v>
      </c>
      <c r="K123" s="208" t="s">
        <v>19</v>
      </c>
      <c r="L123" s="46"/>
      <c r="M123" s="271" t="s">
        <v>19</v>
      </c>
      <c r="N123" s="272" t="s">
        <v>43</v>
      </c>
      <c r="O123" s="226"/>
      <c r="P123" s="273">
        <f>O123*H123</f>
        <v>0</v>
      </c>
      <c r="Q123" s="273">
        <v>0</v>
      </c>
      <c r="R123" s="273">
        <f>Q123*H123</f>
        <v>0</v>
      </c>
      <c r="S123" s="273">
        <v>0</v>
      </c>
      <c r="T123" s="27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143</v>
      </c>
      <c r="AT123" s="217" t="s">
        <v>126</v>
      </c>
      <c r="AU123" s="217" t="s">
        <v>79</v>
      </c>
      <c r="AY123" s="19" t="s">
        <v>123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79</v>
      </c>
      <c r="BK123" s="218">
        <f>ROUND(I123*H123,2)</f>
        <v>0</v>
      </c>
      <c r="BL123" s="19" t="s">
        <v>143</v>
      </c>
      <c r="BM123" s="217" t="s">
        <v>533</v>
      </c>
    </row>
    <row r="124" s="2" customFormat="1" ht="6.96" customHeight="1">
      <c r="A124" s="40"/>
      <c r="B124" s="61"/>
      <c r="C124" s="62"/>
      <c r="D124" s="62"/>
      <c r="E124" s="62"/>
      <c r="F124" s="62"/>
      <c r="G124" s="62"/>
      <c r="H124" s="62"/>
      <c r="I124" s="62"/>
      <c r="J124" s="62"/>
      <c r="K124" s="62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WlfYFRIHSTAtElkrVTPUqloE9danDj7SskGD1W3AUVf0puMfDEhtO08+CIGk12/mGasvSrsquKBuTbFbQf+LAg==" hashValue="7opzHgh9uwPoSXmfSAkqQyHsWjR7Y52+17ZrGGywVqb9HWkLLB8Db2ssKsLZB/ru1kxsiign+lMXYsRyNDICag==" algorithmName="SHA-512" password="80EB"/>
  <autoFilter ref="C81:K12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97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Pobytové zařízení Čtyřka - zahradní altán a úpravy zahrady Sokolovská 1507, p.č. 2273/9, 356 01 Sokolov - Etapa I.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534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428</v>
      </c>
      <c r="G12" s="40"/>
      <c r="H12" s="40"/>
      <c r="I12" s="134" t="s">
        <v>23</v>
      </c>
      <c r="J12" s="139" t="str">
        <f>'Rekapitulace stavby'!AN8</f>
        <v>11. 7. 2024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>Město Sokolov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>Ing. arch. Olga Růžičková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>Michal Kubelka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ROUND((SUM(BE82:BE126)),  2)</f>
        <v>0</v>
      </c>
      <c r="G33" s="40"/>
      <c r="H33" s="40"/>
      <c r="I33" s="150">
        <v>0.20999999999999999</v>
      </c>
      <c r="J33" s="149">
        <f>ROUND(((SUM(BE82:BE126))*I33),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ROUND((SUM(BF82:BF126)),  2)</f>
        <v>0</v>
      </c>
      <c r="G34" s="40"/>
      <c r="H34" s="40"/>
      <c r="I34" s="150">
        <v>0.12</v>
      </c>
      <c r="J34" s="149">
        <f>ROUND(((SUM(BF82:BF126))*I34),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ROUND((SUM(BG82:BG126)),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ROUND((SUM(BH82:BH126)),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ROUND((SUM(BI82:BI126)),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Pobytové zařízení Čtyřka - zahradní altán a úpravy zahrady Sokolovská 1507, p.č. 2273/9, 356 01 Sokolov - Etapa I.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04 - Zakládání travnatýc...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11. 7. 2024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Město Sokolov</v>
      </c>
      <c r="G54" s="42"/>
      <c r="H54" s="42"/>
      <c r="I54" s="34" t="s">
        <v>31</v>
      </c>
      <c r="J54" s="38" t="str">
        <f>E21</f>
        <v>Ing. arch. Olga Růžičková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Michal Kubelka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101</v>
      </c>
      <c r="D57" s="164"/>
      <c r="E57" s="164"/>
      <c r="F57" s="164"/>
      <c r="G57" s="164"/>
      <c r="H57" s="164"/>
      <c r="I57" s="164"/>
      <c r="J57" s="165" t="s">
        <v>102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103</v>
      </c>
    </row>
    <row r="60" s="9" customFormat="1" ht="24.96" customHeight="1">
      <c r="A60" s="9"/>
      <c r="B60" s="167"/>
      <c r="C60" s="168"/>
      <c r="D60" s="169" t="s">
        <v>169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170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175</v>
      </c>
      <c r="E62" s="176"/>
      <c r="F62" s="176"/>
      <c r="G62" s="176"/>
      <c r="H62" s="176"/>
      <c r="I62" s="176"/>
      <c r="J62" s="177">
        <f>J124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108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6.25" customHeight="1">
      <c r="A72" s="40"/>
      <c r="B72" s="41"/>
      <c r="C72" s="42"/>
      <c r="D72" s="42"/>
      <c r="E72" s="162" t="str">
        <f>E7</f>
        <v>Pobytové zařízení Čtyřka - zahradní altán a úpravy zahrady Sokolovská 1507, p.č. 2273/9, 356 01 Sokolov - Etapa I.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98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04 - Zakládání travnatýc...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 xml:space="preserve"> </v>
      </c>
      <c r="G76" s="42"/>
      <c r="H76" s="42"/>
      <c r="I76" s="34" t="s">
        <v>23</v>
      </c>
      <c r="J76" s="74" t="str">
        <f>IF(J12="","",J12)</f>
        <v>11. 7. 2024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5.65" customHeight="1">
      <c r="A78" s="40"/>
      <c r="B78" s="41"/>
      <c r="C78" s="34" t="s">
        <v>25</v>
      </c>
      <c r="D78" s="42"/>
      <c r="E78" s="42"/>
      <c r="F78" s="29" t="str">
        <f>E15</f>
        <v>Město Sokolov</v>
      </c>
      <c r="G78" s="42"/>
      <c r="H78" s="42"/>
      <c r="I78" s="34" t="s">
        <v>31</v>
      </c>
      <c r="J78" s="38" t="str">
        <f>E21</f>
        <v>Ing. arch. Olga Růžičková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>Michal Kubelka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109</v>
      </c>
      <c r="D81" s="182" t="s">
        <v>57</v>
      </c>
      <c r="E81" s="182" t="s">
        <v>53</v>
      </c>
      <c r="F81" s="182" t="s">
        <v>54</v>
      </c>
      <c r="G81" s="182" t="s">
        <v>110</v>
      </c>
      <c r="H81" s="182" t="s">
        <v>111</v>
      </c>
      <c r="I81" s="182" t="s">
        <v>112</v>
      </c>
      <c r="J81" s="182" t="s">
        <v>102</v>
      </c>
      <c r="K81" s="183" t="s">
        <v>113</v>
      </c>
      <c r="L81" s="184"/>
      <c r="M81" s="94" t="s">
        <v>19</v>
      </c>
      <c r="N81" s="95" t="s">
        <v>42</v>
      </c>
      <c r="O81" s="95" t="s">
        <v>114</v>
      </c>
      <c r="P81" s="95" t="s">
        <v>115</v>
      </c>
      <c r="Q81" s="95" t="s">
        <v>116</v>
      </c>
      <c r="R81" s="95" t="s">
        <v>117</v>
      </c>
      <c r="S81" s="95" t="s">
        <v>118</v>
      </c>
      <c r="T81" s="96" t="s">
        <v>119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120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0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103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71</v>
      </c>
      <c r="E83" s="193" t="s">
        <v>179</v>
      </c>
      <c r="F83" s="193" t="s">
        <v>180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P84+P124</f>
        <v>0</v>
      </c>
      <c r="Q83" s="198"/>
      <c r="R83" s="199">
        <f>R84+R124</f>
        <v>0</v>
      </c>
      <c r="S83" s="198"/>
      <c r="T83" s="200">
        <f>T84+T124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79</v>
      </c>
      <c r="AT83" s="202" t="s">
        <v>71</v>
      </c>
      <c r="AU83" s="202" t="s">
        <v>72</v>
      </c>
      <c r="AY83" s="201" t="s">
        <v>123</v>
      </c>
      <c r="BK83" s="203">
        <f>BK84+BK124</f>
        <v>0</v>
      </c>
    </row>
    <row r="84" s="12" customFormat="1" ht="22.8" customHeight="1">
      <c r="A84" s="12"/>
      <c r="B84" s="190"/>
      <c r="C84" s="191"/>
      <c r="D84" s="192" t="s">
        <v>71</v>
      </c>
      <c r="E84" s="204" t="s">
        <v>79</v>
      </c>
      <c r="F84" s="204" t="s">
        <v>181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SUM(P85:P123)</f>
        <v>0</v>
      </c>
      <c r="Q84" s="198"/>
      <c r="R84" s="199">
        <f>SUM(R85:R123)</f>
        <v>0</v>
      </c>
      <c r="S84" s="198"/>
      <c r="T84" s="200">
        <f>SUM(T85:T123)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79</v>
      </c>
      <c r="AT84" s="202" t="s">
        <v>71</v>
      </c>
      <c r="AU84" s="202" t="s">
        <v>79</v>
      </c>
      <c r="AY84" s="201" t="s">
        <v>123</v>
      </c>
      <c r="BK84" s="203">
        <f>SUM(BK85:BK123)</f>
        <v>0</v>
      </c>
    </row>
    <row r="85" s="2" customFormat="1" ht="21.75" customHeight="1">
      <c r="A85" s="40"/>
      <c r="B85" s="41"/>
      <c r="C85" s="206" t="s">
        <v>79</v>
      </c>
      <c r="D85" s="206" t="s">
        <v>126</v>
      </c>
      <c r="E85" s="207" t="s">
        <v>535</v>
      </c>
      <c r="F85" s="208" t="s">
        <v>536</v>
      </c>
      <c r="G85" s="209" t="s">
        <v>198</v>
      </c>
      <c r="H85" s="210">
        <v>31.5</v>
      </c>
      <c r="I85" s="211"/>
      <c r="J85" s="212">
        <f>ROUND(I85*H85,2)</f>
        <v>0</v>
      </c>
      <c r="K85" s="208" t="s">
        <v>19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143</v>
      </c>
      <c r="AT85" s="217" t="s">
        <v>126</v>
      </c>
      <c r="AU85" s="217" t="s">
        <v>81</v>
      </c>
      <c r="AY85" s="19" t="s">
        <v>123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79</v>
      </c>
      <c r="BK85" s="218">
        <f>ROUND(I85*H85,2)</f>
        <v>0</v>
      </c>
      <c r="BL85" s="19" t="s">
        <v>143</v>
      </c>
      <c r="BM85" s="217" t="s">
        <v>81</v>
      </c>
    </row>
    <row r="86" s="14" customFormat="1">
      <c r="A86" s="14"/>
      <c r="B86" s="239"/>
      <c r="C86" s="240"/>
      <c r="D86" s="230" t="s">
        <v>188</v>
      </c>
      <c r="E86" s="241" t="s">
        <v>19</v>
      </c>
      <c r="F86" s="242" t="s">
        <v>537</v>
      </c>
      <c r="G86" s="240"/>
      <c r="H86" s="243">
        <v>31.5</v>
      </c>
      <c r="I86" s="244"/>
      <c r="J86" s="240"/>
      <c r="K86" s="240"/>
      <c r="L86" s="245"/>
      <c r="M86" s="246"/>
      <c r="N86" s="247"/>
      <c r="O86" s="247"/>
      <c r="P86" s="247"/>
      <c r="Q86" s="247"/>
      <c r="R86" s="247"/>
      <c r="S86" s="247"/>
      <c r="T86" s="248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T86" s="249" t="s">
        <v>188</v>
      </c>
      <c r="AU86" s="249" t="s">
        <v>81</v>
      </c>
      <c r="AV86" s="14" t="s">
        <v>81</v>
      </c>
      <c r="AW86" s="14" t="s">
        <v>33</v>
      </c>
      <c r="AX86" s="14" t="s">
        <v>72</v>
      </c>
      <c r="AY86" s="249" t="s">
        <v>123</v>
      </c>
    </row>
    <row r="87" s="15" customFormat="1">
      <c r="A87" s="15"/>
      <c r="B87" s="250"/>
      <c r="C87" s="251"/>
      <c r="D87" s="230" t="s">
        <v>188</v>
      </c>
      <c r="E87" s="252" t="s">
        <v>19</v>
      </c>
      <c r="F87" s="253" t="s">
        <v>205</v>
      </c>
      <c r="G87" s="251"/>
      <c r="H87" s="254">
        <v>31.5</v>
      </c>
      <c r="I87" s="255"/>
      <c r="J87" s="251"/>
      <c r="K87" s="251"/>
      <c r="L87" s="256"/>
      <c r="M87" s="257"/>
      <c r="N87" s="258"/>
      <c r="O87" s="258"/>
      <c r="P87" s="258"/>
      <c r="Q87" s="258"/>
      <c r="R87" s="258"/>
      <c r="S87" s="258"/>
      <c r="T87" s="259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T87" s="260" t="s">
        <v>188</v>
      </c>
      <c r="AU87" s="260" t="s">
        <v>81</v>
      </c>
      <c r="AV87" s="15" t="s">
        <v>143</v>
      </c>
      <c r="AW87" s="15" t="s">
        <v>33</v>
      </c>
      <c r="AX87" s="15" t="s">
        <v>79</v>
      </c>
      <c r="AY87" s="260" t="s">
        <v>123</v>
      </c>
    </row>
    <row r="88" s="2" customFormat="1" ht="21.75" customHeight="1">
      <c r="A88" s="40"/>
      <c r="B88" s="41"/>
      <c r="C88" s="206" t="s">
        <v>81</v>
      </c>
      <c r="D88" s="206" t="s">
        <v>126</v>
      </c>
      <c r="E88" s="207" t="s">
        <v>224</v>
      </c>
      <c r="F88" s="208" t="s">
        <v>538</v>
      </c>
      <c r="G88" s="209" t="s">
        <v>198</v>
      </c>
      <c r="H88" s="210">
        <v>31.5</v>
      </c>
      <c r="I88" s="211"/>
      <c r="J88" s="212">
        <f>ROUND(I88*H88,2)</f>
        <v>0</v>
      </c>
      <c r="K88" s="208" t="s">
        <v>130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143</v>
      </c>
      <c r="AT88" s="217" t="s">
        <v>126</v>
      </c>
      <c r="AU88" s="217" t="s">
        <v>81</v>
      </c>
      <c r="AY88" s="19" t="s">
        <v>123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79</v>
      </c>
      <c r="BK88" s="218">
        <f>ROUND(I88*H88,2)</f>
        <v>0</v>
      </c>
      <c r="BL88" s="19" t="s">
        <v>143</v>
      </c>
      <c r="BM88" s="217" t="s">
        <v>143</v>
      </c>
    </row>
    <row r="89" s="2" customFormat="1">
      <c r="A89" s="40"/>
      <c r="B89" s="41"/>
      <c r="C89" s="42"/>
      <c r="D89" s="219" t="s">
        <v>133</v>
      </c>
      <c r="E89" s="42"/>
      <c r="F89" s="220" t="s">
        <v>539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133</v>
      </c>
      <c r="AU89" s="19" t="s">
        <v>81</v>
      </c>
    </row>
    <row r="90" s="2" customFormat="1" ht="24.15" customHeight="1">
      <c r="A90" s="40"/>
      <c r="B90" s="41"/>
      <c r="C90" s="206" t="s">
        <v>138</v>
      </c>
      <c r="D90" s="206" t="s">
        <v>126</v>
      </c>
      <c r="E90" s="207" t="s">
        <v>229</v>
      </c>
      <c r="F90" s="208" t="s">
        <v>540</v>
      </c>
      <c r="G90" s="209" t="s">
        <v>198</v>
      </c>
      <c r="H90" s="210">
        <v>157.5</v>
      </c>
      <c r="I90" s="211"/>
      <c r="J90" s="212">
        <f>ROUND(I90*H90,2)</f>
        <v>0</v>
      </c>
      <c r="K90" s="208" t="s">
        <v>130</v>
      </c>
      <c r="L90" s="46"/>
      <c r="M90" s="213" t="s">
        <v>19</v>
      </c>
      <c r="N90" s="214" t="s">
        <v>43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143</v>
      </c>
      <c r="AT90" s="217" t="s">
        <v>126</v>
      </c>
      <c r="AU90" s="217" t="s">
        <v>81</v>
      </c>
      <c r="AY90" s="19" t="s">
        <v>123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79</v>
      </c>
      <c r="BK90" s="218">
        <f>ROUND(I90*H90,2)</f>
        <v>0</v>
      </c>
      <c r="BL90" s="19" t="s">
        <v>143</v>
      </c>
      <c r="BM90" s="217" t="s">
        <v>154</v>
      </c>
    </row>
    <row r="91" s="2" customFormat="1">
      <c r="A91" s="40"/>
      <c r="B91" s="41"/>
      <c r="C91" s="42"/>
      <c r="D91" s="219" t="s">
        <v>133</v>
      </c>
      <c r="E91" s="42"/>
      <c r="F91" s="220" t="s">
        <v>541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133</v>
      </c>
      <c r="AU91" s="19" t="s">
        <v>81</v>
      </c>
    </row>
    <row r="92" s="14" customFormat="1">
      <c r="A92" s="14"/>
      <c r="B92" s="239"/>
      <c r="C92" s="240"/>
      <c r="D92" s="230" t="s">
        <v>188</v>
      </c>
      <c r="E92" s="241" t="s">
        <v>19</v>
      </c>
      <c r="F92" s="242" t="s">
        <v>542</v>
      </c>
      <c r="G92" s="240"/>
      <c r="H92" s="243">
        <v>157.5</v>
      </c>
      <c r="I92" s="244"/>
      <c r="J92" s="240"/>
      <c r="K92" s="240"/>
      <c r="L92" s="245"/>
      <c r="M92" s="246"/>
      <c r="N92" s="247"/>
      <c r="O92" s="247"/>
      <c r="P92" s="247"/>
      <c r="Q92" s="247"/>
      <c r="R92" s="247"/>
      <c r="S92" s="247"/>
      <c r="T92" s="248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9" t="s">
        <v>188</v>
      </c>
      <c r="AU92" s="249" t="s">
        <v>81</v>
      </c>
      <c r="AV92" s="14" t="s">
        <v>81</v>
      </c>
      <c r="AW92" s="14" t="s">
        <v>33</v>
      </c>
      <c r="AX92" s="14" t="s">
        <v>72</v>
      </c>
      <c r="AY92" s="249" t="s">
        <v>123</v>
      </c>
    </row>
    <row r="93" s="15" customFormat="1">
      <c r="A93" s="15"/>
      <c r="B93" s="250"/>
      <c r="C93" s="251"/>
      <c r="D93" s="230" t="s">
        <v>188</v>
      </c>
      <c r="E93" s="252" t="s">
        <v>19</v>
      </c>
      <c r="F93" s="253" t="s">
        <v>205</v>
      </c>
      <c r="G93" s="251"/>
      <c r="H93" s="254">
        <v>157.5</v>
      </c>
      <c r="I93" s="255"/>
      <c r="J93" s="251"/>
      <c r="K93" s="251"/>
      <c r="L93" s="256"/>
      <c r="M93" s="257"/>
      <c r="N93" s="258"/>
      <c r="O93" s="258"/>
      <c r="P93" s="258"/>
      <c r="Q93" s="258"/>
      <c r="R93" s="258"/>
      <c r="S93" s="258"/>
      <c r="T93" s="259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60" t="s">
        <v>188</v>
      </c>
      <c r="AU93" s="260" t="s">
        <v>81</v>
      </c>
      <c r="AV93" s="15" t="s">
        <v>143</v>
      </c>
      <c r="AW93" s="15" t="s">
        <v>33</v>
      </c>
      <c r="AX93" s="15" t="s">
        <v>79</v>
      </c>
      <c r="AY93" s="260" t="s">
        <v>123</v>
      </c>
    </row>
    <row r="94" s="2" customFormat="1" ht="16.5" customHeight="1">
      <c r="A94" s="40"/>
      <c r="B94" s="41"/>
      <c r="C94" s="206" t="s">
        <v>143</v>
      </c>
      <c r="D94" s="206" t="s">
        <v>126</v>
      </c>
      <c r="E94" s="207" t="s">
        <v>543</v>
      </c>
      <c r="F94" s="208" t="s">
        <v>544</v>
      </c>
      <c r="G94" s="209" t="s">
        <v>241</v>
      </c>
      <c r="H94" s="210">
        <v>56.700000000000003</v>
      </c>
      <c r="I94" s="211"/>
      <c r="J94" s="212">
        <f>ROUND(I94*H94,2)</f>
        <v>0</v>
      </c>
      <c r="K94" s="208" t="s">
        <v>130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143</v>
      </c>
      <c r="AT94" s="217" t="s">
        <v>126</v>
      </c>
      <c r="AU94" s="217" t="s">
        <v>81</v>
      </c>
      <c r="AY94" s="19" t="s">
        <v>123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79</v>
      </c>
      <c r="BK94" s="218">
        <f>ROUND(I94*H94,2)</f>
        <v>0</v>
      </c>
      <c r="BL94" s="19" t="s">
        <v>143</v>
      </c>
      <c r="BM94" s="217" t="s">
        <v>163</v>
      </c>
    </row>
    <row r="95" s="2" customFormat="1">
      <c r="A95" s="40"/>
      <c r="B95" s="41"/>
      <c r="C95" s="42"/>
      <c r="D95" s="219" t="s">
        <v>133</v>
      </c>
      <c r="E95" s="42"/>
      <c r="F95" s="220" t="s">
        <v>545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133</v>
      </c>
      <c r="AU95" s="19" t="s">
        <v>81</v>
      </c>
    </row>
    <row r="96" s="14" customFormat="1">
      <c r="A96" s="14"/>
      <c r="B96" s="239"/>
      <c r="C96" s="240"/>
      <c r="D96" s="230" t="s">
        <v>188</v>
      </c>
      <c r="E96" s="241" t="s">
        <v>19</v>
      </c>
      <c r="F96" s="242" t="s">
        <v>546</v>
      </c>
      <c r="G96" s="240"/>
      <c r="H96" s="243">
        <v>56.700000000000003</v>
      </c>
      <c r="I96" s="244"/>
      <c r="J96" s="240"/>
      <c r="K96" s="240"/>
      <c r="L96" s="245"/>
      <c r="M96" s="246"/>
      <c r="N96" s="247"/>
      <c r="O96" s="247"/>
      <c r="P96" s="247"/>
      <c r="Q96" s="247"/>
      <c r="R96" s="247"/>
      <c r="S96" s="247"/>
      <c r="T96" s="248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9" t="s">
        <v>188</v>
      </c>
      <c r="AU96" s="249" t="s">
        <v>81</v>
      </c>
      <c r="AV96" s="14" t="s">
        <v>81</v>
      </c>
      <c r="AW96" s="14" t="s">
        <v>33</v>
      </c>
      <c r="AX96" s="14" t="s">
        <v>72</v>
      </c>
      <c r="AY96" s="249" t="s">
        <v>123</v>
      </c>
    </row>
    <row r="97" s="15" customFormat="1">
      <c r="A97" s="15"/>
      <c r="B97" s="250"/>
      <c r="C97" s="251"/>
      <c r="D97" s="230" t="s">
        <v>188</v>
      </c>
      <c r="E97" s="252" t="s">
        <v>19</v>
      </c>
      <c r="F97" s="253" t="s">
        <v>205</v>
      </c>
      <c r="G97" s="251"/>
      <c r="H97" s="254">
        <v>56.700000000000003</v>
      </c>
      <c r="I97" s="255"/>
      <c r="J97" s="251"/>
      <c r="K97" s="251"/>
      <c r="L97" s="256"/>
      <c r="M97" s="257"/>
      <c r="N97" s="258"/>
      <c r="O97" s="258"/>
      <c r="P97" s="258"/>
      <c r="Q97" s="258"/>
      <c r="R97" s="258"/>
      <c r="S97" s="258"/>
      <c r="T97" s="259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60" t="s">
        <v>188</v>
      </c>
      <c r="AU97" s="260" t="s">
        <v>81</v>
      </c>
      <c r="AV97" s="15" t="s">
        <v>143</v>
      </c>
      <c r="AW97" s="15" t="s">
        <v>33</v>
      </c>
      <c r="AX97" s="15" t="s">
        <v>79</v>
      </c>
      <c r="AY97" s="260" t="s">
        <v>123</v>
      </c>
    </row>
    <row r="98" s="2" customFormat="1" ht="16.5" customHeight="1">
      <c r="A98" s="40"/>
      <c r="B98" s="41"/>
      <c r="C98" s="206" t="s">
        <v>122</v>
      </c>
      <c r="D98" s="206" t="s">
        <v>126</v>
      </c>
      <c r="E98" s="207" t="s">
        <v>234</v>
      </c>
      <c r="F98" s="208" t="s">
        <v>547</v>
      </c>
      <c r="G98" s="209" t="s">
        <v>198</v>
      </c>
      <c r="H98" s="210">
        <v>31.5</v>
      </c>
      <c r="I98" s="211"/>
      <c r="J98" s="212">
        <f>ROUND(I98*H98,2)</f>
        <v>0</v>
      </c>
      <c r="K98" s="208" t="s">
        <v>130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143</v>
      </c>
      <c r="AT98" s="217" t="s">
        <v>126</v>
      </c>
      <c r="AU98" s="217" t="s">
        <v>81</v>
      </c>
      <c r="AY98" s="19" t="s">
        <v>123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79</v>
      </c>
      <c r="BK98" s="218">
        <f>ROUND(I98*H98,2)</f>
        <v>0</v>
      </c>
      <c r="BL98" s="19" t="s">
        <v>143</v>
      </c>
      <c r="BM98" s="217" t="s">
        <v>238</v>
      </c>
    </row>
    <row r="99" s="2" customFormat="1">
      <c r="A99" s="40"/>
      <c r="B99" s="41"/>
      <c r="C99" s="42"/>
      <c r="D99" s="219" t="s">
        <v>133</v>
      </c>
      <c r="E99" s="42"/>
      <c r="F99" s="220" t="s">
        <v>548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133</v>
      </c>
      <c r="AU99" s="19" t="s">
        <v>81</v>
      </c>
    </row>
    <row r="100" s="2" customFormat="1" ht="21.75" customHeight="1">
      <c r="A100" s="40"/>
      <c r="B100" s="41"/>
      <c r="C100" s="206" t="s">
        <v>154</v>
      </c>
      <c r="D100" s="206" t="s">
        <v>126</v>
      </c>
      <c r="E100" s="207" t="s">
        <v>549</v>
      </c>
      <c r="F100" s="208" t="s">
        <v>550</v>
      </c>
      <c r="G100" s="209" t="s">
        <v>198</v>
      </c>
      <c r="H100" s="210">
        <v>31.5</v>
      </c>
      <c r="I100" s="211"/>
      <c r="J100" s="212">
        <f>ROUND(I100*H100,2)</f>
        <v>0</v>
      </c>
      <c r="K100" s="208" t="s">
        <v>130</v>
      </c>
      <c r="L100" s="46"/>
      <c r="M100" s="213" t="s">
        <v>19</v>
      </c>
      <c r="N100" s="214" t="s">
        <v>43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143</v>
      </c>
      <c r="AT100" s="217" t="s">
        <v>126</v>
      </c>
      <c r="AU100" s="217" t="s">
        <v>81</v>
      </c>
      <c r="AY100" s="19" t="s">
        <v>123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79</v>
      </c>
      <c r="BK100" s="218">
        <f>ROUND(I100*H100,2)</f>
        <v>0</v>
      </c>
      <c r="BL100" s="19" t="s">
        <v>143</v>
      </c>
      <c r="BM100" s="217" t="s">
        <v>8</v>
      </c>
    </row>
    <row r="101" s="2" customFormat="1">
      <c r="A101" s="40"/>
      <c r="B101" s="41"/>
      <c r="C101" s="42"/>
      <c r="D101" s="219" t="s">
        <v>133</v>
      </c>
      <c r="E101" s="42"/>
      <c r="F101" s="220" t="s">
        <v>551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133</v>
      </c>
      <c r="AU101" s="19" t="s">
        <v>81</v>
      </c>
    </row>
    <row r="102" s="14" customFormat="1">
      <c r="A102" s="14"/>
      <c r="B102" s="239"/>
      <c r="C102" s="240"/>
      <c r="D102" s="230" t="s">
        <v>188</v>
      </c>
      <c r="E102" s="241" t="s">
        <v>19</v>
      </c>
      <c r="F102" s="242" t="s">
        <v>552</v>
      </c>
      <c r="G102" s="240"/>
      <c r="H102" s="243">
        <v>31.5</v>
      </c>
      <c r="I102" s="244"/>
      <c r="J102" s="240"/>
      <c r="K102" s="240"/>
      <c r="L102" s="245"/>
      <c r="M102" s="246"/>
      <c r="N102" s="247"/>
      <c r="O102" s="247"/>
      <c r="P102" s="247"/>
      <c r="Q102" s="247"/>
      <c r="R102" s="247"/>
      <c r="S102" s="247"/>
      <c r="T102" s="248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9" t="s">
        <v>188</v>
      </c>
      <c r="AU102" s="249" t="s">
        <v>81</v>
      </c>
      <c r="AV102" s="14" t="s">
        <v>81</v>
      </c>
      <c r="AW102" s="14" t="s">
        <v>33</v>
      </c>
      <c r="AX102" s="14" t="s">
        <v>72</v>
      </c>
      <c r="AY102" s="249" t="s">
        <v>123</v>
      </c>
    </row>
    <row r="103" s="15" customFormat="1">
      <c r="A103" s="15"/>
      <c r="B103" s="250"/>
      <c r="C103" s="251"/>
      <c r="D103" s="230" t="s">
        <v>188</v>
      </c>
      <c r="E103" s="252" t="s">
        <v>19</v>
      </c>
      <c r="F103" s="253" t="s">
        <v>205</v>
      </c>
      <c r="G103" s="251"/>
      <c r="H103" s="254">
        <v>31.5</v>
      </c>
      <c r="I103" s="255"/>
      <c r="J103" s="251"/>
      <c r="K103" s="251"/>
      <c r="L103" s="256"/>
      <c r="M103" s="257"/>
      <c r="N103" s="258"/>
      <c r="O103" s="258"/>
      <c r="P103" s="258"/>
      <c r="Q103" s="258"/>
      <c r="R103" s="258"/>
      <c r="S103" s="258"/>
      <c r="T103" s="259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0" t="s">
        <v>188</v>
      </c>
      <c r="AU103" s="260" t="s">
        <v>81</v>
      </c>
      <c r="AV103" s="15" t="s">
        <v>143</v>
      </c>
      <c r="AW103" s="15" t="s">
        <v>33</v>
      </c>
      <c r="AX103" s="15" t="s">
        <v>79</v>
      </c>
      <c r="AY103" s="260" t="s">
        <v>123</v>
      </c>
    </row>
    <row r="104" s="2" customFormat="1" ht="24.15" customHeight="1">
      <c r="A104" s="40"/>
      <c r="B104" s="41"/>
      <c r="C104" s="206" t="s">
        <v>158</v>
      </c>
      <c r="D104" s="206" t="s">
        <v>126</v>
      </c>
      <c r="E104" s="207" t="s">
        <v>553</v>
      </c>
      <c r="F104" s="208" t="s">
        <v>554</v>
      </c>
      <c r="G104" s="209" t="s">
        <v>184</v>
      </c>
      <c r="H104" s="210">
        <v>315</v>
      </c>
      <c r="I104" s="211"/>
      <c r="J104" s="212">
        <f>ROUND(I104*H104,2)</f>
        <v>0</v>
      </c>
      <c r="K104" s="208" t="s">
        <v>130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143</v>
      </c>
      <c r="AT104" s="217" t="s">
        <v>126</v>
      </c>
      <c r="AU104" s="217" t="s">
        <v>81</v>
      </c>
      <c r="AY104" s="19" t="s">
        <v>123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79</v>
      </c>
      <c r="BK104" s="218">
        <f>ROUND(I104*H104,2)</f>
        <v>0</v>
      </c>
      <c r="BL104" s="19" t="s">
        <v>143</v>
      </c>
      <c r="BM104" s="217" t="s">
        <v>266</v>
      </c>
    </row>
    <row r="105" s="2" customFormat="1">
      <c r="A105" s="40"/>
      <c r="B105" s="41"/>
      <c r="C105" s="42"/>
      <c r="D105" s="219" t="s">
        <v>133</v>
      </c>
      <c r="E105" s="42"/>
      <c r="F105" s="220" t="s">
        <v>555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133</v>
      </c>
      <c r="AU105" s="19" t="s">
        <v>81</v>
      </c>
    </row>
    <row r="106" s="2" customFormat="1" ht="16.5" customHeight="1">
      <c r="A106" s="40"/>
      <c r="B106" s="41"/>
      <c r="C106" s="206" t="s">
        <v>163</v>
      </c>
      <c r="D106" s="206" t="s">
        <v>126</v>
      </c>
      <c r="E106" s="207" t="s">
        <v>556</v>
      </c>
      <c r="F106" s="208" t="s">
        <v>557</v>
      </c>
      <c r="G106" s="209" t="s">
        <v>184</v>
      </c>
      <c r="H106" s="210">
        <v>315</v>
      </c>
      <c r="I106" s="211"/>
      <c r="J106" s="212">
        <f>ROUND(I106*H106,2)</f>
        <v>0</v>
      </c>
      <c r="K106" s="208" t="s">
        <v>130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143</v>
      </c>
      <c r="AT106" s="217" t="s">
        <v>126</v>
      </c>
      <c r="AU106" s="217" t="s">
        <v>81</v>
      </c>
      <c r="AY106" s="19" t="s">
        <v>123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79</v>
      </c>
      <c r="BK106" s="218">
        <f>ROUND(I106*H106,2)</f>
        <v>0</v>
      </c>
      <c r="BL106" s="19" t="s">
        <v>143</v>
      </c>
      <c r="BM106" s="217" t="s">
        <v>280</v>
      </c>
    </row>
    <row r="107" s="2" customFormat="1">
      <c r="A107" s="40"/>
      <c r="B107" s="41"/>
      <c r="C107" s="42"/>
      <c r="D107" s="219" t="s">
        <v>133</v>
      </c>
      <c r="E107" s="42"/>
      <c r="F107" s="220" t="s">
        <v>558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133</v>
      </c>
      <c r="AU107" s="19" t="s">
        <v>81</v>
      </c>
    </row>
    <row r="108" s="2" customFormat="1" ht="16.5" customHeight="1">
      <c r="A108" s="40"/>
      <c r="B108" s="41"/>
      <c r="C108" s="261" t="s">
        <v>233</v>
      </c>
      <c r="D108" s="261" t="s">
        <v>254</v>
      </c>
      <c r="E108" s="262" t="s">
        <v>559</v>
      </c>
      <c r="F108" s="263" t="s">
        <v>560</v>
      </c>
      <c r="G108" s="264" t="s">
        <v>561</v>
      </c>
      <c r="H108" s="265">
        <v>7.875</v>
      </c>
      <c r="I108" s="266"/>
      <c r="J108" s="267">
        <f>ROUND(I108*H108,2)</f>
        <v>0</v>
      </c>
      <c r="K108" s="263" t="s">
        <v>130</v>
      </c>
      <c r="L108" s="268"/>
      <c r="M108" s="269" t="s">
        <v>19</v>
      </c>
      <c r="N108" s="270" t="s">
        <v>43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163</v>
      </c>
      <c r="AT108" s="217" t="s">
        <v>254</v>
      </c>
      <c r="AU108" s="217" t="s">
        <v>81</v>
      </c>
      <c r="AY108" s="19" t="s">
        <v>123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79</v>
      </c>
      <c r="BK108" s="218">
        <f>ROUND(I108*H108,2)</f>
        <v>0</v>
      </c>
      <c r="BL108" s="19" t="s">
        <v>143</v>
      </c>
      <c r="BM108" s="217" t="s">
        <v>291</v>
      </c>
    </row>
    <row r="109" s="2" customFormat="1" ht="21.75" customHeight="1">
      <c r="A109" s="40"/>
      <c r="B109" s="41"/>
      <c r="C109" s="206" t="s">
        <v>238</v>
      </c>
      <c r="D109" s="206" t="s">
        <v>126</v>
      </c>
      <c r="E109" s="207" t="s">
        <v>562</v>
      </c>
      <c r="F109" s="208" t="s">
        <v>563</v>
      </c>
      <c r="G109" s="209" t="s">
        <v>184</v>
      </c>
      <c r="H109" s="210">
        <v>315</v>
      </c>
      <c r="I109" s="211"/>
      <c r="J109" s="212">
        <f>ROUND(I109*H109,2)</f>
        <v>0</v>
      </c>
      <c r="K109" s="208" t="s">
        <v>130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143</v>
      </c>
      <c r="AT109" s="217" t="s">
        <v>126</v>
      </c>
      <c r="AU109" s="217" t="s">
        <v>81</v>
      </c>
      <c r="AY109" s="19" t="s">
        <v>123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79</v>
      </c>
      <c r="BK109" s="218">
        <f>ROUND(I109*H109,2)</f>
        <v>0</v>
      </c>
      <c r="BL109" s="19" t="s">
        <v>143</v>
      </c>
      <c r="BM109" s="217" t="s">
        <v>303</v>
      </c>
    </row>
    <row r="110" s="2" customFormat="1">
      <c r="A110" s="40"/>
      <c r="B110" s="41"/>
      <c r="C110" s="42"/>
      <c r="D110" s="219" t="s">
        <v>133</v>
      </c>
      <c r="E110" s="42"/>
      <c r="F110" s="220" t="s">
        <v>564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133</v>
      </c>
      <c r="AU110" s="19" t="s">
        <v>81</v>
      </c>
    </row>
    <row r="111" s="2" customFormat="1" ht="16.5" customHeight="1">
      <c r="A111" s="40"/>
      <c r="B111" s="41"/>
      <c r="C111" s="261" t="s">
        <v>245</v>
      </c>
      <c r="D111" s="261" t="s">
        <v>254</v>
      </c>
      <c r="E111" s="262" t="s">
        <v>565</v>
      </c>
      <c r="F111" s="263" t="s">
        <v>566</v>
      </c>
      <c r="G111" s="264" t="s">
        <v>198</v>
      </c>
      <c r="H111" s="265">
        <v>31.5</v>
      </c>
      <c r="I111" s="266"/>
      <c r="J111" s="267">
        <f>ROUND(I111*H111,2)</f>
        <v>0</v>
      </c>
      <c r="K111" s="263" t="s">
        <v>130</v>
      </c>
      <c r="L111" s="268"/>
      <c r="M111" s="269" t="s">
        <v>19</v>
      </c>
      <c r="N111" s="270" t="s">
        <v>43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163</v>
      </c>
      <c r="AT111" s="217" t="s">
        <v>254</v>
      </c>
      <c r="AU111" s="217" t="s">
        <v>81</v>
      </c>
      <c r="AY111" s="19" t="s">
        <v>123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79</v>
      </c>
      <c r="BK111" s="218">
        <f>ROUND(I111*H111,2)</f>
        <v>0</v>
      </c>
      <c r="BL111" s="19" t="s">
        <v>143</v>
      </c>
      <c r="BM111" s="217" t="s">
        <v>315</v>
      </c>
    </row>
    <row r="112" s="2" customFormat="1" ht="16.5" customHeight="1">
      <c r="A112" s="40"/>
      <c r="B112" s="41"/>
      <c r="C112" s="206" t="s">
        <v>8</v>
      </c>
      <c r="D112" s="206" t="s">
        <v>126</v>
      </c>
      <c r="E112" s="207" t="s">
        <v>567</v>
      </c>
      <c r="F112" s="208" t="s">
        <v>568</v>
      </c>
      <c r="G112" s="209" t="s">
        <v>184</v>
      </c>
      <c r="H112" s="210">
        <v>315</v>
      </c>
      <c r="I112" s="211"/>
      <c r="J112" s="212">
        <f>ROUND(I112*H112,2)</f>
        <v>0</v>
      </c>
      <c r="K112" s="208" t="s">
        <v>130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143</v>
      </c>
      <c r="AT112" s="217" t="s">
        <v>126</v>
      </c>
      <c r="AU112" s="217" t="s">
        <v>81</v>
      </c>
      <c r="AY112" s="19" t="s">
        <v>123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79</v>
      </c>
      <c r="BK112" s="218">
        <f>ROUND(I112*H112,2)</f>
        <v>0</v>
      </c>
      <c r="BL112" s="19" t="s">
        <v>143</v>
      </c>
      <c r="BM112" s="217" t="s">
        <v>332</v>
      </c>
    </row>
    <row r="113" s="2" customFormat="1">
      <c r="A113" s="40"/>
      <c r="B113" s="41"/>
      <c r="C113" s="42"/>
      <c r="D113" s="219" t="s">
        <v>133</v>
      </c>
      <c r="E113" s="42"/>
      <c r="F113" s="220" t="s">
        <v>569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133</v>
      </c>
      <c r="AU113" s="19" t="s">
        <v>81</v>
      </c>
    </row>
    <row r="114" s="2" customFormat="1" ht="16.5" customHeight="1">
      <c r="A114" s="40"/>
      <c r="B114" s="41"/>
      <c r="C114" s="206" t="s">
        <v>259</v>
      </c>
      <c r="D114" s="206" t="s">
        <v>126</v>
      </c>
      <c r="E114" s="207" t="s">
        <v>570</v>
      </c>
      <c r="F114" s="208" t="s">
        <v>571</v>
      </c>
      <c r="G114" s="209" t="s">
        <v>184</v>
      </c>
      <c r="H114" s="210">
        <v>315</v>
      </c>
      <c r="I114" s="211"/>
      <c r="J114" s="212">
        <f>ROUND(I114*H114,2)</f>
        <v>0</v>
      </c>
      <c r="K114" s="208" t="s">
        <v>130</v>
      </c>
      <c r="L114" s="46"/>
      <c r="M114" s="213" t="s">
        <v>19</v>
      </c>
      <c r="N114" s="214" t="s">
        <v>43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143</v>
      </c>
      <c r="AT114" s="217" t="s">
        <v>126</v>
      </c>
      <c r="AU114" s="217" t="s">
        <v>81</v>
      </c>
      <c r="AY114" s="19" t="s">
        <v>123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79</v>
      </c>
      <c r="BK114" s="218">
        <f>ROUND(I114*H114,2)</f>
        <v>0</v>
      </c>
      <c r="BL114" s="19" t="s">
        <v>143</v>
      </c>
      <c r="BM114" s="217" t="s">
        <v>343</v>
      </c>
    </row>
    <row r="115" s="2" customFormat="1">
      <c r="A115" s="40"/>
      <c r="B115" s="41"/>
      <c r="C115" s="42"/>
      <c r="D115" s="219" t="s">
        <v>133</v>
      </c>
      <c r="E115" s="42"/>
      <c r="F115" s="220" t="s">
        <v>572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133</v>
      </c>
      <c r="AU115" s="19" t="s">
        <v>81</v>
      </c>
    </row>
    <row r="116" s="2" customFormat="1" ht="16.5" customHeight="1">
      <c r="A116" s="40"/>
      <c r="B116" s="41"/>
      <c r="C116" s="206" t="s">
        <v>266</v>
      </c>
      <c r="D116" s="206" t="s">
        <v>126</v>
      </c>
      <c r="E116" s="207" t="s">
        <v>573</v>
      </c>
      <c r="F116" s="208" t="s">
        <v>574</v>
      </c>
      <c r="G116" s="209" t="s">
        <v>184</v>
      </c>
      <c r="H116" s="210">
        <v>315</v>
      </c>
      <c r="I116" s="211"/>
      <c r="J116" s="212">
        <f>ROUND(I116*H116,2)</f>
        <v>0</v>
      </c>
      <c r="K116" s="208" t="s">
        <v>130</v>
      </c>
      <c r="L116" s="46"/>
      <c r="M116" s="213" t="s">
        <v>19</v>
      </c>
      <c r="N116" s="214" t="s">
        <v>43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143</v>
      </c>
      <c r="AT116" s="217" t="s">
        <v>126</v>
      </c>
      <c r="AU116" s="217" t="s">
        <v>81</v>
      </c>
      <c r="AY116" s="19" t="s">
        <v>123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79</v>
      </c>
      <c r="BK116" s="218">
        <f>ROUND(I116*H116,2)</f>
        <v>0</v>
      </c>
      <c r="BL116" s="19" t="s">
        <v>143</v>
      </c>
      <c r="BM116" s="217" t="s">
        <v>352</v>
      </c>
    </row>
    <row r="117" s="2" customFormat="1">
      <c r="A117" s="40"/>
      <c r="B117" s="41"/>
      <c r="C117" s="42"/>
      <c r="D117" s="219" t="s">
        <v>133</v>
      </c>
      <c r="E117" s="42"/>
      <c r="F117" s="220" t="s">
        <v>575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133</v>
      </c>
      <c r="AU117" s="19" t="s">
        <v>81</v>
      </c>
    </row>
    <row r="118" s="2" customFormat="1" ht="16.5" customHeight="1">
      <c r="A118" s="40"/>
      <c r="B118" s="41"/>
      <c r="C118" s="206" t="s">
        <v>272</v>
      </c>
      <c r="D118" s="206" t="s">
        <v>126</v>
      </c>
      <c r="E118" s="207" t="s">
        <v>576</v>
      </c>
      <c r="F118" s="208" t="s">
        <v>577</v>
      </c>
      <c r="G118" s="209" t="s">
        <v>184</v>
      </c>
      <c r="H118" s="210">
        <v>315</v>
      </c>
      <c r="I118" s="211"/>
      <c r="J118" s="212">
        <f>ROUND(I118*H118,2)</f>
        <v>0</v>
      </c>
      <c r="K118" s="208" t="s">
        <v>130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143</v>
      </c>
      <c r="AT118" s="217" t="s">
        <v>126</v>
      </c>
      <c r="AU118" s="217" t="s">
        <v>81</v>
      </c>
      <c r="AY118" s="19" t="s">
        <v>123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79</v>
      </c>
      <c r="BK118" s="218">
        <f>ROUND(I118*H118,2)</f>
        <v>0</v>
      </c>
      <c r="BL118" s="19" t="s">
        <v>143</v>
      </c>
      <c r="BM118" s="217" t="s">
        <v>360</v>
      </c>
    </row>
    <row r="119" s="2" customFormat="1">
      <c r="A119" s="40"/>
      <c r="B119" s="41"/>
      <c r="C119" s="42"/>
      <c r="D119" s="219" t="s">
        <v>133</v>
      </c>
      <c r="E119" s="42"/>
      <c r="F119" s="220" t="s">
        <v>578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133</v>
      </c>
      <c r="AU119" s="19" t="s">
        <v>81</v>
      </c>
    </row>
    <row r="120" s="2" customFormat="1" ht="16.5" customHeight="1">
      <c r="A120" s="40"/>
      <c r="B120" s="41"/>
      <c r="C120" s="206" t="s">
        <v>280</v>
      </c>
      <c r="D120" s="206" t="s">
        <v>126</v>
      </c>
      <c r="E120" s="207" t="s">
        <v>579</v>
      </c>
      <c r="F120" s="208" t="s">
        <v>580</v>
      </c>
      <c r="G120" s="209" t="s">
        <v>184</v>
      </c>
      <c r="H120" s="210">
        <v>315</v>
      </c>
      <c r="I120" s="211"/>
      <c r="J120" s="212">
        <f>ROUND(I120*H120,2)</f>
        <v>0</v>
      </c>
      <c r="K120" s="208" t="s">
        <v>130</v>
      </c>
      <c r="L120" s="46"/>
      <c r="M120" s="213" t="s">
        <v>19</v>
      </c>
      <c r="N120" s="214" t="s">
        <v>43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143</v>
      </c>
      <c r="AT120" s="217" t="s">
        <v>126</v>
      </c>
      <c r="AU120" s="217" t="s">
        <v>81</v>
      </c>
      <c r="AY120" s="19" t="s">
        <v>123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79</v>
      </c>
      <c r="BK120" s="218">
        <f>ROUND(I120*H120,2)</f>
        <v>0</v>
      </c>
      <c r="BL120" s="19" t="s">
        <v>143</v>
      </c>
      <c r="BM120" s="217" t="s">
        <v>368</v>
      </c>
    </row>
    <row r="121" s="2" customFormat="1">
      <c r="A121" s="40"/>
      <c r="B121" s="41"/>
      <c r="C121" s="42"/>
      <c r="D121" s="219" t="s">
        <v>133</v>
      </c>
      <c r="E121" s="42"/>
      <c r="F121" s="220" t="s">
        <v>581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133</v>
      </c>
      <c r="AU121" s="19" t="s">
        <v>81</v>
      </c>
    </row>
    <row r="122" s="2" customFormat="1" ht="16.5" customHeight="1">
      <c r="A122" s="40"/>
      <c r="B122" s="41"/>
      <c r="C122" s="206" t="s">
        <v>285</v>
      </c>
      <c r="D122" s="206" t="s">
        <v>126</v>
      </c>
      <c r="E122" s="207" t="s">
        <v>582</v>
      </c>
      <c r="F122" s="208" t="s">
        <v>583</v>
      </c>
      <c r="G122" s="209" t="s">
        <v>184</v>
      </c>
      <c r="H122" s="210">
        <v>315</v>
      </c>
      <c r="I122" s="211"/>
      <c r="J122" s="212">
        <f>ROUND(I122*H122,2)</f>
        <v>0</v>
      </c>
      <c r="K122" s="208" t="s">
        <v>130</v>
      </c>
      <c r="L122" s="46"/>
      <c r="M122" s="213" t="s">
        <v>19</v>
      </c>
      <c r="N122" s="214" t="s">
        <v>43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143</v>
      </c>
      <c r="AT122" s="217" t="s">
        <v>126</v>
      </c>
      <c r="AU122" s="217" t="s">
        <v>81</v>
      </c>
      <c r="AY122" s="19" t="s">
        <v>123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79</v>
      </c>
      <c r="BK122" s="218">
        <f>ROUND(I122*H122,2)</f>
        <v>0</v>
      </c>
      <c r="BL122" s="19" t="s">
        <v>143</v>
      </c>
      <c r="BM122" s="217" t="s">
        <v>381</v>
      </c>
    </row>
    <row r="123" s="2" customFormat="1">
      <c r="A123" s="40"/>
      <c r="B123" s="41"/>
      <c r="C123" s="42"/>
      <c r="D123" s="219" t="s">
        <v>133</v>
      </c>
      <c r="E123" s="42"/>
      <c r="F123" s="220" t="s">
        <v>584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133</v>
      </c>
      <c r="AU123" s="19" t="s">
        <v>81</v>
      </c>
    </row>
    <row r="124" s="12" customFormat="1" ht="22.8" customHeight="1">
      <c r="A124" s="12"/>
      <c r="B124" s="190"/>
      <c r="C124" s="191"/>
      <c r="D124" s="192" t="s">
        <v>71</v>
      </c>
      <c r="E124" s="204" t="s">
        <v>396</v>
      </c>
      <c r="F124" s="204" t="s">
        <v>397</v>
      </c>
      <c r="G124" s="191"/>
      <c r="H124" s="191"/>
      <c r="I124" s="194"/>
      <c r="J124" s="205">
        <f>BK124</f>
        <v>0</v>
      </c>
      <c r="K124" s="191"/>
      <c r="L124" s="196"/>
      <c r="M124" s="197"/>
      <c r="N124" s="198"/>
      <c r="O124" s="198"/>
      <c r="P124" s="199">
        <f>SUM(P125:P126)</f>
        <v>0</v>
      </c>
      <c r="Q124" s="198"/>
      <c r="R124" s="199">
        <f>SUM(R125:R126)</f>
        <v>0</v>
      </c>
      <c r="S124" s="198"/>
      <c r="T124" s="200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1" t="s">
        <v>79</v>
      </c>
      <c r="AT124" s="202" t="s">
        <v>71</v>
      </c>
      <c r="AU124" s="202" t="s">
        <v>79</v>
      </c>
      <c r="AY124" s="201" t="s">
        <v>123</v>
      </c>
      <c r="BK124" s="203">
        <f>SUM(BK125:BK126)</f>
        <v>0</v>
      </c>
    </row>
    <row r="125" s="2" customFormat="1" ht="16.5" customHeight="1">
      <c r="A125" s="40"/>
      <c r="B125" s="41"/>
      <c r="C125" s="206" t="s">
        <v>291</v>
      </c>
      <c r="D125" s="206" t="s">
        <v>126</v>
      </c>
      <c r="E125" s="207" t="s">
        <v>585</v>
      </c>
      <c r="F125" s="208" t="s">
        <v>586</v>
      </c>
      <c r="G125" s="209" t="s">
        <v>241</v>
      </c>
      <c r="H125" s="210">
        <v>3.6840000000000002</v>
      </c>
      <c r="I125" s="211"/>
      <c r="J125" s="212">
        <f>ROUND(I125*H125,2)</f>
        <v>0</v>
      </c>
      <c r="K125" s="208" t="s">
        <v>130</v>
      </c>
      <c r="L125" s="46"/>
      <c r="M125" s="213" t="s">
        <v>19</v>
      </c>
      <c r="N125" s="214" t="s">
        <v>43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143</v>
      </c>
      <c r="AT125" s="217" t="s">
        <v>126</v>
      </c>
      <c r="AU125" s="217" t="s">
        <v>81</v>
      </c>
      <c r="AY125" s="19" t="s">
        <v>123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79</v>
      </c>
      <c r="BK125" s="218">
        <f>ROUND(I125*H125,2)</f>
        <v>0</v>
      </c>
      <c r="BL125" s="19" t="s">
        <v>143</v>
      </c>
      <c r="BM125" s="217" t="s">
        <v>392</v>
      </c>
    </row>
    <row r="126" s="2" customFormat="1">
      <c r="A126" s="40"/>
      <c r="B126" s="41"/>
      <c r="C126" s="42"/>
      <c r="D126" s="219" t="s">
        <v>133</v>
      </c>
      <c r="E126" s="42"/>
      <c r="F126" s="220" t="s">
        <v>587</v>
      </c>
      <c r="G126" s="42"/>
      <c r="H126" s="42"/>
      <c r="I126" s="221"/>
      <c r="J126" s="42"/>
      <c r="K126" s="42"/>
      <c r="L126" s="46"/>
      <c r="M126" s="224"/>
      <c r="N126" s="225"/>
      <c r="O126" s="226"/>
      <c r="P126" s="226"/>
      <c r="Q126" s="226"/>
      <c r="R126" s="226"/>
      <c r="S126" s="226"/>
      <c r="T126" s="22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133</v>
      </c>
      <c r="AU126" s="19" t="s">
        <v>81</v>
      </c>
    </row>
    <row r="127" s="2" customFormat="1" ht="6.96" customHeight="1">
      <c r="A127" s="40"/>
      <c r="B127" s="61"/>
      <c r="C127" s="62"/>
      <c r="D127" s="62"/>
      <c r="E127" s="62"/>
      <c r="F127" s="62"/>
      <c r="G127" s="62"/>
      <c r="H127" s="62"/>
      <c r="I127" s="62"/>
      <c r="J127" s="62"/>
      <c r="K127" s="62"/>
      <c r="L127" s="46"/>
      <c r="M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</sheetData>
  <sheetProtection sheet="1" autoFilter="0" formatColumns="0" formatRows="0" objects="1" scenarios="1" spinCount="100000" saltValue="OtLaDVMMNVeDfSX8HzY7SokYgCOADvtrpi/O0GZtjZKORyMmaL5TGZN6DTw0QRRyoaU7hUMZ3wEdICwiqGBlkA==" hashValue="rfyJb2tUBwiI/A6v1DU+ROZHsMgO5fCML9TKFB5SVlxkT6ZrHhomA0hjPG5TTsWjRw6XuDHXTOsXWt9OwH+sSw==" algorithmName="SHA-512" password="80EB"/>
  <autoFilter ref="C81:K126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9" r:id="rId1" display="https://podminky.urs.cz/item/CS_URS_2024_01/162751117"/>
    <hyperlink ref="F91" r:id="rId2" display="https://podminky.urs.cz/item/CS_URS_2024_01/162751119"/>
    <hyperlink ref="F95" r:id="rId3" display="https://podminky.urs.cz/item/CS_URS_2024_01/171201231"/>
    <hyperlink ref="F99" r:id="rId4" display="https://podminky.urs.cz/item/CS_URS_2024_01/171251201"/>
    <hyperlink ref="F101" r:id="rId5" display="https://podminky.urs.cz/item/CS_URS_2024_01/122151402"/>
    <hyperlink ref="F105" r:id="rId6" display="https://podminky.urs.cz/item/CS_URS_2024_01/181151311"/>
    <hyperlink ref="F107" r:id="rId7" display="https://podminky.urs.cz/item/CS_URS_2024_01/181411121"/>
    <hyperlink ref="F110" r:id="rId8" display="https://podminky.urs.cz/item/CS_URS_2024_01/182303111"/>
    <hyperlink ref="F113" r:id="rId9" display="https://podminky.urs.cz/item/CS_URS_2024_01/183403114"/>
    <hyperlink ref="F115" r:id="rId10" display="https://podminky.urs.cz/item/CS_URS_2024_01/183403151"/>
    <hyperlink ref="F117" r:id="rId11" display="https://podminky.urs.cz/item/CS_URS_2024_01/183403152"/>
    <hyperlink ref="F119" r:id="rId12" display="https://podminky.urs.cz/item/CS_URS_2024_01/183403153"/>
    <hyperlink ref="F121" r:id="rId13" display="https://podminky.urs.cz/item/CS_URS_2024_01/183403161"/>
    <hyperlink ref="F123" r:id="rId14" display="https://podminky.urs.cz/item/CS_URS_2024_01/111151121"/>
    <hyperlink ref="F126" r:id="rId15" display="https://podminky.urs.cz/item/CS_URS_2024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97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Pobytové zařízení Čtyřka - zahradní altán a úpravy zahrady Sokolovská 1507, p.č. 2273/9, 356 01 Sokolov - Etapa I.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588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428</v>
      </c>
      <c r="G12" s="40"/>
      <c r="H12" s="40"/>
      <c r="I12" s="134" t="s">
        <v>23</v>
      </c>
      <c r="J12" s="139" t="str">
        <f>'Rekapitulace stavby'!AN8</f>
        <v>11. 7. 2024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>Město Sokolov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>Ing. arch. Olga Růžičková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>Michal Kubelka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ROUND((SUM(BE83:BE141)),  2)</f>
        <v>0</v>
      </c>
      <c r="G33" s="40"/>
      <c r="H33" s="40"/>
      <c r="I33" s="150">
        <v>0.20999999999999999</v>
      </c>
      <c r="J33" s="149">
        <f>ROUND(((SUM(BE83:BE141))*I33),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ROUND((SUM(BF83:BF141)),  2)</f>
        <v>0</v>
      </c>
      <c r="G34" s="40"/>
      <c r="H34" s="40"/>
      <c r="I34" s="150">
        <v>0.12</v>
      </c>
      <c r="J34" s="149">
        <f>ROUND(((SUM(BF83:BF141))*I34),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ROUND((SUM(BG83:BG141)),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ROUND((SUM(BH83:BH141)),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ROUND((SUM(BI83:BI141)),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Pobytové zařízení Čtyřka - zahradní altán a úpravy zahrady Sokolovská 1507, p.č. 2273/9, 356 01 Sokolov - Etapa I.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05 - Keře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11. 7. 2024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Město Sokolov</v>
      </c>
      <c r="G54" s="42"/>
      <c r="H54" s="42"/>
      <c r="I54" s="34" t="s">
        <v>31</v>
      </c>
      <c r="J54" s="38" t="str">
        <f>E21</f>
        <v>Ing. arch. Olga Růžičková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Michal Kubelka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101</v>
      </c>
      <c r="D57" s="164"/>
      <c r="E57" s="164"/>
      <c r="F57" s="164"/>
      <c r="G57" s="164"/>
      <c r="H57" s="164"/>
      <c r="I57" s="164"/>
      <c r="J57" s="165" t="s">
        <v>102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103</v>
      </c>
    </row>
    <row r="60" s="9" customFormat="1" ht="24.96" customHeight="1">
      <c r="A60" s="9"/>
      <c r="B60" s="167"/>
      <c r="C60" s="168"/>
      <c r="D60" s="169" t="s">
        <v>169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170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173</v>
      </c>
      <c r="E62" s="176"/>
      <c r="F62" s="176"/>
      <c r="G62" s="176"/>
      <c r="H62" s="176"/>
      <c r="I62" s="176"/>
      <c r="J62" s="177">
        <f>J135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175</v>
      </c>
      <c r="E63" s="176"/>
      <c r="F63" s="176"/>
      <c r="G63" s="176"/>
      <c r="H63" s="176"/>
      <c r="I63" s="176"/>
      <c r="J63" s="177">
        <f>J139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108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6.25" customHeight="1">
      <c r="A73" s="40"/>
      <c r="B73" s="41"/>
      <c r="C73" s="42"/>
      <c r="D73" s="42"/>
      <c r="E73" s="162" t="str">
        <f>E7</f>
        <v>Pobytové zařízení Čtyřka - zahradní altán a úpravy zahrady Sokolovská 1507, p.č. 2273/9, 356 01 Sokolov - Etapa I.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98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05 - Keře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 xml:space="preserve"> </v>
      </c>
      <c r="G77" s="42"/>
      <c r="H77" s="42"/>
      <c r="I77" s="34" t="s">
        <v>23</v>
      </c>
      <c r="J77" s="74" t="str">
        <f>IF(J12="","",J12)</f>
        <v>11. 7. 2024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5.65" customHeight="1">
      <c r="A79" s="40"/>
      <c r="B79" s="41"/>
      <c r="C79" s="34" t="s">
        <v>25</v>
      </c>
      <c r="D79" s="42"/>
      <c r="E79" s="42"/>
      <c r="F79" s="29" t="str">
        <f>E15</f>
        <v>Město Sokolov</v>
      </c>
      <c r="G79" s="42"/>
      <c r="H79" s="42"/>
      <c r="I79" s="34" t="s">
        <v>31</v>
      </c>
      <c r="J79" s="38" t="str">
        <f>E21</f>
        <v>Ing. arch. Olga Růžičková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29</v>
      </c>
      <c r="D80" s="42"/>
      <c r="E80" s="42"/>
      <c r="F80" s="29" t="str">
        <f>IF(E18="","",E18)</f>
        <v>Vyplň údaj</v>
      </c>
      <c r="G80" s="42"/>
      <c r="H80" s="42"/>
      <c r="I80" s="34" t="s">
        <v>34</v>
      </c>
      <c r="J80" s="38" t="str">
        <f>E24</f>
        <v>Michal Kubelka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109</v>
      </c>
      <c r="D82" s="182" t="s">
        <v>57</v>
      </c>
      <c r="E82" s="182" t="s">
        <v>53</v>
      </c>
      <c r="F82" s="182" t="s">
        <v>54</v>
      </c>
      <c r="G82" s="182" t="s">
        <v>110</v>
      </c>
      <c r="H82" s="182" t="s">
        <v>111</v>
      </c>
      <c r="I82" s="182" t="s">
        <v>112</v>
      </c>
      <c r="J82" s="182" t="s">
        <v>102</v>
      </c>
      <c r="K82" s="183" t="s">
        <v>113</v>
      </c>
      <c r="L82" s="184"/>
      <c r="M82" s="94" t="s">
        <v>19</v>
      </c>
      <c r="N82" s="95" t="s">
        <v>42</v>
      </c>
      <c r="O82" s="95" t="s">
        <v>114</v>
      </c>
      <c r="P82" s="95" t="s">
        <v>115</v>
      </c>
      <c r="Q82" s="95" t="s">
        <v>116</v>
      </c>
      <c r="R82" s="95" t="s">
        <v>117</v>
      </c>
      <c r="S82" s="95" t="s">
        <v>118</v>
      </c>
      <c r="T82" s="96" t="s">
        <v>119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120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</f>
        <v>0</v>
      </c>
      <c r="Q83" s="98"/>
      <c r="R83" s="187">
        <f>R84</f>
        <v>3.1728000000000005</v>
      </c>
      <c r="S83" s="98"/>
      <c r="T83" s="188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71</v>
      </c>
      <c r="AU83" s="19" t="s">
        <v>103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71</v>
      </c>
      <c r="E84" s="193" t="s">
        <v>179</v>
      </c>
      <c r="F84" s="193" t="s">
        <v>180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P85+P135+P139</f>
        <v>0</v>
      </c>
      <c r="Q84" s="198"/>
      <c r="R84" s="199">
        <f>R85+R135+R139</f>
        <v>3.1728000000000005</v>
      </c>
      <c r="S84" s="198"/>
      <c r="T84" s="200">
        <f>T85+T135+T139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79</v>
      </c>
      <c r="AT84" s="202" t="s">
        <v>71</v>
      </c>
      <c r="AU84" s="202" t="s">
        <v>72</v>
      </c>
      <c r="AY84" s="201" t="s">
        <v>123</v>
      </c>
      <c r="BK84" s="203">
        <f>BK85+BK135+BK139</f>
        <v>0</v>
      </c>
    </row>
    <row r="85" s="12" customFormat="1" ht="22.8" customHeight="1">
      <c r="A85" s="12"/>
      <c r="B85" s="190"/>
      <c r="C85" s="191"/>
      <c r="D85" s="192" t="s">
        <v>71</v>
      </c>
      <c r="E85" s="204" t="s">
        <v>79</v>
      </c>
      <c r="F85" s="204" t="s">
        <v>181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SUM(P86:P134)</f>
        <v>0</v>
      </c>
      <c r="Q85" s="198"/>
      <c r="R85" s="199">
        <f>SUM(R86:R134)</f>
        <v>3.1728000000000005</v>
      </c>
      <c r="S85" s="198"/>
      <c r="T85" s="200">
        <f>SUM(T86:T134)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79</v>
      </c>
      <c r="AT85" s="202" t="s">
        <v>71</v>
      </c>
      <c r="AU85" s="202" t="s">
        <v>79</v>
      </c>
      <c r="AY85" s="201" t="s">
        <v>123</v>
      </c>
      <c r="BK85" s="203">
        <f>SUM(BK86:BK134)</f>
        <v>0</v>
      </c>
    </row>
    <row r="86" s="2" customFormat="1" ht="21.75" customHeight="1">
      <c r="A86" s="40"/>
      <c r="B86" s="41"/>
      <c r="C86" s="206" t="s">
        <v>79</v>
      </c>
      <c r="D86" s="206" t="s">
        <v>126</v>
      </c>
      <c r="E86" s="207" t="s">
        <v>589</v>
      </c>
      <c r="F86" s="208" t="s">
        <v>590</v>
      </c>
      <c r="G86" s="209" t="s">
        <v>198</v>
      </c>
      <c r="H86" s="210">
        <v>17.562000000000001</v>
      </c>
      <c r="I86" s="211"/>
      <c r="J86" s="212">
        <f>ROUND(I86*H86,2)</f>
        <v>0</v>
      </c>
      <c r="K86" s="208" t="s">
        <v>185</v>
      </c>
      <c r="L86" s="46"/>
      <c r="M86" s="213" t="s">
        <v>19</v>
      </c>
      <c r="N86" s="214" t="s">
        <v>43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143</v>
      </c>
      <c r="AT86" s="217" t="s">
        <v>126</v>
      </c>
      <c r="AU86" s="217" t="s">
        <v>81</v>
      </c>
      <c r="AY86" s="19" t="s">
        <v>123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79</v>
      </c>
      <c r="BK86" s="218">
        <f>ROUND(I86*H86,2)</f>
        <v>0</v>
      </c>
      <c r="BL86" s="19" t="s">
        <v>143</v>
      </c>
      <c r="BM86" s="217" t="s">
        <v>81</v>
      </c>
    </row>
    <row r="87" s="2" customFormat="1">
      <c r="A87" s="40"/>
      <c r="B87" s="41"/>
      <c r="C87" s="42"/>
      <c r="D87" s="219" t="s">
        <v>133</v>
      </c>
      <c r="E87" s="42"/>
      <c r="F87" s="220" t="s">
        <v>591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133</v>
      </c>
      <c r="AU87" s="19" t="s">
        <v>81</v>
      </c>
    </row>
    <row r="88" s="14" customFormat="1">
      <c r="A88" s="14"/>
      <c r="B88" s="239"/>
      <c r="C88" s="240"/>
      <c r="D88" s="230" t="s">
        <v>188</v>
      </c>
      <c r="E88" s="241" t="s">
        <v>19</v>
      </c>
      <c r="F88" s="242" t="s">
        <v>592</v>
      </c>
      <c r="G88" s="240"/>
      <c r="H88" s="243">
        <v>17.562000000000001</v>
      </c>
      <c r="I88" s="244"/>
      <c r="J88" s="240"/>
      <c r="K88" s="240"/>
      <c r="L88" s="245"/>
      <c r="M88" s="246"/>
      <c r="N88" s="247"/>
      <c r="O88" s="247"/>
      <c r="P88" s="247"/>
      <c r="Q88" s="247"/>
      <c r="R88" s="247"/>
      <c r="S88" s="247"/>
      <c r="T88" s="248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49" t="s">
        <v>188</v>
      </c>
      <c r="AU88" s="249" t="s">
        <v>81</v>
      </c>
      <c r="AV88" s="14" t="s">
        <v>81</v>
      </c>
      <c r="AW88" s="14" t="s">
        <v>33</v>
      </c>
      <c r="AX88" s="14" t="s">
        <v>72</v>
      </c>
      <c r="AY88" s="249" t="s">
        <v>123</v>
      </c>
    </row>
    <row r="89" s="15" customFormat="1">
      <c r="A89" s="15"/>
      <c r="B89" s="250"/>
      <c r="C89" s="251"/>
      <c r="D89" s="230" t="s">
        <v>188</v>
      </c>
      <c r="E89" s="252" t="s">
        <v>19</v>
      </c>
      <c r="F89" s="253" t="s">
        <v>205</v>
      </c>
      <c r="G89" s="251"/>
      <c r="H89" s="254">
        <v>17.562000000000001</v>
      </c>
      <c r="I89" s="255"/>
      <c r="J89" s="251"/>
      <c r="K89" s="251"/>
      <c r="L89" s="256"/>
      <c r="M89" s="257"/>
      <c r="N89" s="258"/>
      <c r="O89" s="258"/>
      <c r="P89" s="258"/>
      <c r="Q89" s="258"/>
      <c r="R89" s="258"/>
      <c r="S89" s="258"/>
      <c r="T89" s="259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T89" s="260" t="s">
        <v>188</v>
      </c>
      <c r="AU89" s="260" t="s">
        <v>81</v>
      </c>
      <c r="AV89" s="15" t="s">
        <v>143</v>
      </c>
      <c r="AW89" s="15" t="s">
        <v>33</v>
      </c>
      <c r="AX89" s="15" t="s">
        <v>79</v>
      </c>
      <c r="AY89" s="260" t="s">
        <v>123</v>
      </c>
    </row>
    <row r="90" s="2" customFormat="1" ht="37.8" customHeight="1">
      <c r="A90" s="40"/>
      <c r="B90" s="41"/>
      <c r="C90" s="206" t="s">
        <v>81</v>
      </c>
      <c r="D90" s="206" t="s">
        <v>126</v>
      </c>
      <c r="E90" s="207" t="s">
        <v>224</v>
      </c>
      <c r="F90" s="208" t="s">
        <v>225</v>
      </c>
      <c r="G90" s="209" t="s">
        <v>198</v>
      </c>
      <c r="H90" s="210">
        <v>17.562000000000001</v>
      </c>
      <c r="I90" s="211"/>
      <c r="J90" s="212">
        <f>ROUND(I90*H90,2)</f>
        <v>0</v>
      </c>
      <c r="K90" s="208" t="s">
        <v>185</v>
      </c>
      <c r="L90" s="46"/>
      <c r="M90" s="213" t="s">
        <v>19</v>
      </c>
      <c r="N90" s="214" t="s">
        <v>43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143</v>
      </c>
      <c r="AT90" s="217" t="s">
        <v>126</v>
      </c>
      <c r="AU90" s="217" t="s">
        <v>81</v>
      </c>
      <c r="AY90" s="19" t="s">
        <v>123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79</v>
      </c>
      <c r="BK90" s="218">
        <f>ROUND(I90*H90,2)</f>
        <v>0</v>
      </c>
      <c r="BL90" s="19" t="s">
        <v>143</v>
      </c>
      <c r="BM90" s="217" t="s">
        <v>143</v>
      </c>
    </row>
    <row r="91" s="2" customFormat="1">
      <c r="A91" s="40"/>
      <c r="B91" s="41"/>
      <c r="C91" s="42"/>
      <c r="D91" s="219" t="s">
        <v>133</v>
      </c>
      <c r="E91" s="42"/>
      <c r="F91" s="220" t="s">
        <v>227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133</v>
      </c>
      <c r="AU91" s="19" t="s">
        <v>81</v>
      </c>
    </row>
    <row r="92" s="2" customFormat="1" ht="37.8" customHeight="1">
      <c r="A92" s="40"/>
      <c r="B92" s="41"/>
      <c r="C92" s="206" t="s">
        <v>138</v>
      </c>
      <c r="D92" s="206" t="s">
        <v>126</v>
      </c>
      <c r="E92" s="207" t="s">
        <v>229</v>
      </c>
      <c r="F92" s="208" t="s">
        <v>230</v>
      </c>
      <c r="G92" s="209" t="s">
        <v>198</v>
      </c>
      <c r="H92" s="210">
        <v>87.810000000000002</v>
      </c>
      <c r="I92" s="211"/>
      <c r="J92" s="212">
        <f>ROUND(I92*H92,2)</f>
        <v>0</v>
      </c>
      <c r="K92" s="208" t="s">
        <v>185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143</v>
      </c>
      <c r="AT92" s="217" t="s">
        <v>126</v>
      </c>
      <c r="AU92" s="217" t="s">
        <v>81</v>
      </c>
      <c r="AY92" s="19" t="s">
        <v>123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79</v>
      </c>
      <c r="BK92" s="218">
        <f>ROUND(I92*H92,2)</f>
        <v>0</v>
      </c>
      <c r="BL92" s="19" t="s">
        <v>143</v>
      </c>
      <c r="BM92" s="217" t="s">
        <v>154</v>
      </c>
    </row>
    <row r="93" s="2" customFormat="1">
      <c r="A93" s="40"/>
      <c r="B93" s="41"/>
      <c r="C93" s="42"/>
      <c r="D93" s="219" t="s">
        <v>133</v>
      </c>
      <c r="E93" s="42"/>
      <c r="F93" s="220" t="s">
        <v>232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133</v>
      </c>
      <c r="AU93" s="19" t="s">
        <v>81</v>
      </c>
    </row>
    <row r="94" s="14" customFormat="1">
      <c r="A94" s="14"/>
      <c r="B94" s="239"/>
      <c r="C94" s="240"/>
      <c r="D94" s="230" t="s">
        <v>188</v>
      </c>
      <c r="E94" s="241" t="s">
        <v>19</v>
      </c>
      <c r="F94" s="242" t="s">
        <v>593</v>
      </c>
      <c r="G94" s="240"/>
      <c r="H94" s="243">
        <v>87.810000000000002</v>
      </c>
      <c r="I94" s="244"/>
      <c r="J94" s="240"/>
      <c r="K94" s="240"/>
      <c r="L94" s="245"/>
      <c r="M94" s="246"/>
      <c r="N94" s="247"/>
      <c r="O94" s="247"/>
      <c r="P94" s="247"/>
      <c r="Q94" s="247"/>
      <c r="R94" s="247"/>
      <c r="S94" s="247"/>
      <c r="T94" s="248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9" t="s">
        <v>188</v>
      </c>
      <c r="AU94" s="249" t="s">
        <v>81</v>
      </c>
      <c r="AV94" s="14" t="s">
        <v>81</v>
      </c>
      <c r="AW94" s="14" t="s">
        <v>33</v>
      </c>
      <c r="AX94" s="14" t="s">
        <v>72</v>
      </c>
      <c r="AY94" s="249" t="s">
        <v>123</v>
      </c>
    </row>
    <row r="95" s="15" customFormat="1">
      <c r="A95" s="15"/>
      <c r="B95" s="250"/>
      <c r="C95" s="251"/>
      <c r="D95" s="230" t="s">
        <v>188</v>
      </c>
      <c r="E95" s="252" t="s">
        <v>19</v>
      </c>
      <c r="F95" s="253" t="s">
        <v>205</v>
      </c>
      <c r="G95" s="251"/>
      <c r="H95" s="254">
        <v>87.810000000000002</v>
      </c>
      <c r="I95" s="255"/>
      <c r="J95" s="251"/>
      <c r="K95" s="251"/>
      <c r="L95" s="256"/>
      <c r="M95" s="257"/>
      <c r="N95" s="258"/>
      <c r="O95" s="258"/>
      <c r="P95" s="258"/>
      <c r="Q95" s="258"/>
      <c r="R95" s="258"/>
      <c r="S95" s="258"/>
      <c r="T95" s="259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60" t="s">
        <v>188</v>
      </c>
      <c r="AU95" s="260" t="s">
        <v>81</v>
      </c>
      <c r="AV95" s="15" t="s">
        <v>143</v>
      </c>
      <c r="AW95" s="15" t="s">
        <v>33</v>
      </c>
      <c r="AX95" s="15" t="s">
        <v>79</v>
      </c>
      <c r="AY95" s="260" t="s">
        <v>123</v>
      </c>
    </row>
    <row r="96" s="2" customFormat="1" ht="24.15" customHeight="1">
      <c r="A96" s="40"/>
      <c r="B96" s="41"/>
      <c r="C96" s="206" t="s">
        <v>143</v>
      </c>
      <c r="D96" s="206" t="s">
        <v>126</v>
      </c>
      <c r="E96" s="207" t="s">
        <v>543</v>
      </c>
      <c r="F96" s="208" t="s">
        <v>594</v>
      </c>
      <c r="G96" s="209" t="s">
        <v>241</v>
      </c>
      <c r="H96" s="210">
        <v>31.611999999999998</v>
      </c>
      <c r="I96" s="211"/>
      <c r="J96" s="212">
        <f>ROUND(I96*H96,2)</f>
        <v>0</v>
      </c>
      <c r="K96" s="208" t="s">
        <v>185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143</v>
      </c>
      <c r="AT96" s="217" t="s">
        <v>126</v>
      </c>
      <c r="AU96" s="217" t="s">
        <v>81</v>
      </c>
      <c r="AY96" s="19" t="s">
        <v>123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79</v>
      </c>
      <c r="BK96" s="218">
        <f>ROUND(I96*H96,2)</f>
        <v>0</v>
      </c>
      <c r="BL96" s="19" t="s">
        <v>143</v>
      </c>
      <c r="BM96" s="217" t="s">
        <v>163</v>
      </c>
    </row>
    <row r="97" s="2" customFormat="1">
      <c r="A97" s="40"/>
      <c r="B97" s="41"/>
      <c r="C97" s="42"/>
      <c r="D97" s="219" t="s">
        <v>133</v>
      </c>
      <c r="E97" s="42"/>
      <c r="F97" s="220" t="s">
        <v>595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133</v>
      </c>
      <c r="AU97" s="19" t="s">
        <v>81</v>
      </c>
    </row>
    <row r="98" s="14" customFormat="1">
      <c r="A98" s="14"/>
      <c r="B98" s="239"/>
      <c r="C98" s="240"/>
      <c r="D98" s="230" t="s">
        <v>188</v>
      </c>
      <c r="E98" s="241" t="s">
        <v>19</v>
      </c>
      <c r="F98" s="242" t="s">
        <v>596</v>
      </c>
      <c r="G98" s="240"/>
      <c r="H98" s="243">
        <v>31.611999999999998</v>
      </c>
      <c r="I98" s="244"/>
      <c r="J98" s="240"/>
      <c r="K98" s="240"/>
      <c r="L98" s="245"/>
      <c r="M98" s="246"/>
      <c r="N98" s="247"/>
      <c r="O98" s="247"/>
      <c r="P98" s="247"/>
      <c r="Q98" s="247"/>
      <c r="R98" s="247"/>
      <c r="S98" s="247"/>
      <c r="T98" s="248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9" t="s">
        <v>188</v>
      </c>
      <c r="AU98" s="249" t="s">
        <v>81</v>
      </c>
      <c r="AV98" s="14" t="s">
        <v>81</v>
      </c>
      <c r="AW98" s="14" t="s">
        <v>33</v>
      </c>
      <c r="AX98" s="14" t="s">
        <v>72</v>
      </c>
      <c r="AY98" s="249" t="s">
        <v>123</v>
      </c>
    </row>
    <row r="99" s="15" customFormat="1">
      <c r="A99" s="15"/>
      <c r="B99" s="250"/>
      <c r="C99" s="251"/>
      <c r="D99" s="230" t="s">
        <v>188</v>
      </c>
      <c r="E99" s="252" t="s">
        <v>19</v>
      </c>
      <c r="F99" s="253" t="s">
        <v>205</v>
      </c>
      <c r="G99" s="251"/>
      <c r="H99" s="254">
        <v>31.611999999999998</v>
      </c>
      <c r="I99" s="255"/>
      <c r="J99" s="251"/>
      <c r="K99" s="251"/>
      <c r="L99" s="256"/>
      <c r="M99" s="257"/>
      <c r="N99" s="258"/>
      <c r="O99" s="258"/>
      <c r="P99" s="258"/>
      <c r="Q99" s="258"/>
      <c r="R99" s="258"/>
      <c r="S99" s="258"/>
      <c r="T99" s="259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60" t="s">
        <v>188</v>
      </c>
      <c r="AU99" s="260" t="s">
        <v>81</v>
      </c>
      <c r="AV99" s="15" t="s">
        <v>143</v>
      </c>
      <c r="AW99" s="15" t="s">
        <v>33</v>
      </c>
      <c r="AX99" s="15" t="s">
        <v>79</v>
      </c>
      <c r="AY99" s="260" t="s">
        <v>123</v>
      </c>
    </row>
    <row r="100" s="2" customFormat="1" ht="24.15" customHeight="1">
      <c r="A100" s="40"/>
      <c r="B100" s="41"/>
      <c r="C100" s="206" t="s">
        <v>122</v>
      </c>
      <c r="D100" s="206" t="s">
        <v>126</v>
      </c>
      <c r="E100" s="207" t="s">
        <v>234</v>
      </c>
      <c r="F100" s="208" t="s">
        <v>235</v>
      </c>
      <c r="G100" s="209" t="s">
        <v>198</v>
      </c>
      <c r="H100" s="210">
        <v>17.562000000000001</v>
      </c>
      <c r="I100" s="211"/>
      <c r="J100" s="212">
        <f>ROUND(I100*H100,2)</f>
        <v>0</v>
      </c>
      <c r="K100" s="208" t="s">
        <v>185</v>
      </c>
      <c r="L100" s="46"/>
      <c r="M100" s="213" t="s">
        <v>19</v>
      </c>
      <c r="N100" s="214" t="s">
        <v>43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143</v>
      </c>
      <c r="AT100" s="217" t="s">
        <v>126</v>
      </c>
      <c r="AU100" s="217" t="s">
        <v>81</v>
      </c>
      <c r="AY100" s="19" t="s">
        <v>123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79</v>
      </c>
      <c r="BK100" s="218">
        <f>ROUND(I100*H100,2)</f>
        <v>0</v>
      </c>
      <c r="BL100" s="19" t="s">
        <v>143</v>
      </c>
      <c r="BM100" s="217" t="s">
        <v>238</v>
      </c>
    </row>
    <row r="101" s="2" customFormat="1">
      <c r="A101" s="40"/>
      <c r="B101" s="41"/>
      <c r="C101" s="42"/>
      <c r="D101" s="219" t="s">
        <v>133</v>
      </c>
      <c r="E101" s="42"/>
      <c r="F101" s="220" t="s">
        <v>237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133</v>
      </c>
      <c r="AU101" s="19" t="s">
        <v>81</v>
      </c>
    </row>
    <row r="102" s="2" customFormat="1" ht="16.5" customHeight="1">
      <c r="A102" s="40"/>
      <c r="B102" s="41"/>
      <c r="C102" s="206" t="s">
        <v>154</v>
      </c>
      <c r="D102" s="206" t="s">
        <v>126</v>
      </c>
      <c r="E102" s="207" t="s">
        <v>597</v>
      </c>
      <c r="F102" s="208" t="s">
        <v>598</v>
      </c>
      <c r="G102" s="209" t="s">
        <v>184</v>
      </c>
      <c r="H102" s="210">
        <v>87.810000000000002</v>
      </c>
      <c r="I102" s="211"/>
      <c r="J102" s="212">
        <f>ROUND(I102*H102,2)</f>
        <v>0</v>
      </c>
      <c r="K102" s="208" t="s">
        <v>185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143</v>
      </c>
      <c r="AT102" s="217" t="s">
        <v>126</v>
      </c>
      <c r="AU102" s="217" t="s">
        <v>81</v>
      </c>
      <c r="AY102" s="19" t="s">
        <v>123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79</v>
      </c>
      <c r="BK102" s="218">
        <f>ROUND(I102*H102,2)</f>
        <v>0</v>
      </c>
      <c r="BL102" s="19" t="s">
        <v>143</v>
      </c>
      <c r="BM102" s="217" t="s">
        <v>8</v>
      </c>
    </row>
    <row r="103" s="2" customFormat="1">
      <c r="A103" s="40"/>
      <c r="B103" s="41"/>
      <c r="C103" s="42"/>
      <c r="D103" s="219" t="s">
        <v>133</v>
      </c>
      <c r="E103" s="42"/>
      <c r="F103" s="220" t="s">
        <v>599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133</v>
      </c>
      <c r="AU103" s="19" t="s">
        <v>81</v>
      </c>
    </row>
    <row r="104" s="2" customFormat="1" ht="16.5" customHeight="1">
      <c r="A104" s="40"/>
      <c r="B104" s="41"/>
      <c r="C104" s="206" t="s">
        <v>158</v>
      </c>
      <c r="D104" s="206" t="s">
        <v>126</v>
      </c>
      <c r="E104" s="207" t="s">
        <v>600</v>
      </c>
      <c r="F104" s="208" t="s">
        <v>601</v>
      </c>
      <c r="G104" s="209" t="s">
        <v>184</v>
      </c>
      <c r="H104" s="210">
        <v>87.810000000000002</v>
      </c>
      <c r="I104" s="211"/>
      <c r="J104" s="212">
        <f>ROUND(I104*H104,2)</f>
        <v>0</v>
      </c>
      <c r="K104" s="208" t="s">
        <v>185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143</v>
      </c>
      <c r="AT104" s="217" t="s">
        <v>126</v>
      </c>
      <c r="AU104" s="217" t="s">
        <v>81</v>
      </c>
      <c r="AY104" s="19" t="s">
        <v>123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79</v>
      </c>
      <c r="BK104" s="218">
        <f>ROUND(I104*H104,2)</f>
        <v>0</v>
      </c>
      <c r="BL104" s="19" t="s">
        <v>143</v>
      </c>
      <c r="BM104" s="217" t="s">
        <v>266</v>
      </c>
    </row>
    <row r="105" s="2" customFormat="1">
      <c r="A105" s="40"/>
      <c r="B105" s="41"/>
      <c r="C105" s="42"/>
      <c r="D105" s="219" t="s">
        <v>133</v>
      </c>
      <c r="E105" s="42"/>
      <c r="F105" s="220" t="s">
        <v>602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133</v>
      </c>
      <c r="AU105" s="19" t="s">
        <v>81</v>
      </c>
    </row>
    <row r="106" s="14" customFormat="1">
      <c r="A106" s="14"/>
      <c r="B106" s="239"/>
      <c r="C106" s="240"/>
      <c r="D106" s="230" t="s">
        <v>188</v>
      </c>
      <c r="E106" s="241" t="s">
        <v>19</v>
      </c>
      <c r="F106" s="242" t="s">
        <v>603</v>
      </c>
      <c r="G106" s="240"/>
      <c r="H106" s="243">
        <v>87.810000000000002</v>
      </c>
      <c r="I106" s="244"/>
      <c r="J106" s="240"/>
      <c r="K106" s="240"/>
      <c r="L106" s="245"/>
      <c r="M106" s="246"/>
      <c r="N106" s="247"/>
      <c r="O106" s="247"/>
      <c r="P106" s="247"/>
      <c r="Q106" s="247"/>
      <c r="R106" s="247"/>
      <c r="S106" s="247"/>
      <c r="T106" s="248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9" t="s">
        <v>188</v>
      </c>
      <c r="AU106" s="249" t="s">
        <v>81</v>
      </c>
      <c r="AV106" s="14" t="s">
        <v>81</v>
      </c>
      <c r="AW106" s="14" t="s">
        <v>33</v>
      </c>
      <c r="AX106" s="14" t="s">
        <v>72</v>
      </c>
      <c r="AY106" s="249" t="s">
        <v>123</v>
      </c>
    </row>
    <row r="107" s="15" customFormat="1">
      <c r="A107" s="15"/>
      <c r="B107" s="250"/>
      <c r="C107" s="251"/>
      <c r="D107" s="230" t="s">
        <v>188</v>
      </c>
      <c r="E107" s="252" t="s">
        <v>19</v>
      </c>
      <c r="F107" s="253" t="s">
        <v>205</v>
      </c>
      <c r="G107" s="251"/>
      <c r="H107" s="254">
        <v>87.810000000000002</v>
      </c>
      <c r="I107" s="255"/>
      <c r="J107" s="251"/>
      <c r="K107" s="251"/>
      <c r="L107" s="256"/>
      <c r="M107" s="257"/>
      <c r="N107" s="258"/>
      <c r="O107" s="258"/>
      <c r="P107" s="258"/>
      <c r="Q107" s="258"/>
      <c r="R107" s="258"/>
      <c r="S107" s="258"/>
      <c r="T107" s="259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0" t="s">
        <v>188</v>
      </c>
      <c r="AU107" s="260" t="s">
        <v>81</v>
      </c>
      <c r="AV107" s="15" t="s">
        <v>143</v>
      </c>
      <c r="AW107" s="15" t="s">
        <v>33</v>
      </c>
      <c r="AX107" s="15" t="s">
        <v>79</v>
      </c>
      <c r="AY107" s="260" t="s">
        <v>123</v>
      </c>
    </row>
    <row r="108" s="2" customFormat="1" ht="37.8" customHeight="1">
      <c r="A108" s="40"/>
      <c r="B108" s="41"/>
      <c r="C108" s="206" t="s">
        <v>163</v>
      </c>
      <c r="D108" s="206" t="s">
        <v>126</v>
      </c>
      <c r="E108" s="207" t="s">
        <v>604</v>
      </c>
      <c r="F108" s="208" t="s">
        <v>605</v>
      </c>
      <c r="G108" s="209" t="s">
        <v>198</v>
      </c>
      <c r="H108" s="210">
        <v>6.2000000000000002</v>
      </c>
      <c r="I108" s="211"/>
      <c r="J108" s="212">
        <f>ROUND(I108*H108,2)</f>
        <v>0</v>
      </c>
      <c r="K108" s="208" t="s">
        <v>185</v>
      </c>
      <c r="L108" s="46"/>
      <c r="M108" s="213" t="s">
        <v>19</v>
      </c>
      <c r="N108" s="214" t="s">
        <v>43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143</v>
      </c>
      <c r="AT108" s="217" t="s">
        <v>126</v>
      </c>
      <c r="AU108" s="217" t="s">
        <v>81</v>
      </c>
      <c r="AY108" s="19" t="s">
        <v>123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79</v>
      </c>
      <c r="BK108" s="218">
        <f>ROUND(I108*H108,2)</f>
        <v>0</v>
      </c>
      <c r="BL108" s="19" t="s">
        <v>143</v>
      </c>
      <c r="BM108" s="217" t="s">
        <v>280</v>
      </c>
    </row>
    <row r="109" s="2" customFormat="1">
      <c r="A109" s="40"/>
      <c r="B109" s="41"/>
      <c r="C109" s="42"/>
      <c r="D109" s="219" t="s">
        <v>133</v>
      </c>
      <c r="E109" s="42"/>
      <c r="F109" s="220" t="s">
        <v>606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133</v>
      </c>
      <c r="AU109" s="19" t="s">
        <v>81</v>
      </c>
    </row>
    <row r="110" s="2" customFormat="1" ht="24.15" customHeight="1">
      <c r="A110" s="40"/>
      <c r="B110" s="41"/>
      <c r="C110" s="206" t="s">
        <v>233</v>
      </c>
      <c r="D110" s="206" t="s">
        <v>126</v>
      </c>
      <c r="E110" s="207" t="s">
        <v>607</v>
      </c>
      <c r="F110" s="208" t="s">
        <v>608</v>
      </c>
      <c r="G110" s="209" t="s">
        <v>198</v>
      </c>
      <c r="H110" s="210">
        <v>6.2000000000000002</v>
      </c>
      <c r="I110" s="211"/>
      <c r="J110" s="212">
        <f>ROUND(I110*H110,2)</f>
        <v>0</v>
      </c>
      <c r="K110" s="208" t="s">
        <v>185</v>
      </c>
      <c r="L110" s="46"/>
      <c r="M110" s="213" t="s">
        <v>19</v>
      </c>
      <c r="N110" s="214" t="s">
        <v>43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143</v>
      </c>
      <c r="AT110" s="217" t="s">
        <v>126</v>
      </c>
      <c r="AU110" s="217" t="s">
        <v>81</v>
      </c>
      <c r="AY110" s="19" t="s">
        <v>123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79</v>
      </c>
      <c r="BK110" s="218">
        <f>ROUND(I110*H110,2)</f>
        <v>0</v>
      </c>
      <c r="BL110" s="19" t="s">
        <v>143</v>
      </c>
      <c r="BM110" s="217" t="s">
        <v>291</v>
      </c>
    </row>
    <row r="111" s="2" customFormat="1">
      <c r="A111" s="40"/>
      <c r="B111" s="41"/>
      <c r="C111" s="42"/>
      <c r="D111" s="219" t="s">
        <v>133</v>
      </c>
      <c r="E111" s="42"/>
      <c r="F111" s="220" t="s">
        <v>609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133</v>
      </c>
      <c r="AU111" s="19" t="s">
        <v>81</v>
      </c>
    </row>
    <row r="112" s="2" customFormat="1" ht="16.5" customHeight="1">
      <c r="A112" s="40"/>
      <c r="B112" s="41"/>
      <c r="C112" s="206" t="s">
        <v>238</v>
      </c>
      <c r="D112" s="206" t="s">
        <v>126</v>
      </c>
      <c r="E112" s="207" t="s">
        <v>610</v>
      </c>
      <c r="F112" s="208" t="s">
        <v>611</v>
      </c>
      <c r="G112" s="209" t="s">
        <v>198</v>
      </c>
      <c r="H112" s="210">
        <v>6.2000000000000002</v>
      </c>
      <c r="I112" s="211"/>
      <c r="J112" s="212">
        <f>ROUND(I112*H112,2)</f>
        <v>0</v>
      </c>
      <c r="K112" s="208" t="s">
        <v>185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143</v>
      </c>
      <c r="AT112" s="217" t="s">
        <v>126</v>
      </c>
      <c r="AU112" s="217" t="s">
        <v>81</v>
      </c>
      <c r="AY112" s="19" t="s">
        <v>123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79</v>
      </c>
      <c r="BK112" s="218">
        <f>ROUND(I112*H112,2)</f>
        <v>0</v>
      </c>
      <c r="BL112" s="19" t="s">
        <v>143</v>
      </c>
      <c r="BM112" s="217" t="s">
        <v>303</v>
      </c>
    </row>
    <row r="113" s="2" customFormat="1">
      <c r="A113" s="40"/>
      <c r="B113" s="41"/>
      <c r="C113" s="42"/>
      <c r="D113" s="219" t="s">
        <v>133</v>
      </c>
      <c r="E113" s="42"/>
      <c r="F113" s="220" t="s">
        <v>612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133</v>
      </c>
      <c r="AU113" s="19" t="s">
        <v>81</v>
      </c>
    </row>
    <row r="114" s="2" customFormat="1" ht="24.15" customHeight="1">
      <c r="A114" s="40"/>
      <c r="B114" s="41"/>
      <c r="C114" s="206" t="s">
        <v>245</v>
      </c>
      <c r="D114" s="206" t="s">
        <v>126</v>
      </c>
      <c r="E114" s="207" t="s">
        <v>613</v>
      </c>
      <c r="F114" s="208" t="s">
        <v>614</v>
      </c>
      <c r="G114" s="209" t="s">
        <v>340</v>
      </c>
      <c r="H114" s="210">
        <v>110</v>
      </c>
      <c r="I114" s="211"/>
      <c r="J114" s="212">
        <f>ROUND(I114*H114,2)</f>
        <v>0</v>
      </c>
      <c r="K114" s="208" t="s">
        <v>185</v>
      </c>
      <c r="L114" s="46"/>
      <c r="M114" s="213" t="s">
        <v>19</v>
      </c>
      <c r="N114" s="214" t="s">
        <v>43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143</v>
      </c>
      <c r="AT114" s="217" t="s">
        <v>126</v>
      </c>
      <c r="AU114" s="217" t="s">
        <v>81</v>
      </c>
      <c r="AY114" s="19" t="s">
        <v>123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79</v>
      </c>
      <c r="BK114" s="218">
        <f>ROUND(I114*H114,2)</f>
        <v>0</v>
      </c>
      <c r="BL114" s="19" t="s">
        <v>143</v>
      </c>
      <c r="BM114" s="217" t="s">
        <v>315</v>
      </c>
    </row>
    <row r="115" s="2" customFormat="1">
      <c r="A115" s="40"/>
      <c r="B115" s="41"/>
      <c r="C115" s="42"/>
      <c r="D115" s="219" t="s">
        <v>133</v>
      </c>
      <c r="E115" s="42"/>
      <c r="F115" s="220" t="s">
        <v>615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133</v>
      </c>
      <c r="AU115" s="19" t="s">
        <v>81</v>
      </c>
    </row>
    <row r="116" s="2" customFormat="1" ht="16.5" customHeight="1">
      <c r="A116" s="40"/>
      <c r="B116" s="41"/>
      <c r="C116" s="261" t="s">
        <v>8</v>
      </c>
      <c r="D116" s="261" t="s">
        <v>254</v>
      </c>
      <c r="E116" s="262" t="s">
        <v>616</v>
      </c>
      <c r="F116" s="263" t="s">
        <v>617</v>
      </c>
      <c r="G116" s="264" t="s">
        <v>198</v>
      </c>
      <c r="H116" s="265">
        <v>6.2000000000000002</v>
      </c>
      <c r="I116" s="266"/>
      <c r="J116" s="267">
        <f>ROUND(I116*H116,2)</f>
        <v>0</v>
      </c>
      <c r="K116" s="263" t="s">
        <v>185</v>
      </c>
      <c r="L116" s="268"/>
      <c r="M116" s="269" t="s">
        <v>19</v>
      </c>
      <c r="N116" s="270" t="s">
        <v>43</v>
      </c>
      <c r="O116" s="86"/>
      <c r="P116" s="215">
        <f>O116*H116</f>
        <v>0</v>
      </c>
      <c r="Q116" s="215">
        <v>0.22</v>
      </c>
      <c r="R116" s="215">
        <f>Q116*H116</f>
        <v>1.3640000000000001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163</v>
      </c>
      <c r="AT116" s="217" t="s">
        <v>254</v>
      </c>
      <c r="AU116" s="217" t="s">
        <v>81</v>
      </c>
      <c r="AY116" s="19" t="s">
        <v>123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79</v>
      </c>
      <c r="BK116" s="218">
        <f>ROUND(I116*H116,2)</f>
        <v>0</v>
      </c>
      <c r="BL116" s="19" t="s">
        <v>143</v>
      </c>
      <c r="BM116" s="217" t="s">
        <v>332</v>
      </c>
    </row>
    <row r="117" s="14" customFormat="1">
      <c r="A117" s="14"/>
      <c r="B117" s="239"/>
      <c r="C117" s="240"/>
      <c r="D117" s="230" t="s">
        <v>188</v>
      </c>
      <c r="E117" s="241" t="s">
        <v>19</v>
      </c>
      <c r="F117" s="242" t="s">
        <v>618</v>
      </c>
      <c r="G117" s="240"/>
      <c r="H117" s="243">
        <v>6.2000000000000002</v>
      </c>
      <c r="I117" s="244"/>
      <c r="J117" s="240"/>
      <c r="K117" s="240"/>
      <c r="L117" s="245"/>
      <c r="M117" s="246"/>
      <c r="N117" s="247"/>
      <c r="O117" s="247"/>
      <c r="P117" s="247"/>
      <c r="Q117" s="247"/>
      <c r="R117" s="247"/>
      <c r="S117" s="247"/>
      <c r="T117" s="248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9" t="s">
        <v>188</v>
      </c>
      <c r="AU117" s="249" t="s">
        <v>81</v>
      </c>
      <c r="AV117" s="14" t="s">
        <v>81</v>
      </c>
      <c r="AW117" s="14" t="s">
        <v>33</v>
      </c>
      <c r="AX117" s="14" t="s">
        <v>72</v>
      </c>
      <c r="AY117" s="249" t="s">
        <v>123</v>
      </c>
    </row>
    <row r="118" s="15" customFormat="1">
      <c r="A118" s="15"/>
      <c r="B118" s="250"/>
      <c r="C118" s="251"/>
      <c r="D118" s="230" t="s">
        <v>188</v>
      </c>
      <c r="E118" s="252" t="s">
        <v>19</v>
      </c>
      <c r="F118" s="253" t="s">
        <v>205</v>
      </c>
      <c r="G118" s="251"/>
      <c r="H118" s="254">
        <v>6.2000000000000002</v>
      </c>
      <c r="I118" s="255"/>
      <c r="J118" s="251"/>
      <c r="K118" s="251"/>
      <c r="L118" s="256"/>
      <c r="M118" s="257"/>
      <c r="N118" s="258"/>
      <c r="O118" s="258"/>
      <c r="P118" s="258"/>
      <c r="Q118" s="258"/>
      <c r="R118" s="258"/>
      <c r="S118" s="258"/>
      <c r="T118" s="259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0" t="s">
        <v>188</v>
      </c>
      <c r="AU118" s="260" t="s">
        <v>81</v>
      </c>
      <c r="AV118" s="15" t="s">
        <v>143</v>
      </c>
      <c r="AW118" s="15" t="s">
        <v>33</v>
      </c>
      <c r="AX118" s="15" t="s">
        <v>79</v>
      </c>
      <c r="AY118" s="260" t="s">
        <v>123</v>
      </c>
    </row>
    <row r="119" s="2" customFormat="1" ht="24.15" customHeight="1">
      <c r="A119" s="40"/>
      <c r="B119" s="41"/>
      <c r="C119" s="206" t="s">
        <v>259</v>
      </c>
      <c r="D119" s="206" t="s">
        <v>126</v>
      </c>
      <c r="E119" s="207" t="s">
        <v>619</v>
      </c>
      <c r="F119" s="208" t="s">
        <v>620</v>
      </c>
      <c r="G119" s="209" t="s">
        <v>340</v>
      </c>
      <c r="H119" s="210">
        <v>110</v>
      </c>
      <c r="I119" s="211"/>
      <c r="J119" s="212">
        <f>ROUND(I119*H119,2)</f>
        <v>0</v>
      </c>
      <c r="K119" s="208" t="s">
        <v>185</v>
      </c>
      <c r="L119" s="46"/>
      <c r="M119" s="213" t="s">
        <v>19</v>
      </c>
      <c r="N119" s="214" t="s">
        <v>43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143</v>
      </c>
      <c r="AT119" s="217" t="s">
        <v>126</v>
      </c>
      <c r="AU119" s="217" t="s">
        <v>81</v>
      </c>
      <c r="AY119" s="19" t="s">
        <v>123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79</v>
      </c>
      <c r="BK119" s="218">
        <f>ROUND(I119*H119,2)</f>
        <v>0</v>
      </c>
      <c r="BL119" s="19" t="s">
        <v>143</v>
      </c>
      <c r="BM119" s="217" t="s">
        <v>343</v>
      </c>
    </row>
    <row r="120" s="2" customFormat="1">
      <c r="A120" s="40"/>
      <c r="B120" s="41"/>
      <c r="C120" s="42"/>
      <c r="D120" s="219" t="s">
        <v>133</v>
      </c>
      <c r="E120" s="42"/>
      <c r="F120" s="220" t="s">
        <v>621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133</v>
      </c>
      <c r="AU120" s="19" t="s">
        <v>81</v>
      </c>
    </row>
    <row r="121" s="2" customFormat="1" ht="16.5" customHeight="1">
      <c r="A121" s="40"/>
      <c r="B121" s="41"/>
      <c r="C121" s="261" t="s">
        <v>266</v>
      </c>
      <c r="D121" s="261" t="s">
        <v>254</v>
      </c>
      <c r="E121" s="262" t="s">
        <v>622</v>
      </c>
      <c r="F121" s="263" t="s">
        <v>623</v>
      </c>
      <c r="G121" s="264" t="s">
        <v>454</v>
      </c>
      <c r="H121" s="265">
        <v>110</v>
      </c>
      <c r="I121" s="266"/>
      <c r="J121" s="267">
        <f>ROUND(I121*H121,2)</f>
        <v>0</v>
      </c>
      <c r="K121" s="263" t="s">
        <v>19</v>
      </c>
      <c r="L121" s="268"/>
      <c r="M121" s="269" t="s">
        <v>19</v>
      </c>
      <c r="N121" s="270" t="s">
        <v>43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163</v>
      </c>
      <c r="AT121" s="217" t="s">
        <v>254</v>
      </c>
      <c r="AU121" s="217" t="s">
        <v>81</v>
      </c>
      <c r="AY121" s="19" t="s">
        <v>123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79</v>
      </c>
      <c r="BK121" s="218">
        <f>ROUND(I121*H121,2)</f>
        <v>0</v>
      </c>
      <c r="BL121" s="19" t="s">
        <v>143</v>
      </c>
      <c r="BM121" s="217" t="s">
        <v>352</v>
      </c>
    </row>
    <row r="122" s="2" customFormat="1">
      <c r="A122" s="40"/>
      <c r="B122" s="41"/>
      <c r="C122" s="42"/>
      <c r="D122" s="230" t="s">
        <v>459</v>
      </c>
      <c r="E122" s="42"/>
      <c r="F122" s="275" t="s">
        <v>624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459</v>
      </c>
      <c r="AU122" s="19" t="s">
        <v>81</v>
      </c>
    </row>
    <row r="123" s="2" customFormat="1" ht="16.5" customHeight="1">
      <c r="A123" s="40"/>
      <c r="B123" s="41"/>
      <c r="C123" s="206" t="s">
        <v>272</v>
      </c>
      <c r="D123" s="206" t="s">
        <v>126</v>
      </c>
      <c r="E123" s="207" t="s">
        <v>625</v>
      </c>
      <c r="F123" s="208" t="s">
        <v>626</v>
      </c>
      <c r="G123" s="209" t="s">
        <v>184</v>
      </c>
      <c r="H123" s="210">
        <v>87.810000000000002</v>
      </c>
      <c r="I123" s="211"/>
      <c r="J123" s="212">
        <f>ROUND(I123*H123,2)</f>
        <v>0</v>
      </c>
      <c r="K123" s="208" t="s">
        <v>185</v>
      </c>
      <c r="L123" s="46"/>
      <c r="M123" s="213" t="s">
        <v>19</v>
      </c>
      <c r="N123" s="214" t="s">
        <v>43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143</v>
      </c>
      <c r="AT123" s="217" t="s">
        <v>126</v>
      </c>
      <c r="AU123" s="217" t="s">
        <v>81</v>
      </c>
      <c r="AY123" s="19" t="s">
        <v>123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79</v>
      </c>
      <c r="BK123" s="218">
        <f>ROUND(I123*H123,2)</f>
        <v>0</v>
      </c>
      <c r="BL123" s="19" t="s">
        <v>143</v>
      </c>
      <c r="BM123" s="217" t="s">
        <v>360</v>
      </c>
    </row>
    <row r="124" s="2" customFormat="1">
      <c r="A124" s="40"/>
      <c r="B124" s="41"/>
      <c r="C124" s="42"/>
      <c r="D124" s="219" t="s">
        <v>133</v>
      </c>
      <c r="E124" s="42"/>
      <c r="F124" s="220" t="s">
        <v>627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133</v>
      </c>
      <c r="AU124" s="19" t="s">
        <v>81</v>
      </c>
    </row>
    <row r="125" s="2" customFormat="1" ht="16.5" customHeight="1">
      <c r="A125" s="40"/>
      <c r="B125" s="41"/>
      <c r="C125" s="206" t="s">
        <v>280</v>
      </c>
      <c r="D125" s="206" t="s">
        <v>126</v>
      </c>
      <c r="E125" s="207" t="s">
        <v>628</v>
      </c>
      <c r="F125" s="208" t="s">
        <v>629</v>
      </c>
      <c r="G125" s="209" t="s">
        <v>184</v>
      </c>
      <c r="H125" s="210">
        <v>87.810000000000002</v>
      </c>
      <c r="I125" s="211"/>
      <c r="J125" s="212">
        <f>ROUND(I125*H125,2)</f>
        <v>0</v>
      </c>
      <c r="K125" s="208" t="s">
        <v>185</v>
      </c>
      <c r="L125" s="46"/>
      <c r="M125" s="213" t="s">
        <v>19</v>
      </c>
      <c r="N125" s="214" t="s">
        <v>43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143</v>
      </c>
      <c r="AT125" s="217" t="s">
        <v>126</v>
      </c>
      <c r="AU125" s="217" t="s">
        <v>81</v>
      </c>
      <c r="AY125" s="19" t="s">
        <v>123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79</v>
      </c>
      <c r="BK125" s="218">
        <f>ROUND(I125*H125,2)</f>
        <v>0</v>
      </c>
      <c r="BL125" s="19" t="s">
        <v>143</v>
      </c>
      <c r="BM125" s="217" t="s">
        <v>368</v>
      </c>
    </row>
    <row r="126" s="2" customFormat="1">
      <c r="A126" s="40"/>
      <c r="B126" s="41"/>
      <c r="C126" s="42"/>
      <c r="D126" s="219" t="s">
        <v>133</v>
      </c>
      <c r="E126" s="42"/>
      <c r="F126" s="220" t="s">
        <v>630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133</v>
      </c>
      <c r="AU126" s="19" t="s">
        <v>81</v>
      </c>
    </row>
    <row r="127" s="2" customFormat="1" ht="16.5" customHeight="1">
      <c r="A127" s="40"/>
      <c r="B127" s="41"/>
      <c r="C127" s="206" t="s">
        <v>285</v>
      </c>
      <c r="D127" s="206" t="s">
        <v>126</v>
      </c>
      <c r="E127" s="207" t="s">
        <v>631</v>
      </c>
      <c r="F127" s="208" t="s">
        <v>632</v>
      </c>
      <c r="G127" s="209" t="s">
        <v>198</v>
      </c>
      <c r="H127" s="210">
        <v>87.810000000000002</v>
      </c>
      <c r="I127" s="211"/>
      <c r="J127" s="212">
        <f>ROUND(I127*H127,2)</f>
        <v>0</v>
      </c>
      <c r="K127" s="208" t="s">
        <v>19</v>
      </c>
      <c r="L127" s="46"/>
      <c r="M127" s="213" t="s">
        <v>19</v>
      </c>
      <c r="N127" s="214" t="s">
        <v>43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143</v>
      </c>
      <c r="AT127" s="217" t="s">
        <v>126</v>
      </c>
      <c r="AU127" s="217" t="s">
        <v>81</v>
      </c>
      <c r="AY127" s="19" t="s">
        <v>123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79</v>
      </c>
      <c r="BK127" s="218">
        <f>ROUND(I127*H127,2)</f>
        <v>0</v>
      </c>
      <c r="BL127" s="19" t="s">
        <v>143</v>
      </c>
      <c r="BM127" s="217" t="s">
        <v>381</v>
      </c>
    </row>
    <row r="128" s="2" customFormat="1" ht="16.5" customHeight="1">
      <c r="A128" s="40"/>
      <c r="B128" s="41"/>
      <c r="C128" s="206" t="s">
        <v>291</v>
      </c>
      <c r="D128" s="206" t="s">
        <v>126</v>
      </c>
      <c r="E128" s="207" t="s">
        <v>633</v>
      </c>
      <c r="F128" s="208" t="s">
        <v>634</v>
      </c>
      <c r="G128" s="209" t="s">
        <v>184</v>
      </c>
      <c r="H128" s="210">
        <v>87.810000000000002</v>
      </c>
      <c r="I128" s="211"/>
      <c r="J128" s="212">
        <f>ROUND(I128*H128,2)</f>
        <v>0</v>
      </c>
      <c r="K128" s="208" t="s">
        <v>185</v>
      </c>
      <c r="L128" s="46"/>
      <c r="M128" s="213" t="s">
        <v>19</v>
      </c>
      <c r="N128" s="214" t="s">
        <v>43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143</v>
      </c>
      <c r="AT128" s="217" t="s">
        <v>126</v>
      </c>
      <c r="AU128" s="217" t="s">
        <v>81</v>
      </c>
      <c r="AY128" s="19" t="s">
        <v>123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79</v>
      </c>
      <c r="BK128" s="218">
        <f>ROUND(I128*H128,2)</f>
        <v>0</v>
      </c>
      <c r="BL128" s="19" t="s">
        <v>143</v>
      </c>
      <c r="BM128" s="217" t="s">
        <v>392</v>
      </c>
    </row>
    <row r="129" s="2" customFormat="1">
      <c r="A129" s="40"/>
      <c r="B129" s="41"/>
      <c r="C129" s="42"/>
      <c r="D129" s="219" t="s">
        <v>133</v>
      </c>
      <c r="E129" s="42"/>
      <c r="F129" s="220" t="s">
        <v>635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133</v>
      </c>
      <c r="AU129" s="19" t="s">
        <v>81</v>
      </c>
    </row>
    <row r="130" s="2" customFormat="1" ht="16.5" customHeight="1">
      <c r="A130" s="40"/>
      <c r="B130" s="41"/>
      <c r="C130" s="261" t="s">
        <v>298</v>
      </c>
      <c r="D130" s="261" t="s">
        <v>254</v>
      </c>
      <c r="E130" s="262" t="s">
        <v>636</v>
      </c>
      <c r="F130" s="263" t="s">
        <v>637</v>
      </c>
      <c r="G130" s="264" t="s">
        <v>198</v>
      </c>
      <c r="H130" s="265">
        <v>9.0440000000000005</v>
      </c>
      <c r="I130" s="266"/>
      <c r="J130" s="267">
        <f>ROUND(I130*H130,2)</f>
        <v>0</v>
      </c>
      <c r="K130" s="263" t="s">
        <v>185</v>
      </c>
      <c r="L130" s="268"/>
      <c r="M130" s="269" t="s">
        <v>19</v>
      </c>
      <c r="N130" s="270" t="s">
        <v>43</v>
      </c>
      <c r="O130" s="86"/>
      <c r="P130" s="215">
        <f>O130*H130</f>
        <v>0</v>
      </c>
      <c r="Q130" s="215">
        <v>0.20000000000000001</v>
      </c>
      <c r="R130" s="215">
        <f>Q130*H130</f>
        <v>1.8088000000000002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163</v>
      </c>
      <c r="AT130" s="217" t="s">
        <v>254</v>
      </c>
      <c r="AU130" s="217" t="s">
        <v>81</v>
      </c>
      <c r="AY130" s="19" t="s">
        <v>123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79</v>
      </c>
      <c r="BK130" s="218">
        <f>ROUND(I130*H130,2)</f>
        <v>0</v>
      </c>
      <c r="BL130" s="19" t="s">
        <v>143</v>
      </c>
      <c r="BM130" s="217" t="s">
        <v>407</v>
      </c>
    </row>
    <row r="131" s="14" customFormat="1">
      <c r="A131" s="14"/>
      <c r="B131" s="239"/>
      <c r="C131" s="240"/>
      <c r="D131" s="230" t="s">
        <v>188</v>
      </c>
      <c r="E131" s="241" t="s">
        <v>19</v>
      </c>
      <c r="F131" s="242" t="s">
        <v>638</v>
      </c>
      <c r="G131" s="240"/>
      <c r="H131" s="243">
        <v>9.0440000000000005</v>
      </c>
      <c r="I131" s="244"/>
      <c r="J131" s="240"/>
      <c r="K131" s="240"/>
      <c r="L131" s="245"/>
      <c r="M131" s="246"/>
      <c r="N131" s="247"/>
      <c r="O131" s="247"/>
      <c r="P131" s="247"/>
      <c r="Q131" s="247"/>
      <c r="R131" s="247"/>
      <c r="S131" s="247"/>
      <c r="T131" s="248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9" t="s">
        <v>188</v>
      </c>
      <c r="AU131" s="249" t="s">
        <v>81</v>
      </c>
      <c r="AV131" s="14" t="s">
        <v>81</v>
      </c>
      <c r="AW131" s="14" t="s">
        <v>33</v>
      </c>
      <c r="AX131" s="14" t="s">
        <v>72</v>
      </c>
      <c r="AY131" s="249" t="s">
        <v>123</v>
      </c>
    </row>
    <row r="132" s="15" customFormat="1">
      <c r="A132" s="15"/>
      <c r="B132" s="250"/>
      <c r="C132" s="251"/>
      <c r="D132" s="230" t="s">
        <v>188</v>
      </c>
      <c r="E132" s="252" t="s">
        <v>19</v>
      </c>
      <c r="F132" s="253" t="s">
        <v>205</v>
      </c>
      <c r="G132" s="251"/>
      <c r="H132" s="254">
        <v>9.0440000000000005</v>
      </c>
      <c r="I132" s="255"/>
      <c r="J132" s="251"/>
      <c r="K132" s="251"/>
      <c r="L132" s="256"/>
      <c r="M132" s="257"/>
      <c r="N132" s="258"/>
      <c r="O132" s="258"/>
      <c r="P132" s="258"/>
      <c r="Q132" s="258"/>
      <c r="R132" s="258"/>
      <c r="S132" s="258"/>
      <c r="T132" s="259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0" t="s">
        <v>188</v>
      </c>
      <c r="AU132" s="260" t="s">
        <v>81</v>
      </c>
      <c r="AV132" s="15" t="s">
        <v>143</v>
      </c>
      <c r="AW132" s="15" t="s">
        <v>33</v>
      </c>
      <c r="AX132" s="15" t="s">
        <v>79</v>
      </c>
      <c r="AY132" s="260" t="s">
        <v>123</v>
      </c>
    </row>
    <row r="133" s="2" customFormat="1" ht="16.5" customHeight="1">
      <c r="A133" s="40"/>
      <c r="B133" s="41"/>
      <c r="C133" s="206" t="s">
        <v>303</v>
      </c>
      <c r="D133" s="206" t="s">
        <v>126</v>
      </c>
      <c r="E133" s="207" t="s">
        <v>639</v>
      </c>
      <c r="F133" s="208" t="s">
        <v>640</v>
      </c>
      <c r="G133" s="209" t="s">
        <v>198</v>
      </c>
      <c r="H133" s="210">
        <v>30.809999999999999</v>
      </c>
      <c r="I133" s="211"/>
      <c r="J133" s="212">
        <f>ROUND(I133*H133,2)</f>
        <v>0</v>
      </c>
      <c r="K133" s="208" t="s">
        <v>185</v>
      </c>
      <c r="L133" s="46"/>
      <c r="M133" s="213" t="s">
        <v>19</v>
      </c>
      <c r="N133" s="214" t="s">
        <v>43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143</v>
      </c>
      <c r="AT133" s="217" t="s">
        <v>126</v>
      </c>
      <c r="AU133" s="217" t="s">
        <v>81</v>
      </c>
      <c r="AY133" s="19" t="s">
        <v>123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79</v>
      </c>
      <c r="BK133" s="218">
        <f>ROUND(I133*H133,2)</f>
        <v>0</v>
      </c>
      <c r="BL133" s="19" t="s">
        <v>143</v>
      </c>
      <c r="BM133" s="217" t="s">
        <v>415</v>
      </c>
    </row>
    <row r="134" s="2" customFormat="1">
      <c r="A134" s="40"/>
      <c r="B134" s="41"/>
      <c r="C134" s="42"/>
      <c r="D134" s="219" t="s">
        <v>133</v>
      </c>
      <c r="E134" s="42"/>
      <c r="F134" s="220" t="s">
        <v>641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133</v>
      </c>
      <c r="AU134" s="19" t="s">
        <v>81</v>
      </c>
    </row>
    <row r="135" s="12" customFormat="1" ht="22.8" customHeight="1">
      <c r="A135" s="12"/>
      <c r="B135" s="190"/>
      <c r="C135" s="191"/>
      <c r="D135" s="192" t="s">
        <v>71</v>
      </c>
      <c r="E135" s="204" t="s">
        <v>233</v>
      </c>
      <c r="F135" s="204" t="s">
        <v>314</v>
      </c>
      <c r="G135" s="191"/>
      <c r="H135" s="191"/>
      <c r="I135" s="194"/>
      <c r="J135" s="205">
        <f>BK135</f>
        <v>0</v>
      </c>
      <c r="K135" s="191"/>
      <c r="L135" s="196"/>
      <c r="M135" s="197"/>
      <c r="N135" s="198"/>
      <c r="O135" s="198"/>
      <c r="P135" s="199">
        <f>SUM(P136:P138)</f>
        <v>0</v>
      </c>
      <c r="Q135" s="198"/>
      <c r="R135" s="199">
        <f>SUM(R136:R138)</f>
        <v>0</v>
      </c>
      <c r="S135" s="198"/>
      <c r="T135" s="200">
        <f>SUM(T136:T138)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1" t="s">
        <v>79</v>
      </c>
      <c r="AT135" s="202" t="s">
        <v>71</v>
      </c>
      <c r="AU135" s="202" t="s">
        <v>79</v>
      </c>
      <c r="AY135" s="201" t="s">
        <v>123</v>
      </c>
      <c r="BK135" s="203">
        <f>SUM(BK136:BK138)</f>
        <v>0</v>
      </c>
    </row>
    <row r="136" s="2" customFormat="1" ht="16.5" customHeight="1">
      <c r="A136" s="40"/>
      <c r="B136" s="41"/>
      <c r="C136" s="206" t="s">
        <v>7</v>
      </c>
      <c r="D136" s="206" t="s">
        <v>126</v>
      </c>
      <c r="E136" s="207" t="s">
        <v>642</v>
      </c>
      <c r="F136" s="208" t="s">
        <v>643</v>
      </c>
      <c r="G136" s="209" t="s">
        <v>275</v>
      </c>
      <c r="H136" s="210">
        <v>55</v>
      </c>
      <c r="I136" s="211"/>
      <c r="J136" s="212">
        <f>ROUND(I136*H136,2)</f>
        <v>0</v>
      </c>
      <c r="K136" s="208" t="s">
        <v>185</v>
      </c>
      <c r="L136" s="46"/>
      <c r="M136" s="213" t="s">
        <v>19</v>
      </c>
      <c r="N136" s="214" t="s">
        <v>43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143</v>
      </c>
      <c r="AT136" s="217" t="s">
        <v>126</v>
      </c>
      <c r="AU136" s="217" t="s">
        <v>81</v>
      </c>
      <c r="AY136" s="19" t="s">
        <v>123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79</v>
      </c>
      <c r="BK136" s="218">
        <f>ROUND(I136*H136,2)</f>
        <v>0</v>
      </c>
      <c r="BL136" s="19" t="s">
        <v>143</v>
      </c>
      <c r="BM136" s="217" t="s">
        <v>482</v>
      </c>
    </row>
    <row r="137" s="2" customFormat="1">
      <c r="A137" s="40"/>
      <c r="B137" s="41"/>
      <c r="C137" s="42"/>
      <c r="D137" s="219" t="s">
        <v>133</v>
      </c>
      <c r="E137" s="42"/>
      <c r="F137" s="220" t="s">
        <v>644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133</v>
      </c>
      <c r="AU137" s="19" t="s">
        <v>81</v>
      </c>
    </row>
    <row r="138" s="2" customFormat="1" ht="16.5" customHeight="1">
      <c r="A138" s="40"/>
      <c r="B138" s="41"/>
      <c r="C138" s="261" t="s">
        <v>315</v>
      </c>
      <c r="D138" s="261" t="s">
        <v>254</v>
      </c>
      <c r="E138" s="262" t="s">
        <v>645</v>
      </c>
      <c r="F138" s="263" t="s">
        <v>646</v>
      </c>
      <c r="G138" s="264" t="s">
        <v>340</v>
      </c>
      <c r="H138" s="265">
        <v>56</v>
      </c>
      <c r="I138" s="266"/>
      <c r="J138" s="267">
        <f>ROUND(I138*H138,2)</f>
        <v>0</v>
      </c>
      <c r="K138" s="263" t="s">
        <v>19</v>
      </c>
      <c r="L138" s="268"/>
      <c r="M138" s="269" t="s">
        <v>19</v>
      </c>
      <c r="N138" s="270" t="s">
        <v>43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163</v>
      </c>
      <c r="AT138" s="217" t="s">
        <v>254</v>
      </c>
      <c r="AU138" s="217" t="s">
        <v>81</v>
      </c>
      <c r="AY138" s="19" t="s">
        <v>123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79</v>
      </c>
      <c r="BK138" s="218">
        <f>ROUND(I138*H138,2)</f>
        <v>0</v>
      </c>
      <c r="BL138" s="19" t="s">
        <v>143</v>
      </c>
      <c r="BM138" s="217" t="s">
        <v>485</v>
      </c>
    </row>
    <row r="139" s="12" customFormat="1" ht="22.8" customHeight="1">
      <c r="A139" s="12"/>
      <c r="B139" s="190"/>
      <c r="C139" s="191"/>
      <c r="D139" s="192" t="s">
        <v>71</v>
      </c>
      <c r="E139" s="204" t="s">
        <v>396</v>
      </c>
      <c r="F139" s="204" t="s">
        <v>397</v>
      </c>
      <c r="G139" s="191"/>
      <c r="H139" s="191"/>
      <c r="I139" s="194"/>
      <c r="J139" s="205">
        <f>BK139</f>
        <v>0</v>
      </c>
      <c r="K139" s="191"/>
      <c r="L139" s="196"/>
      <c r="M139" s="197"/>
      <c r="N139" s="198"/>
      <c r="O139" s="198"/>
      <c r="P139" s="199">
        <f>SUM(P140:P141)</f>
        <v>0</v>
      </c>
      <c r="Q139" s="198"/>
      <c r="R139" s="199">
        <f>SUM(R140:R141)</f>
        <v>0</v>
      </c>
      <c r="S139" s="198"/>
      <c r="T139" s="200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1" t="s">
        <v>79</v>
      </c>
      <c r="AT139" s="202" t="s">
        <v>71</v>
      </c>
      <c r="AU139" s="202" t="s">
        <v>79</v>
      </c>
      <c r="AY139" s="201" t="s">
        <v>123</v>
      </c>
      <c r="BK139" s="203">
        <f>SUM(BK140:BK141)</f>
        <v>0</v>
      </c>
    </row>
    <row r="140" s="2" customFormat="1" ht="16.5" customHeight="1">
      <c r="A140" s="40"/>
      <c r="B140" s="41"/>
      <c r="C140" s="206" t="s">
        <v>319</v>
      </c>
      <c r="D140" s="206" t="s">
        <v>126</v>
      </c>
      <c r="E140" s="207" t="s">
        <v>585</v>
      </c>
      <c r="F140" s="208" t="s">
        <v>647</v>
      </c>
      <c r="G140" s="209" t="s">
        <v>241</v>
      </c>
      <c r="H140" s="210">
        <v>3.9780000000000002</v>
      </c>
      <c r="I140" s="211"/>
      <c r="J140" s="212">
        <f>ROUND(I140*H140,2)</f>
        <v>0</v>
      </c>
      <c r="K140" s="208" t="s">
        <v>185</v>
      </c>
      <c r="L140" s="46"/>
      <c r="M140" s="213" t="s">
        <v>19</v>
      </c>
      <c r="N140" s="214" t="s">
        <v>43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143</v>
      </c>
      <c r="AT140" s="217" t="s">
        <v>126</v>
      </c>
      <c r="AU140" s="217" t="s">
        <v>81</v>
      </c>
      <c r="AY140" s="19" t="s">
        <v>123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79</v>
      </c>
      <c r="BK140" s="218">
        <f>ROUND(I140*H140,2)</f>
        <v>0</v>
      </c>
      <c r="BL140" s="19" t="s">
        <v>143</v>
      </c>
      <c r="BM140" s="217" t="s">
        <v>648</v>
      </c>
    </row>
    <row r="141" s="2" customFormat="1">
      <c r="A141" s="40"/>
      <c r="B141" s="41"/>
      <c r="C141" s="42"/>
      <c r="D141" s="219" t="s">
        <v>133</v>
      </c>
      <c r="E141" s="42"/>
      <c r="F141" s="220" t="s">
        <v>649</v>
      </c>
      <c r="G141" s="42"/>
      <c r="H141" s="42"/>
      <c r="I141" s="221"/>
      <c r="J141" s="42"/>
      <c r="K141" s="42"/>
      <c r="L141" s="46"/>
      <c r="M141" s="224"/>
      <c r="N141" s="225"/>
      <c r="O141" s="226"/>
      <c r="P141" s="226"/>
      <c r="Q141" s="226"/>
      <c r="R141" s="226"/>
      <c r="S141" s="226"/>
      <c r="T141" s="22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133</v>
      </c>
      <c r="AU141" s="19" t="s">
        <v>81</v>
      </c>
    </row>
    <row r="142" s="2" customFormat="1" ht="6.96" customHeight="1">
      <c r="A142" s="40"/>
      <c r="B142" s="61"/>
      <c r="C142" s="62"/>
      <c r="D142" s="62"/>
      <c r="E142" s="62"/>
      <c r="F142" s="62"/>
      <c r="G142" s="62"/>
      <c r="H142" s="62"/>
      <c r="I142" s="62"/>
      <c r="J142" s="62"/>
      <c r="K142" s="62"/>
      <c r="L142" s="46"/>
      <c r="M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</sheetData>
  <sheetProtection sheet="1" autoFilter="0" formatColumns="0" formatRows="0" objects="1" scenarios="1" spinCount="100000" saltValue="6xTjzoGTaffhR1OXhSlFugjzImi6s7GcZNTMsHSHDY1NOPuYQbfJWNOYSYgRsf5AKbr5spvFazFmLH24CTvL/w==" hashValue="1Lqyu0QDKApEzYKDJe9fIBK4gdaCJXar6kmS5AJ6eL9NmLmKOfOBTTZtVUsnHticnP9eIucSbXBWDV53Rbz9ug==" algorithmName="SHA-512" password="80EB"/>
  <autoFilter ref="C82:K141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2/122151102"/>
    <hyperlink ref="F91" r:id="rId2" display="https://podminky.urs.cz/item/CS_URS_2024_02/162751117"/>
    <hyperlink ref="F93" r:id="rId3" display="https://podminky.urs.cz/item/CS_URS_2024_02/162751119"/>
    <hyperlink ref="F97" r:id="rId4" display="https://podminky.urs.cz/item/CS_URS_2024_02/171201231"/>
    <hyperlink ref="F101" r:id="rId5" display="https://podminky.urs.cz/item/CS_URS_2024_02/171251201"/>
    <hyperlink ref="F103" r:id="rId6" display="https://podminky.urs.cz/item/CS_URS_2024_02/183205111"/>
    <hyperlink ref="F105" r:id="rId7" display="https://podminky.urs.cz/item/CS_URS_2024_02/184853522"/>
    <hyperlink ref="F109" r:id="rId8" display="https://podminky.urs.cz/item/CS_URS_2024_02/162651112"/>
    <hyperlink ref="F111" r:id="rId9" display="https://podminky.urs.cz/item/CS_URS_2024_02/167151101"/>
    <hyperlink ref="F113" r:id="rId10" display="https://podminky.urs.cz/item/CS_URS_2024_02/171203111"/>
    <hyperlink ref="F115" r:id="rId11" display="https://podminky.urs.cz/item/CS_URS_2024_02/183101314"/>
    <hyperlink ref="F120" r:id="rId12" display="https://podminky.urs.cz/item/CS_URS_2024_02/184102112"/>
    <hyperlink ref="F124" r:id="rId13" display="https://podminky.urs.cz/item/CS_URS_2024_02/184801131"/>
    <hyperlink ref="F126" r:id="rId14" display="https://podminky.urs.cz/item/CS_URS_2024_02/183403253"/>
    <hyperlink ref="F129" r:id="rId15" display="https://podminky.urs.cz/item/CS_URS_2024_02/184911421"/>
    <hyperlink ref="F134" r:id="rId16" display="https://podminky.urs.cz/item/CS_URS_2024_02/185804312"/>
    <hyperlink ref="F137" r:id="rId17" display="https://podminky.urs.cz/item/CS_URS_2024_02/916371214"/>
    <hyperlink ref="F141" r:id="rId18" display="https://podminky.urs.cz/item/CS_URS_2024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9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97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Pobytové zařízení Čtyřka - zahradní altán a úpravy zahrady Sokolovská 1507, p.č. 2273/9, 356 01 Sokolov - Etapa I.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650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428</v>
      </c>
      <c r="G12" s="40"/>
      <c r="H12" s="40"/>
      <c r="I12" s="134" t="s">
        <v>23</v>
      </c>
      <c r="J12" s="139" t="str">
        <f>'Rekapitulace stavby'!AN8</f>
        <v>11. 7. 2024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>Město Sokolov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>Ing. arch. Olga Růžičková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>Michal Kubelka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ROUND((SUM(BE82:BE114)),  2)</f>
        <v>0</v>
      </c>
      <c r="G33" s="40"/>
      <c r="H33" s="40"/>
      <c r="I33" s="150">
        <v>0.20999999999999999</v>
      </c>
      <c r="J33" s="149">
        <f>ROUND(((SUM(BE82:BE114))*I33),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ROUND((SUM(BF82:BF114)),  2)</f>
        <v>0</v>
      </c>
      <c r="G34" s="40"/>
      <c r="H34" s="40"/>
      <c r="I34" s="150">
        <v>0.12</v>
      </c>
      <c r="J34" s="149">
        <f>ROUND(((SUM(BF82:BF114))*I34),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ROUND((SUM(BG82:BG114)),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ROUND((SUM(BH82:BH114)),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ROUND((SUM(BI82:BI114)),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Pobytové zařízení Čtyřka - zahradní altán a úpravy zahrady Sokolovská 1507, p.č. 2273/9, 356 01 Sokolov - Etapa I.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06 - Trvalky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11. 7. 2024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Město Sokolov</v>
      </c>
      <c r="G54" s="42"/>
      <c r="H54" s="42"/>
      <c r="I54" s="34" t="s">
        <v>31</v>
      </c>
      <c r="J54" s="38" t="str">
        <f>E21</f>
        <v>Ing. arch. Olga Růžičková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Michal Kubelka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101</v>
      </c>
      <c r="D57" s="164"/>
      <c r="E57" s="164"/>
      <c r="F57" s="164"/>
      <c r="G57" s="164"/>
      <c r="H57" s="164"/>
      <c r="I57" s="164"/>
      <c r="J57" s="165" t="s">
        <v>102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103</v>
      </c>
    </row>
    <row r="60" s="9" customFormat="1" ht="24.96" customHeight="1">
      <c r="A60" s="9"/>
      <c r="B60" s="167"/>
      <c r="C60" s="168"/>
      <c r="D60" s="169" t="s">
        <v>169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170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175</v>
      </c>
      <c r="E62" s="176"/>
      <c r="F62" s="176"/>
      <c r="G62" s="176"/>
      <c r="H62" s="176"/>
      <c r="I62" s="176"/>
      <c r="J62" s="177">
        <f>J112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108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6.25" customHeight="1">
      <c r="A72" s="40"/>
      <c r="B72" s="41"/>
      <c r="C72" s="42"/>
      <c r="D72" s="42"/>
      <c r="E72" s="162" t="str">
        <f>E7</f>
        <v>Pobytové zařízení Čtyřka - zahradní altán a úpravy zahrady Sokolovská 1507, p.č. 2273/9, 356 01 Sokolov - Etapa I.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98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06 - Trvalky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 xml:space="preserve"> </v>
      </c>
      <c r="G76" s="42"/>
      <c r="H76" s="42"/>
      <c r="I76" s="34" t="s">
        <v>23</v>
      </c>
      <c r="J76" s="74" t="str">
        <f>IF(J12="","",J12)</f>
        <v>11. 7. 2024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5.65" customHeight="1">
      <c r="A78" s="40"/>
      <c r="B78" s="41"/>
      <c r="C78" s="34" t="s">
        <v>25</v>
      </c>
      <c r="D78" s="42"/>
      <c r="E78" s="42"/>
      <c r="F78" s="29" t="str">
        <f>E15</f>
        <v>Město Sokolov</v>
      </c>
      <c r="G78" s="42"/>
      <c r="H78" s="42"/>
      <c r="I78" s="34" t="s">
        <v>31</v>
      </c>
      <c r="J78" s="38" t="str">
        <f>E21</f>
        <v>Ing. arch. Olga Růžičková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>Michal Kubelka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109</v>
      </c>
      <c r="D81" s="182" t="s">
        <v>57</v>
      </c>
      <c r="E81" s="182" t="s">
        <v>53</v>
      </c>
      <c r="F81" s="182" t="s">
        <v>54</v>
      </c>
      <c r="G81" s="182" t="s">
        <v>110</v>
      </c>
      <c r="H81" s="182" t="s">
        <v>111</v>
      </c>
      <c r="I81" s="182" t="s">
        <v>112</v>
      </c>
      <c r="J81" s="182" t="s">
        <v>102</v>
      </c>
      <c r="K81" s="183" t="s">
        <v>113</v>
      </c>
      <c r="L81" s="184"/>
      <c r="M81" s="94" t="s">
        <v>19</v>
      </c>
      <c r="N81" s="95" t="s">
        <v>42</v>
      </c>
      <c r="O81" s="95" t="s">
        <v>114</v>
      </c>
      <c r="P81" s="95" t="s">
        <v>115</v>
      </c>
      <c r="Q81" s="95" t="s">
        <v>116</v>
      </c>
      <c r="R81" s="95" t="s">
        <v>117</v>
      </c>
      <c r="S81" s="95" t="s">
        <v>118</v>
      </c>
      <c r="T81" s="96" t="s">
        <v>119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120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3.25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103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71</v>
      </c>
      <c r="E83" s="193" t="s">
        <v>179</v>
      </c>
      <c r="F83" s="193" t="s">
        <v>180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P84+P112</f>
        <v>0</v>
      </c>
      <c r="Q83" s="198"/>
      <c r="R83" s="199">
        <f>R84+R112</f>
        <v>3.25</v>
      </c>
      <c r="S83" s="198"/>
      <c r="T83" s="200">
        <f>T84+T112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79</v>
      </c>
      <c r="AT83" s="202" t="s">
        <v>71</v>
      </c>
      <c r="AU83" s="202" t="s">
        <v>72</v>
      </c>
      <c r="AY83" s="201" t="s">
        <v>123</v>
      </c>
      <c r="BK83" s="203">
        <f>BK84+BK112</f>
        <v>0</v>
      </c>
    </row>
    <row r="84" s="12" customFormat="1" ht="22.8" customHeight="1">
      <c r="A84" s="12"/>
      <c r="B84" s="190"/>
      <c r="C84" s="191"/>
      <c r="D84" s="192" t="s">
        <v>71</v>
      </c>
      <c r="E84" s="204" t="s">
        <v>79</v>
      </c>
      <c r="F84" s="204" t="s">
        <v>181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SUM(P85:P111)</f>
        <v>0</v>
      </c>
      <c r="Q84" s="198"/>
      <c r="R84" s="199">
        <f>SUM(R85:R111)</f>
        <v>3.25</v>
      </c>
      <c r="S84" s="198"/>
      <c r="T84" s="200">
        <f>SUM(T85:T111)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79</v>
      </c>
      <c r="AT84" s="202" t="s">
        <v>71</v>
      </c>
      <c r="AU84" s="202" t="s">
        <v>79</v>
      </c>
      <c r="AY84" s="201" t="s">
        <v>123</v>
      </c>
      <c r="BK84" s="203">
        <f>SUM(BK85:BK111)</f>
        <v>0</v>
      </c>
    </row>
    <row r="85" s="2" customFormat="1" ht="21.75" customHeight="1">
      <c r="A85" s="40"/>
      <c r="B85" s="41"/>
      <c r="C85" s="206" t="s">
        <v>79</v>
      </c>
      <c r="D85" s="206" t="s">
        <v>126</v>
      </c>
      <c r="E85" s="207" t="s">
        <v>589</v>
      </c>
      <c r="F85" s="208" t="s">
        <v>590</v>
      </c>
      <c r="G85" s="209" t="s">
        <v>198</v>
      </c>
      <c r="H85" s="210">
        <v>10</v>
      </c>
      <c r="I85" s="211"/>
      <c r="J85" s="212">
        <f>ROUND(I85*H85,2)</f>
        <v>0</v>
      </c>
      <c r="K85" s="208" t="s">
        <v>185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143</v>
      </c>
      <c r="AT85" s="217" t="s">
        <v>126</v>
      </c>
      <c r="AU85" s="217" t="s">
        <v>81</v>
      </c>
      <c r="AY85" s="19" t="s">
        <v>123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79</v>
      </c>
      <c r="BK85" s="218">
        <f>ROUND(I85*H85,2)</f>
        <v>0</v>
      </c>
      <c r="BL85" s="19" t="s">
        <v>143</v>
      </c>
      <c r="BM85" s="217" t="s">
        <v>81</v>
      </c>
    </row>
    <row r="86" s="2" customFormat="1">
      <c r="A86" s="40"/>
      <c r="B86" s="41"/>
      <c r="C86" s="42"/>
      <c r="D86" s="219" t="s">
        <v>133</v>
      </c>
      <c r="E86" s="42"/>
      <c r="F86" s="220" t="s">
        <v>591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133</v>
      </c>
      <c r="AU86" s="19" t="s">
        <v>81</v>
      </c>
    </row>
    <row r="87" s="14" customFormat="1">
      <c r="A87" s="14"/>
      <c r="B87" s="239"/>
      <c r="C87" s="240"/>
      <c r="D87" s="230" t="s">
        <v>188</v>
      </c>
      <c r="E87" s="241" t="s">
        <v>19</v>
      </c>
      <c r="F87" s="242" t="s">
        <v>651</v>
      </c>
      <c r="G87" s="240"/>
      <c r="H87" s="243">
        <v>10</v>
      </c>
      <c r="I87" s="244"/>
      <c r="J87" s="240"/>
      <c r="K87" s="240"/>
      <c r="L87" s="245"/>
      <c r="M87" s="246"/>
      <c r="N87" s="247"/>
      <c r="O87" s="247"/>
      <c r="P87" s="247"/>
      <c r="Q87" s="247"/>
      <c r="R87" s="247"/>
      <c r="S87" s="247"/>
      <c r="T87" s="248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49" t="s">
        <v>188</v>
      </c>
      <c r="AU87" s="249" t="s">
        <v>81</v>
      </c>
      <c r="AV87" s="14" t="s">
        <v>81</v>
      </c>
      <c r="AW87" s="14" t="s">
        <v>33</v>
      </c>
      <c r="AX87" s="14" t="s">
        <v>72</v>
      </c>
      <c r="AY87" s="249" t="s">
        <v>123</v>
      </c>
    </row>
    <row r="88" s="15" customFormat="1">
      <c r="A88" s="15"/>
      <c r="B88" s="250"/>
      <c r="C88" s="251"/>
      <c r="D88" s="230" t="s">
        <v>188</v>
      </c>
      <c r="E88" s="252" t="s">
        <v>19</v>
      </c>
      <c r="F88" s="253" t="s">
        <v>205</v>
      </c>
      <c r="G88" s="251"/>
      <c r="H88" s="254">
        <v>10</v>
      </c>
      <c r="I88" s="255"/>
      <c r="J88" s="251"/>
      <c r="K88" s="251"/>
      <c r="L88" s="256"/>
      <c r="M88" s="257"/>
      <c r="N88" s="258"/>
      <c r="O88" s="258"/>
      <c r="P88" s="258"/>
      <c r="Q88" s="258"/>
      <c r="R88" s="258"/>
      <c r="S88" s="258"/>
      <c r="T88" s="259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T88" s="260" t="s">
        <v>188</v>
      </c>
      <c r="AU88" s="260" t="s">
        <v>81</v>
      </c>
      <c r="AV88" s="15" t="s">
        <v>143</v>
      </c>
      <c r="AW88" s="15" t="s">
        <v>33</v>
      </c>
      <c r="AX88" s="15" t="s">
        <v>79</v>
      </c>
      <c r="AY88" s="260" t="s">
        <v>123</v>
      </c>
    </row>
    <row r="89" s="2" customFormat="1" ht="37.8" customHeight="1">
      <c r="A89" s="40"/>
      <c r="B89" s="41"/>
      <c r="C89" s="206" t="s">
        <v>81</v>
      </c>
      <c r="D89" s="206" t="s">
        <v>126</v>
      </c>
      <c r="E89" s="207" t="s">
        <v>224</v>
      </c>
      <c r="F89" s="208" t="s">
        <v>225</v>
      </c>
      <c r="G89" s="209" t="s">
        <v>198</v>
      </c>
      <c r="H89" s="210">
        <v>10</v>
      </c>
      <c r="I89" s="211"/>
      <c r="J89" s="212">
        <f>ROUND(I89*H89,2)</f>
        <v>0</v>
      </c>
      <c r="K89" s="208" t="s">
        <v>185</v>
      </c>
      <c r="L89" s="46"/>
      <c r="M89" s="213" t="s">
        <v>19</v>
      </c>
      <c r="N89" s="214" t="s">
        <v>43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143</v>
      </c>
      <c r="AT89" s="217" t="s">
        <v>126</v>
      </c>
      <c r="AU89" s="217" t="s">
        <v>81</v>
      </c>
      <c r="AY89" s="19" t="s">
        <v>123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79</v>
      </c>
      <c r="BK89" s="218">
        <f>ROUND(I89*H89,2)</f>
        <v>0</v>
      </c>
      <c r="BL89" s="19" t="s">
        <v>143</v>
      </c>
      <c r="BM89" s="217" t="s">
        <v>143</v>
      </c>
    </row>
    <row r="90" s="2" customFormat="1">
      <c r="A90" s="40"/>
      <c r="B90" s="41"/>
      <c r="C90" s="42"/>
      <c r="D90" s="219" t="s">
        <v>133</v>
      </c>
      <c r="E90" s="42"/>
      <c r="F90" s="220" t="s">
        <v>227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133</v>
      </c>
      <c r="AU90" s="19" t="s">
        <v>81</v>
      </c>
    </row>
    <row r="91" s="2" customFormat="1" ht="37.8" customHeight="1">
      <c r="A91" s="40"/>
      <c r="B91" s="41"/>
      <c r="C91" s="206" t="s">
        <v>138</v>
      </c>
      <c r="D91" s="206" t="s">
        <v>126</v>
      </c>
      <c r="E91" s="207" t="s">
        <v>229</v>
      </c>
      <c r="F91" s="208" t="s">
        <v>230</v>
      </c>
      <c r="G91" s="209" t="s">
        <v>198</v>
      </c>
      <c r="H91" s="210">
        <v>50</v>
      </c>
      <c r="I91" s="211"/>
      <c r="J91" s="212">
        <f>ROUND(I91*H91,2)</f>
        <v>0</v>
      </c>
      <c r="K91" s="208" t="s">
        <v>185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143</v>
      </c>
      <c r="AT91" s="217" t="s">
        <v>126</v>
      </c>
      <c r="AU91" s="217" t="s">
        <v>81</v>
      </c>
      <c r="AY91" s="19" t="s">
        <v>123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79</v>
      </c>
      <c r="BK91" s="218">
        <f>ROUND(I91*H91,2)</f>
        <v>0</v>
      </c>
      <c r="BL91" s="19" t="s">
        <v>143</v>
      </c>
      <c r="BM91" s="217" t="s">
        <v>154</v>
      </c>
    </row>
    <row r="92" s="2" customFormat="1">
      <c r="A92" s="40"/>
      <c r="B92" s="41"/>
      <c r="C92" s="42"/>
      <c r="D92" s="219" t="s">
        <v>133</v>
      </c>
      <c r="E92" s="42"/>
      <c r="F92" s="220" t="s">
        <v>232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133</v>
      </c>
      <c r="AU92" s="19" t="s">
        <v>81</v>
      </c>
    </row>
    <row r="93" s="14" customFormat="1">
      <c r="A93" s="14"/>
      <c r="B93" s="239"/>
      <c r="C93" s="240"/>
      <c r="D93" s="230" t="s">
        <v>188</v>
      </c>
      <c r="E93" s="241" t="s">
        <v>19</v>
      </c>
      <c r="F93" s="242" t="s">
        <v>652</v>
      </c>
      <c r="G93" s="240"/>
      <c r="H93" s="243">
        <v>50</v>
      </c>
      <c r="I93" s="244"/>
      <c r="J93" s="240"/>
      <c r="K93" s="240"/>
      <c r="L93" s="245"/>
      <c r="M93" s="246"/>
      <c r="N93" s="247"/>
      <c r="O93" s="247"/>
      <c r="P93" s="247"/>
      <c r="Q93" s="247"/>
      <c r="R93" s="247"/>
      <c r="S93" s="247"/>
      <c r="T93" s="248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9" t="s">
        <v>188</v>
      </c>
      <c r="AU93" s="249" t="s">
        <v>81</v>
      </c>
      <c r="AV93" s="14" t="s">
        <v>81</v>
      </c>
      <c r="AW93" s="14" t="s">
        <v>33</v>
      </c>
      <c r="AX93" s="14" t="s">
        <v>72</v>
      </c>
      <c r="AY93" s="249" t="s">
        <v>123</v>
      </c>
    </row>
    <row r="94" s="15" customFormat="1">
      <c r="A94" s="15"/>
      <c r="B94" s="250"/>
      <c r="C94" s="251"/>
      <c r="D94" s="230" t="s">
        <v>188</v>
      </c>
      <c r="E94" s="252" t="s">
        <v>19</v>
      </c>
      <c r="F94" s="253" t="s">
        <v>205</v>
      </c>
      <c r="G94" s="251"/>
      <c r="H94" s="254">
        <v>50</v>
      </c>
      <c r="I94" s="255"/>
      <c r="J94" s="251"/>
      <c r="K94" s="251"/>
      <c r="L94" s="256"/>
      <c r="M94" s="257"/>
      <c r="N94" s="258"/>
      <c r="O94" s="258"/>
      <c r="P94" s="258"/>
      <c r="Q94" s="258"/>
      <c r="R94" s="258"/>
      <c r="S94" s="258"/>
      <c r="T94" s="259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60" t="s">
        <v>188</v>
      </c>
      <c r="AU94" s="260" t="s">
        <v>81</v>
      </c>
      <c r="AV94" s="15" t="s">
        <v>143</v>
      </c>
      <c r="AW94" s="15" t="s">
        <v>33</v>
      </c>
      <c r="AX94" s="15" t="s">
        <v>79</v>
      </c>
      <c r="AY94" s="260" t="s">
        <v>123</v>
      </c>
    </row>
    <row r="95" s="2" customFormat="1" ht="24.15" customHeight="1">
      <c r="A95" s="40"/>
      <c r="B95" s="41"/>
      <c r="C95" s="206" t="s">
        <v>143</v>
      </c>
      <c r="D95" s="206" t="s">
        <v>126</v>
      </c>
      <c r="E95" s="207" t="s">
        <v>543</v>
      </c>
      <c r="F95" s="208" t="s">
        <v>594</v>
      </c>
      <c r="G95" s="209" t="s">
        <v>241</v>
      </c>
      <c r="H95" s="210">
        <v>18</v>
      </c>
      <c r="I95" s="211"/>
      <c r="J95" s="212">
        <f>ROUND(I95*H95,2)</f>
        <v>0</v>
      </c>
      <c r="K95" s="208" t="s">
        <v>185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143</v>
      </c>
      <c r="AT95" s="217" t="s">
        <v>126</v>
      </c>
      <c r="AU95" s="217" t="s">
        <v>81</v>
      </c>
      <c r="AY95" s="19" t="s">
        <v>123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79</v>
      </c>
      <c r="BK95" s="218">
        <f>ROUND(I95*H95,2)</f>
        <v>0</v>
      </c>
      <c r="BL95" s="19" t="s">
        <v>143</v>
      </c>
      <c r="BM95" s="217" t="s">
        <v>163</v>
      </c>
    </row>
    <row r="96" s="2" customFormat="1">
      <c r="A96" s="40"/>
      <c r="B96" s="41"/>
      <c r="C96" s="42"/>
      <c r="D96" s="219" t="s">
        <v>133</v>
      </c>
      <c r="E96" s="42"/>
      <c r="F96" s="220" t="s">
        <v>595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133</v>
      </c>
      <c r="AU96" s="19" t="s">
        <v>81</v>
      </c>
    </row>
    <row r="97" s="14" customFormat="1">
      <c r="A97" s="14"/>
      <c r="B97" s="239"/>
      <c r="C97" s="240"/>
      <c r="D97" s="230" t="s">
        <v>188</v>
      </c>
      <c r="E97" s="241" t="s">
        <v>19</v>
      </c>
      <c r="F97" s="242" t="s">
        <v>653</v>
      </c>
      <c r="G97" s="240"/>
      <c r="H97" s="243">
        <v>18</v>
      </c>
      <c r="I97" s="244"/>
      <c r="J97" s="240"/>
      <c r="K97" s="240"/>
      <c r="L97" s="245"/>
      <c r="M97" s="246"/>
      <c r="N97" s="247"/>
      <c r="O97" s="247"/>
      <c r="P97" s="247"/>
      <c r="Q97" s="247"/>
      <c r="R97" s="247"/>
      <c r="S97" s="247"/>
      <c r="T97" s="248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9" t="s">
        <v>188</v>
      </c>
      <c r="AU97" s="249" t="s">
        <v>81</v>
      </c>
      <c r="AV97" s="14" t="s">
        <v>81</v>
      </c>
      <c r="AW97" s="14" t="s">
        <v>33</v>
      </c>
      <c r="AX97" s="14" t="s">
        <v>72</v>
      </c>
      <c r="AY97" s="249" t="s">
        <v>123</v>
      </c>
    </row>
    <row r="98" s="15" customFormat="1">
      <c r="A98" s="15"/>
      <c r="B98" s="250"/>
      <c r="C98" s="251"/>
      <c r="D98" s="230" t="s">
        <v>188</v>
      </c>
      <c r="E98" s="252" t="s">
        <v>19</v>
      </c>
      <c r="F98" s="253" t="s">
        <v>205</v>
      </c>
      <c r="G98" s="251"/>
      <c r="H98" s="254">
        <v>18</v>
      </c>
      <c r="I98" s="255"/>
      <c r="J98" s="251"/>
      <c r="K98" s="251"/>
      <c r="L98" s="256"/>
      <c r="M98" s="257"/>
      <c r="N98" s="258"/>
      <c r="O98" s="258"/>
      <c r="P98" s="258"/>
      <c r="Q98" s="258"/>
      <c r="R98" s="258"/>
      <c r="S98" s="258"/>
      <c r="T98" s="259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0" t="s">
        <v>188</v>
      </c>
      <c r="AU98" s="260" t="s">
        <v>81</v>
      </c>
      <c r="AV98" s="15" t="s">
        <v>143</v>
      </c>
      <c r="AW98" s="15" t="s">
        <v>33</v>
      </c>
      <c r="AX98" s="15" t="s">
        <v>79</v>
      </c>
      <c r="AY98" s="260" t="s">
        <v>123</v>
      </c>
    </row>
    <row r="99" s="2" customFormat="1" ht="24.15" customHeight="1">
      <c r="A99" s="40"/>
      <c r="B99" s="41"/>
      <c r="C99" s="206" t="s">
        <v>122</v>
      </c>
      <c r="D99" s="206" t="s">
        <v>126</v>
      </c>
      <c r="E99" s="207" t="s">
        <v>234</v>
      </c>
      <c r="F99" s="208" t="s">
        <v>235</v>
      </c>
      <c r="G99" s="209" t="s">
        <v>198</v>
      </c>
      <c r="H99" s="210">
        <v>10</v>
      </c>
      <c r="I99" s="211"/>
      <c r="J99" s="212">
        <f>ROUND(I99*H99,2)</f>
        <v>0</v>
      </c>
      <c r="K99" s="208" t="s">
        <v>185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143</v>
      </c>
      <c r="AT99" s="217" t="s">
        <v>126</v>
      </c>
      <c r="AU99" s="217" t="s">
        <v>81</v>
      </c>
      <c r="AY99" s="19" t="s">
        <v>123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79</v>
      </c>
      <c r="BK99" s="218">
        <f>ROUND(I99*H99,2)</f>
        <v>0</v>
      </c>
      <c r="BL99" s="19" t="s">
        <v>143</v>
      </c>
      <c r="BM99" s="217" t="s">
        <v>238</v>
      </c>
    </row>
    <row r="100" s="2" customFormat="1">
      <c r="A100" s="40"/>
      <c r="B100" s="41"/>
      <c r="C100" s="42"/>
      <c r="D100" s="219" t="s">
        <v>133</v>
      </c>
      <c r="E100" s="42"/>
      <c r="F100" s="220" t="s">
        <v>237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133</v>
      </c>
      <c r="AU100" s="19" t="s">
        <v>81</v>
      </c>
    </row>
    <row r="101" s="2" customFormat="1" ht="24.15" customHeight="1">
      <c r="A101" s="40"/>
      <c r="B101" s="41"/>
      <c r="C101" s="206" t="s">
        <v>154</v>
      </c>
      <c r="D101" s="206" t="s">
        <v>126</v>
      </c>
      <c r="E101" s="207" t="s">
        <v>654</v>
      </c>
      <c r="F101" s="208" t="s">
        <v>655</v>
      </c>
      <c r="G101" s="209" t="s">
        <v>198</v>
      </c>
      <c r="H101" s="210">
        <v>5</v>
      </c>
      <c r="I101" s="211"/>
      <c r="J101" s="212">
        <f>ROUND(I101*H101,2)</f>
        <v>0</v>
      </c>
      <c r="K101" s="208" t="s">
        <v>185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143</v>
      </c>
      <c r="AT101" s="217" t="s">
        <v>126</v>
      </c>
      <c r="AU101" s="217" t="s">
        <v>81</v>
      </c>
      <c r="AY101" s="19" t="s">
        <v>123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79</v>
      </c>
      <c r="BK101" s="218">
        <f>ROUND(I101*H101,2)</f>
        <v>0</v>
      </c>
      <c r="BL101" s="19" t="s">
        <v>143</v>
      </c>
      <c r="BM101" s="217" t="s">
        <v>8</v>
      </c>
    </row>
    <row r="102" s="2" customFormat="1">
      <c r="A102" s="40"/>
      <c r="B102" s="41"/>
      <c r="C102" s="42"/>
      <c r="D102" s="219" t="s">
        <v>133</v>
      </c>
      <c r="E102" s="42"/>
      <c r="F102" s="220" t="s">
        <v>656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133</v>
      </c>
      <c r="AU102" s="19" t="s">
        <v>81</v>
      </c>
    </row>
    <row r="103" s="2" customFormat="1" ht="16.5" customHeight="1">
      <c r="A103" s="40"/>
      <c r="B103" s="41"/>
      <c r="C103" s="261" t="s">
        <v>158</v>
      </c>
      <c r="D103" s="261" t="s">
        <v>254</v>
      </c>
      <c r="E103" s="262" t="s">
        <v>657</v>
      </c>
      <c r="F103" s="263" t="s">
        <v>658</v>
      </c>
      <c r="G103" s="264" t="s">
        <v>198</v>
      </c>
      <c r="H103" s="265">
        <v>5</v>
      </c>
      <c r="I103" s="266"/>
      <c r="J103" s="267">
        <f>ROUND(I103*H103,2)</f>
        <v>0</v>
      </c>
      <c r="K103" s="263" t="s">
        <v>130</v>
      </c>
      <c r="L103" s="268"/>
      <c r="M103" s="269" t="s">
        <v>19</v>
      </c>
      <c r="N103" s="270" t="s">
        <v>43</v>
      </c>
      <c r="O103" s="86"/>
      <c r="P103" s="215">
        <f>O103*H103</f>
        <v>0</v>
      </c>
      <c r="Q103" s="215">
        <v>0.65000000000000002</v>
      </c>
      <c r="R103" s="215">
        <f>Q103*H103</f>
        <v>3.25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163</v>
      </c>
      <c r="AT103" s="217" t="s">
        <v>254</v>
      </c>
      <c r="AU103" s="217" t="s">
        <v>81</v>
      </c>
      <c r="AY103" s="19" t="s">
        <v>123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79</v>
      </c>
      <c r="BK103" s="218">
        <f>ROUND(I103*H103,2)</f>
        <v>0</v>
      </c>
      <c r="BL103" s="19" t="s">
        <v>143</v>
      </c>
      <c r="BM103" s="217" t="s">
        <v>266</v>
      </c>
    </row>
    <row r="104" s="2" customFormat="1" ht="21.75" customHeight="1">
      <c r="A104" s="40"/>
      <c r="B104" s="41"/>
      <c r="C104" s="206" t="s">
        <v>163</v>
      </c>
      <c r="D104" s="206" t="s">
        <v>126</v>
      </c>
      <c r="E104" s="207" t="s">
        <v>659</v>
      </c>
      <c r="F104" s="208" t="s">
        <v>660</v>
      </c>
      <c r="G104" s="209" t="s">
        <v>184</v>
      </c>
      <c r="H104" s="210">
        <v>25</v>
      </c>
      <c r="I104" s="211"/>
      <c r="J104" s="212">
        <f>ROUND(I104*H104,2)</f>
        <v>0</v>
      </c>
      <c r="K104" s="208" t="s">
        <v>185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143</v>
      </c>
      <c r="AT104" s="217" t="s">
        <v>126</v>
      </c>
      <c r="AU104" s="217" t="s">
        <v>81</v>
      </c>
      <c r="AY104" s="19" t="s">
        <v>123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79</v>
      </c>
      <c r="BK104" s="218">
        <f>ROUND(I104*H104,2)</f>
        <v>0</v>
      </c>
      <c r="BL104" s="19" t="s">
        <v>143</v>
      </c>
      <c r="BM104" s="217" t="s">
        <v>280</v>
      </c>
    </row>
    <row r="105" s="2" customFormat="1">
      <c r="A105" s="40"/>
      <c r="B105" s="41"/>
      <c r="C105" s="42"/>
      <c r="D105" s="219" t="s">
        <v>133</v>
      </c>
      <c r="E105" s="42"/>
      <c r="F105" s="220" t="s">
        <v>661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133</v>
      </c>
      <c r="AU105" s="19" t="s">
        <v>81</v>
      </c>
    </row>
    <row r="106" s="2" customFormat="1" ht="16.5" customHeight="1">
      <c r="A106" s="40"/>
      <c r="B106" s="41"/>
      <c r="C106" s="206" t="s">
        <v>259</v>
      </c>
      <c r="D106" s="206" t="s">
        <v>126</v>
      </c>
      <c r="E106" s="207" t="s">
        <v>567</v>
      </c>
      <c r="F106" s="208" t="s">
        <v>662</v>
      </c>
      <c r="G106" s="209" t="s">
        <v>184</v>
      </c>
      <c r="H106" s="210">
        <v>25</v>
      </c>
      <c r="I106" s="211"/>
      <c r="J106" s="212">
        <f>ROUND(I106*H106,2)</f>
        <v>0</v>
      </c>
      <c r="K106" s="208" t="s">
        <v>185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143</v>
      </c>
      <c r="AT106" s="217" t="s">
        <v>126</v>
      </c>
      <c r="AU106" s="217" t="s">
        <v>81</v>
      </c>
      <c r="AY106" s="19" t="s">
        <v>123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79</v>
      </c>
      <c r="BK106" s="218">
        <f>ROUND(I106*H106,2)</f>
        <v>0</v>
      </c>
      <c r="BL106" s="19" t="s">
        <v>143</v>
      </c>
      <c r="BM106" s="217" t="s">
        <v>343</v>
      </c>
    </row>
    <row r="107" s="2" customFormat="1">
      <c r="A107" s="40"/>
      <c r="B107" s="41"/>
      <c r="C107" s="42"/>
      <c r="D107" s="219" t="s">
        <v>133</v>
      </c>
      <c r="E107" s="42"/>
      <c r="F107" s="220" t="s">
        <v>663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133</v>
      </c>
      <c r="AU107" s="19" t="s">
        <v>81</v>
      </c>
    </row>
    <row r="108" s="2" customFormat="1" ht="16.5" customHeight="1">
      <c r="A108" s="40"/>
      <c r="B108" s="41"/>
      <c r="C108" s="206" t="s">
        <v>266</v>
      </c>
      <c r="D108" s="206" t="s">
        <v>126</v>
      </c>
      <c r="E108" s="207" t="s">
        <v>570</v>
      </c>
      <c r="F108" s="208" t="s">
        <v>664</v>
      </c>
      <c r="G108" s="209" t="s">
        <v>184</v>
      </c>
      <c r="H108" s="210">
        <v>25</v>
      </c>
      <c r="I108" s="211"/>
      <c r="J108" s="212">
        <f>ROUND(I108*H108,2)</f>
        <v>0</v>
      </c>
      <c r="K108" s="208" t="s">
        <v>185</v>
      </c>
      <c r="L108" s="46"/>
      <c r="M108" s="213" t="s">
        <v>19</v>
      </c>
      <c r="N108" s="214" t="s">
        <v>43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143</v>
      </c>
      <c r="AT108" s="217" t="s">
        <v>126</v>
      </c>
      <c r="AU108" s="217" t="s">
        <v>81</v>
      </c>
      <c r="AY108" s="19" t="s">
        <v>123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79</v>
      </c>
      <c r="BK108" s="218">
        <f>ROUND(I108*H108,2)</f>
        <v>0</v>
      </c>
      <c r="BL108" s="19" t="s">
        <v>143</v>
      </c>
      <c r="BM108" s="217" t="s">
        <v>352</v>
      </c>
    </row>
    <row r="109" s="2" customFormat="1">
      <c r="A109" s="40"/>
      <c r="B109" s="41"/>
      <c r="C109" s="42"/>
      <c r="D109" s="219" t="s">
        <v>133</v>
      </c>
      <c r="E109" s="42"/>
      <c r="F109" s="220" t="s">
        <v>665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133</v>
      </c>
      <c r="AU109" s="19" t="s">
        <v>81</v>
      </c>
    </row>
    <row r="110" s="2" customFormat="1" ht="16.5" customHeight="1">
      <c r="A110" s="40"/>
      <c r="B110" s="41"/>
      <c r="C110" s="206" t="s">
        <v>272</v>
      </c>
      <c r="D110" s="206" t="s">
        <v>126</v>
      </c>
      <c r="E110" s="207" t="s">
        <v>576</v>
      </c>
      <c r="F110" s="208" t="s">
        <v>666</v>
      </c>
      <c r="G110" s="209" t="s">
        <v>184</v>
      </c>
      <c r="H110" s="210">
        <v>25</v>
      </c>
      <c r="I110" s="211"/>
      <c r="J110" s="212">
        <f>ROUND(I110*H110,2)</f>
        <v>0</v>
      </c>
      <c r="K110" s="208" t="s">
        <v>185</v>
      </c>
      <c r="L110" s="46"/>
      <c r="M110" s="213" t="s">
        <v>19</v>
      </c>
      <c r="N110" s="214" t="s">
        <v>43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143</v>
      </c>
      <c r="AT110" s="217" t="s">
        <v>126</v>
      </c>
      <c r="AU110" s="217" t="s">
        <v>81</v>
      </c>
      <c r="AY110" s="19" t="s">
        <v>123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79</v>
      </c>
      <c r="BK110" s="218">
        <f>ROUND(I110*H110,2)</f>
        <v>0</v>
      </c>
      <c r="BL110" s="19" t="s">
        <v>143</v>
      </c>
      <c r="BM110" s="217" t="s">
        <v>360</v>
      </c>
    </row>
    <row r="111" s="2" customFormat="1">
      <c r="A111" s="40"/>
      <c r="B111" s="41"/>
      <c r="C111" s="42"/>
      <c r="D111" s="219" t="s">
        <v>133</v>
      </c>
      <c r="E111" s="42"/>
      <c r="F111" s="220" t="s">
        <v>667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133</v>
      </c>
      <c r="AU111" s="19" t="s">
        <v>81</v>
      </c>
    </row>
    <row r="112" s="12" customFormat="1" ht="22.8" customHeight="1">
      <c r="A112" s="12"/>
      <c r="B112" s="190"/>
      <c r="C112" s="191"/>
      <c r="D112" s="192" t="s">
        <v>71</v>
      </c>
      <c r="E112" s="204" t="s">
        <v>396</v>
      </c>
      <c r="F112" s="204" t="s">
        <v>397</v>
      </c>
      <c r="G112" s="191"/>
      <c r="H112" s="191"/>
      <c r="I112" s="194"/>
      <c r="J112" s="205">
        <f>BK112</f>
        <v>0</v>
      </c>
      <c r="K112" s="191"/>
      <c r="L112" s="196"/>
      <c r="M112" s="197"/>
      <c r="N112" s="198"/>
      <c r="O112" s="198"/>
      <c r="P112" s="199">
        <f>SUM(P113:P114)</f>
        <v>0</v>
      </c>
      <c r="Q112" s="198"/>
      <c r="R112" s="199">
        <f>SUM(R113:R114)</f>
        <v>0</v>
      </c>
      <c r="S112" s="198"/>
      <c r="T112" s="200">
        <f>SUM(T113:T114)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1" t="s">
        <v>79</v>
      </c>
      <c r="AT112" s="202" t="s">
        <v>71</v>
      </c>
      <c r="AU112" s="202" t="s">
        <v>79</v>
      </c>
      <c r="AY112" s="201" t="s">
        <v>123</v>
      </c>
      <c r="BK112" s="203">
        <f>SUM(BK113:BK114)</f>
        <v>0</v>
      </c>
    </row>
    <row r="113" s="2" customFormat="1" ht="16.5" customHeight="1">
      <c r="A113" s="40"/>
      <c r="B113" s="41"/>
      <c r="C113" s="206" t="s">
        <v>315</v>
      </c>
      <c r="D113" s="206" t="s">
        <v>126</v>
      </c>
      <c r="E113" s="207" t="s">
        <v>585</v>
      </c>
      <c r="F113" s="208" t="s">
        <v>647</v>
      </c>
      <c r="G113" s="209" t="s">
        <v>241</v>
      </c>
      <c r="H113" s="210">
        <v>3.25</v>
      </c>
      <c r="I113" s="211"/>
      <c r="J113" s="212">
        <f>ROUND(I113*H113,2)</f>
        <v>0</v>
      </c>
      <c r="K113" s="208" t="s">
        <v>185</v>
      </c>
      <c r="L113" s="46"/>
      <c r="M113" s="213" t="s">
        <v>19</v>
      </c>
      <c r="N113" s="214" t="s">
        <v>43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143</v>
      </c>
      <c r="AT113" s="217" t="s">
        <v>126</v>
      </c>
      <c r="AU113" s="217" t="s">
        <v>81</v>
      </c>
      <c r="AY113" s="19" t="s">
        <v>123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79</v>
      </c>
      <c r="BK113" s="218">
        <f>ROUND(I113*H113,2)</f>
        <v>0</v>
      </c>
      <c r="BL113" s="19" t="s">
        <v>143</v>
      </c>
      <c r="BM113" s="217" t="s">
        <v>485</v>
      </c>
    </row>
    <row r="114" s="2" customFormat="1">
      <c r="A114" s="40"/>
      <c r="B114" s="41"/>
      <c r="C114" s="42"/>
      <c r="D114" s="219" t="s">
        <v>133</v>
      </c>
      <c r="E114" s="42"/>
      <c r="F114" s="220" t="s">
        <v>649</v>
      </c>
      <c r="G114" s="42"/>
      <c r="H114" s="42"/>
      <c r="I114" s="221"/>
      <c r="J114" s="42"/>
      <c r="K114" s="42"/>
      <c r="L114" s="46"/>
      <c r="M114" s="224"/>
      <c r="N114" s="225"/>
      <c r="O114" s="226"/>
      <c r="P114" s="226"/>
      <c r="Q114" s="226"/>
      <c r="R114" s="226"/>
      <c r="S114" s="226"/>
      <c r="T114" s="22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133</v>
      </c>
      <c r="AU114" s="19" t="s">
        <v>81</v>
      </c>
    </row>
    <row r="115" s="2" customFormat="1" ht="6.96" customHeight="1">
      <c r="A115" s="40"/>
      <c r="B115" s="61"/>
      <c r="C115" s="62"/>
      <c r="D115" s="62"/>
      <c r="E115" s="62"/>
      <c r="F115" s="62"/>
      <c r="G115" s="62"/>
      <c r="H115" s="62"/>
      <c r="I115" s="62"/>
      <c r="J115" s="62"/>
      <c r="K115" s="62"/>
      <c r="L115" s="46"/>
      <c r="M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</sheetData>
  <sheetProtection sheet="1" autoFilter="0" formatColumns="0" formatRows="0" objects="1" scenarios="1" spinCount="100000" saltValue="XQK1ajFOIldaD99lQpshqdlyuE0NoPj1NErXdKMDM2YZPTymZtoBvfm7Kba+P2CfeKIqsemoUzKz3y6g3TAxOg==" hashValue="HesMyRXCtQX6hamWOTtqfJAAzY8+QNMwD6L3HdAAFyXxd1+wtKUz9fo5vXMCqRJX1/9pk+rNF50dpOczFjEcMw==" algorithmName="SHA-512" password="80EB"/>
  <autoFilter ref="C81:K114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4_02/122151102"/>
    <hyperlink ref="F90" r:id="rId2" display="https://podminky.urs.cz/item/CS_URS_2024_02/162751117"/>
    <hyperlink ref="F92" r:id="rId3" display="https://podminky.urs.cz/item/CS_URS_2024_02/162751119"/>
    <hyperlink ref="F96" r:id="rId4" display="https://podminky.urs.cz/item/CS_URS_2024_02/171201231"/>
    <hyperlink ref="F100" r:id="rId5" display="https://podminky.urs.cz/item/CS_URS_2024_02/171251201"/>
    <hyperlink ref="F102" r:id="rId6" display="https://podminky.urs.cz/item/CS_URS_2024_02/122151401"/>
    <hyperlink ref="F105" r:id="rId7" display="https://podminky.urs.cz/item/CS_URS_2024_02/183211211"/>
    <hyperlink ref="F107" r:id="rId8" display="https://podminky.urs.cz/item/CS_URS_2024_02/183403114"/>
    <hyperlink ref="F109" r:id="rId9" display="https://podminky.urs.cz/item/CS_URS_2024_02/183403151"/>
    <hyperlink ref="F111" r:id="rId10" display="https://podminky.urs.cz/item/CS_URS_2024_02/183403153"/>
    <hyperlink ref="F114" r:id="rId11" display="https://podminky.urs.cz/item/CS_URS_2024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76" customWidth="1"/>
    <col min="2" max="2" width="1.667969" style="276" customWidth="1"/>
    <col min="3" max="4" width="5" style="276" customWidth="1"/>
    <col min="5" max="5" width="11.66016" style="276" customWidth="1"/>
    <col min="6" max="6" width="9.160156" style="276" customWidth="1"/>
    <col min="7" max="7" width="5" style="276" customWidth="1"/>
    <col min="8" max="8" width="77.83203" style="276" customWidth="1"/>
    <col min="9" max="10" width="20" style="276" customWidth="1"/>
    <col min="11" max="11" width="1.667969" style="276" customWidth="1"/>
  </cols>
  <sheetData>
    <row r="1" s="1" customFormat="1" ht="37.5" customHeight="1"/>
    <row r="2" s="1" customFormat="1" ht="7.5" customHeight="1">
      <c r="B2" s="277"/>
      <c r="C2" s="278"/>
      <c r="D2" s="278"/>
      <c r="E2" s="278"/>
      <c r="F2" s="278"/>
      <c r="G2" s="278"/>
      <c r="H2" s="278"/>
      <c r="I2" s="278"/>
      <c r="J2" s="278"/>
      <c r="K2" s="279"/>
    </row>
    <row r="3" s="16" customFormat="1" ht="45" customHeight="1">
      <c r="B3" s="280"/>
      <c r="C3" s="281" t="s">
        <v>668</v>
      </c>
      <c r="D3" s="281"/>
      <c r="E3" s="281"/>
      <c r="F3" s="281"/>
      <c r="G3" s="281"/>
      <c r="H3" s="281"/>
      <c r="I3" s="281"/>
      <c r="J3" s="281"/>
      <c r="K3" s="282"/>
    </row>
    <row r="4" s="1" customFormat="1" ht="25.5" customHeight="1">
      <c r="B4" s="283"/>
      <c r="C4" s="284" t="s">
        <v>669</v>
      </c>
      <c r="D4" s="284"/>
      <c r="E4" s="284"/>
      <c r="F4" s="284"/>
      <c r="G4" s="284"/>
      <c r="H4" s="284"/>
      <c r="I4" s="284"/>
      <c r="J4" s="284"/>
      <c r="K4" s="285"/>
    </row>
    <row r="5" s="1" customFormat="1" ht="5.25" customHeight="1">
      <c r="B5" s="283"/>
      <c r="C5" s="286"/>
      <c r="D5" s="286"/>
      <c r="E5" s="286"/>
      <c r="F5" s="286"/>
      <c r="G5" s="286"/>
      <c r="H5" s="286"/>
      <c r="I5" s="286"/>
      <c r="J5" s="286"/>
      <c r="K5" s="285"/>
    </row>
    <row r="6" s="1" customFormat="1" ht="15" customHeight="1">
      <c r="B6" s="283"/>
      <c r="C6" s="287" t="s">
        <v>670</v>
      </c>
      <c r="D6" s="287"/>
      <c r="E6" s="287"/>
      <c r="F6" s="287"/>
      <c r="G6" s="287"/>
      <c r="H6" s="287"/>
      <c r="I6" s="287"/>
      <c r="J6" s="287"/>
      <c r="K6" s="285"/>
    </row>
    <row r="7" s="1" customFormat="1" ht="15" customHeight="1">
      <c r="B7" s="288"/>
      <c r="C7" s="287" t="s">
        <v>671</v>
      </c>
      <c r="D7" s="287"/>
      <c r="E7" s="287"/>
      <c r="F7" s="287"/>
      <c r="G7" s="287"/>
      <c r="H7" s="287"/>
      <c r="I7" s="287"/>
      <c r="J7" s="287"/>
      <c r="K7" s="285"/>
    </row>
    <row r="8" s="1" customFormat="1" ht="12.75" customHeight="1">
      <c r="B8" s="288"/>
      <c r="C8" s="287"/>
      <c r="D8" s="287"/>
      <c r="E8" s="287"/>
      <c r="F8" s="287"/>
      <c r="G8" s="287"/>
      <c r="H8" s="287"/>
      <c r="I8" s="287"/>
      <c r="J8" s="287"/>
      <c r="K8" s="285"/>
    </row>
    <row r="9" s="1" customFormat="1" ht="15" customHeight="1">
      <c r="B9" s="288"/>
      <c r="C9" s="287" t="s">
        <v>672</v>
      </c>
      <c r="D9" s="287"/>
      <c r="E9" s="287"/>
      <c r="F9" s="287"/>
      <c r="G9" s="287"/>
      <c r="H9" s="287"/>
      <c r="I9" s="287"/>
      <c r="J9" s="287"/>
      <c r="K9" s="285"/>
    </row>
    <row r="10" s="1" customFormat="1" ht="15" customHeight="1">
      <c r="B10" s="288"/>
      <c r="C10" s="287"/>
      <c r="D10" s="287" t="s">
        <v>673</v>
      </c>
      <c r="E10" s="287"/>
      <c r="F10" s="287"/>
      <c r="G10" s="287"/>
      <c r="H10" s="287"/>
      <c r="I10" s="287"/>
      <c r="J10" s="287"/>
      <c r="K10" s="285"/>
    </row>
    <row r="11" s="1" customFormat="1" ht="15" customHeight="1">
      <c r="B11" s="288"/>
      <c r="C11" s="289"/>
      <c r="D11" s="287" t="s">
        <v>674</v>
      </c>
      <c r="E11" s="287"/>
      <c r="F11" s="287"/>
      <c r="G11" s="287"/>
      <c r="H11" s="287"/>
      <c r="I11" s="287"/>
      <c r="J11" s="287"/>
      <c r="K11" s="285"/>
    </row>
    <row r="12" s="1" customFormat="1" ht="15" customHeight="1">
      <c r="B12" s="288"/>
      <c r="C12" s="289"/>
      <c r="D12" s="287"/>
      <c r="E12" s="287"/>
      <c r="F12" s="287"/>
      <c r="G12" s="287"/>
      <c r="H12" s="287"/>
      <c r="I12" s="287"/>
      <c r="J12" s="287"/>
      <c r="K12" s="285"/>
    </row>
    <row r="13" s="1" customFormat="1" ht="15" customHeight="1">
      <c r="B13" s="288"/>
      <c r="C13" s="289"/>
      <c r="D13" s="290" t="s">
        <v>675</v>
      </c>
      <c r="E13" s="287"/>
      <c r="F13" s="287"/>
      <c r="G13" s="287"/>
      <c r="H13" s="287"/>
      <c r="I13" s="287"/>
      <c r="J13" s="287"/>
      <c r="K13" s="285"/>
    </row>
    <row r="14" s="1" customFormat="1" ht="12.75" customHeight="1">
      <c r="B14" s="288"/>
      <c r="C14" s="289"/>
      <c r="D14" s="289"/>
      <c r="E14" s="289"/>
      <c r="F14" s="289"/>
      <c r="G14" s="289"/>
      <c r="H14" s="289"/>
      <c r="I14" s="289"/>
      <c r="J14" s="289"/>
      <c r="K14" s="285"/>
    </row>
    <row r="15" s="1" customFormat="1" ht="15" customHeight="1">
      <c r="B15" s="288"/>
      <c r="C15" s="289"/>
      <c r="D15" s="287" t="s">
        <v>676</v>
      </c>
      <c r="E15" s="287"/>
      <c r="F15" s="287"/>
      <c r="G15" s="287"/>
      <c r="H15" s="287"/>
      <c r="I15" s="287"/>
      <c r="J15" s="287"/>
      <c r="K15" s="285"/>
    </row>
    <row r="16" s="1" customFormat="1" ht="15" customHeight="1">
      <c r="B16" s="288"/>
      <c r="C16" s="289"/>
      <c r="D16" s="287" t="s">
        <v>677</v>
      </c>
      <c r="E16" s="287"/>
      <c r="F16" s="287"/>
      <c r="G16" s="287"/>
      <c r="H16" s="287"/>
      <c r="I16" s="287"/>
      <c r="J16" s="287"/>
      <c r="K16" s="285"/>
    </row>
    <row r="17" s="1" customFormat="1" ht="15" customHeight="1">
      <c r="B17" s="288"/>
      <c r="C17" s="289"/>
      <c r="D17" s="287" t="s">
        <v>678</v>
      </c>
      <c r="E17" s="287"/>
      <c r="F17" s="287"/>
      <c r="G17" s="287"/>
      <c r="H17" s="287"/>
      <c r="I17" s="287"/>
      <c r="J17" s="287"/>
      <c r="K17" s="285"/>
    </row>
    <row r="18" s="1" customFormat="1" ht="15" customHeight="1">
      <c r="B18" s="288"/>
      <c r="C18" s="289"/>
      <c r="D18" s="289"/>
      <c r="E18" s="291" t="s">
        <v>78</v>
      </c>
      <c r="F18" s="287" t="s">
        <v>679</v>
      </c>
      <c r="G18" s="287"/>
      <c r="H18" s="287"/>
      <c r="I18" s="287"/>
      <c r="J18" s="287"/>
      <c r="K18" s="285"/>
    </row>
    <row r="19" s="1" customFormat="1" ht="15" customHeight="1">
      <c r="B19" s="288"/>
      <c r="C19" s="289"/>
      <c r="D19" s="289"/>
      <c r="E19" s="291" t="s">
        <v>680</v>
      </c>
      <c r="F19" s="287" t="s">
        <v>681</v>
      </c>
      <c r="G19" s="287"/>
      <c r="H19" s="287"/>
      <c r="I19" s="287"/>
      <c r="J19" s="287"/>
      <c r="K19" s="285"/>
    </row>
    <row r="20" s="1" customFormat="1" ht="15" customHeight="1">
      <c r="B20" s="288"/>
      <c r="C20" s="289"/>
      <c r="D20" s="289"/>
      <c r="E20" s="291" t="s">
        <v>682</v>
      </c>
      <c r="F20" s="287" t="s">
        <v>683</v>
      </c>
      <c r="G20" s="287"/>
      <c r="H20" s="287"/>
      <c r="I20" s="287"/>
      <c r="J20" s="287"/>
      <c r="K20" s="285"/>
    </row>
    <row r="21" s="1" customFormat="1" ht="15" customHeight="1">
      <c r="B21" s="288"/>
      <c r="C21" s="289"/>
      <c r="D21" s="289"/>
      <c r="E21" s="291" t="s">
        <v>684</v>
      </c>
      <c r="F21" s="287" t="s">
        <v>685</v>
      </c>
      <c r="G21" s="287"/>
      <c r="H21" s="287"/>
      <c r="I21" s="287"/>
      <c r="J21" s="287"/>
      <c r="K21" s="285"/>
    </row>
    <row r="22" s="1" customFormat="1" ht="15" customHeight="1">
      <c r="B22" s="288"/>
      <c r="C22" s="289"/>
      <c r="D22" s="289"/>
      <c r="E22" s="291" t="s">
        <v>686</v>
      </c>
      <c r="F22" s="287" t="s">
        <v>687</v>
      </c>
      <c r="G22" s="287"/>
      <c r="H22" s="287"/>
      <c r="I22" s="287"/>
      <c r="J22" s="287"/>
      <c r="K22" s="285"/>
    </row>
    <row r="23" s="1" customFormat="1" ht="15" customHeight="1">
      <c r="B23" s="288"/>
      <c r="C23" s="289"/>
      <c r="D23" s="289"/>
      <c r="E23" s="291" t="s">
        <v>688</v>
      </c>
      <c r="F23" s="287" t="s">
        <v>689</v>
      </c>
      <c r="G23" s="287"/>
      <c r="H23" s="287"/>
      <c r="I23" s="287"/>
      <c r="J23" s="287"/>
      <c r="K23" s="285"/>
    </row>
    <row r="24" s="1" customFormat="1" ht="12.75" customHeight="1">
      <c r="B24" s="288"/>
      <c r="C24" s="289"/>
      <c r="D24" s="289"/>
      <c r="E24" s="289"/>
      <c r="F24" s="289"/>
      <c r="G24" s="289"/>
      <c r="H24" s="289"/>
      <c r="I24" s="289"/>
      <c r="J24" s="289"/>
      <c r="K24" s="285"/>
    </row>
    <row r="25" s="1" customFormat="1" ht="15" customHeight="1">
      <c r="B25" s="288"/>
      <c r="C25" s="287" t="s">
        <v>690</v>
      </c>
      <c r="D25" s="287"/>
      <c r="E25" s="287"/>
      <c r="F25" s="287"/>
      <c r="G25" s="287"/>
      <c r="H25" s="287"/>
      <c r="I25" s="287"/>
      <c r="J25" s="287"/>
      <c r="K25" s="285"/>
    </row>
    <row r="26" s="1" customFormat="1" ht="15" customHeight="1">
      <c r="B26" s="288"/>
      <c r="C26" s="287" t="s">
        <v>691</v>
      </c>
      <c r="D26" s="287"/>
      <c r="E26" s="287"/>
      <c r="F26" s="287"/>
      <c r="G26" s="287"/>
      <c r="H26" s="287"/>
      <c r="I26" s="287"/>
      <c r="J26" s="287"/>
      <c r="K26" s="285"/>
    </row>
    <row r="27" s="1" customFormat="1" ht="15" customHeight="1">
      <c r="B27" s="288"/>
      <c r="C27" s="287"/>
      <c r="D27" s="287" t="s">
        <v>692</v>
      </c>
      <c r="E27" s="287"/>
      <c r="F27" s="287"/>
      <c r="G27" s="287"/>
      <c r="H27" s="287"/>
      <c r="I27" s="287"/>
      <c r="J27" s="287"/>
      <c r="K27" s="285"/>
    </row>
    <row r="28" s="1" customFormat="1" ht="15" customHeight="1">
      <c r="B28" s="288"/>
      <c r="C28" s="289"/>
      <c r="D28" s="287" t="s">
        <v>693</v>
      </c>
      <c r="E28" s="287"/>
      <c r="F28" s="287"/>
      <c r="G28" s="287"/>
      <c r="H28" s="287"/>
      <c r="I28" s="287"/>
      <c r="J28" s="287"/>
      <c r="K28" s="285"/>
    </row>
    <row r="29" s="1" customFormat="1" ht="12.75" customHeight="1">
      <c r="B29" s="288"/>
      <c r="C29" s="289"/>
      <c r="D29" s="289"/>
      <c r="E29" s="289"/>
      <c r="F29" s="289"/>
      <c r="G29" s="289"/>
      <c r="H29" s="289"/>
      <c r="I29" s="289"/>
      <c r="J29" s="289"/>
      <c r="K29" s="285"/>
    </row>
    <row r="30" s="1" customFormat="1" ht="15" customHeight="1">
      <c r="B30" s="288"/>
      <c r="C30" s="289"/>
      <c r="D30" s="287" t="s">
        <v>694</v>
      </c>
      <c r="E30" s="287"/>
      <c r="F30" s="287"/>
      <c r="G30" s="287"/>
      <c r="H30" s="287"/>
      <c r="I30" s="287"/>
      <c r="J30" s="287"/>
      <c r="K30" s="285"/>
    </row>
    <row r="31" s="1" customFormat="1" ht="15" customHeight="1">
      <c r="B31" s="288"/>
      <c r="C31" s="289"/>
      <c r="D31" s="287" t="s">
        <v>695</v>
      </c>
      <c r="E31" s="287"/>
      <c r="F31" s="287"/>
      <c r="G31" s="287"/>
      <c r="H31" s="287"/>
      <c r="I31" s="287"/>
      <c r="J31" s="287"/>
      <c r="K31" s="285"/>
    </row>
    <row r="32" s="1" customFormat="1" ht="12.75" customHeight="1">
      <c r="B32" s="288"/>
      <c r="C32" s="289"/>
      <c r="D32" s="289"/>
      <c r="E32" s="289"/>
      <c r="F32" s="289"/>
      <c r="G32" s="289"/>
      <c r="H32" s="289"/>
      <c r="I32" s="289"/>
      <c r="J32" s="289"/>
      <c r="K32" s="285"/>
    </row>
    <row r="33" s="1" customFormat="1" ht="15" customHeight="1">
      <c r="B33" s="288"/>
      <c r="C33" s="289"/>
      <c r="D33" s="287" t="s">
        <v>696</v>
      </c>
      <c r="E33" s="287"/>
      <c r="F33" s="287"/>
      <c r="G33" s="287"/>
      <c r="H33" s="287"/>
      <c r="I33" s="287"/>
      <c r="J33" s="287"/>
      <c r="K33" s="285"/>
    </row>
    <row r="34" s="1" customFormat="1" ht="15" customHeight="1">
      <c r="B34" s="288"/>
      <c r="C34" s="289"/>
      <c r="D34" s="287" t="s">
        <v>697</v>
      </c>
      <c r="E34" s="287"/>
      <c r="F34" s="287"/>
      <c r="G34" s="287"/>
      <c r="H34" s="287"/>
      <c r="I34" s="287"/>
      <c r="J34" s="287"/>
      <c r="K34" s="285"/>
    </row>
    <row r="35" s="1" customFormat="1" ht="15" customHeight="1">
      <c r="B35" s="288"/>
      <c r="C35" s="289"/>
      <c r="D35" s="287" t="s">
        <v>698</v>
      </c>
      <c r="E35" s="287"/>
      <c r="F35" s="287"/>
      <c r="G35" s="287"/>
      <c r="H35" s="287"/>
      <c r="I35" s="287"/>
      <c r="J35" s="287"/>
      <c r="K35" s="285"/>
    </row>
    <row r="36" s="1" customFormat="1" ht="15" customHeight="1">
      <c r="B36" s="288"/>
      <c r="C36" s="289"/>
      <c r="D36" s="287"/>
      <c r="E36" s="290" t="s">
        <v>109</v>
      </c>
      <c r="F36" s="287"/>
      <c r="G36" s="287" t="s">
        <v>699</v>
      </c>
      <c r="H36" s="287"/>
      <c r="I36" s="287"/>
      <c r="J36" s="287"/>
      <c r="K36" s="285"/>
    </row>
    <row r="37" s="1" customFormat="1" ht="30.75" customHeight="1">
      <c r="B37" s="288"/>
      <c r="C37" s="289"/>
      <c r="D37" s="287"/>
      <c r="E37" s="290" t="s">
        <v>700</v>
      </c>
      <c r="F37" s="287"/>
      <c r="G37" s="287" t="s">
        <v>701</v>
      </c>
      <c r="H37" s="287"/>
      <c r="I37" s="287"/>
      <c r="J37" s="287"/>
      <c r="K37" s="285"/>
    </row>
    <row r="38" s="1" customFormat="1" ht="15" customHeight="1">
      <c r="B38" s="288"/>
      <c r="C38" s="289"/>
      <c r="D38" s="287"/>
      <c r="E38" s="290" t="s">
        <v>53</v>
      </c>
      <c r="F38" s="287"/>
      <c r="G38" s="287" t="s">
        <v>702</v>
      </c>
      <c r="H38" s="287"/>
      <c r="I38" s="287"/>
      <c r="J38" s="287"/>
      <c r="K38" s="285"/>
    </row>
    <row r="39" s="1" customFormat="1" ht="15" customHeight="1">
      <c r="B39" s="288"/>
      <c r="C39" s="289"/>
      <c r="D39" s="287"/>
      <c r="E39" s="290" t="s">
        <v>54</v>
      </c>
      <c r="F39" s="287"/>
      <c r="G39" s="287" t="s">
        <v>703</v>
      </c>
      <c r="H39" s="287"/>
      <c r="I39" s="287"/>
      <c r="J39" s="287"/>
      <c r="K39" s="285"/>
    </row>
    <row r="40" s="1" customFormat="1" ht="15" customHeight="1">
      <c r="B40" s="288"/>
      <c r="C40" s="289"/>
      <c r="D40" s="287"/>
      <c r="E40" s="290" t="s">
        <v>110</v>
      </c>
      <c r="F40" s="287"/>
      <c r="G40" s="287" t="s">
        <v>704</v>
      </c>
      <c r="H40" s="287"/>
      <c r="I40" s="287"/>
      <c r="J40" s="287"/>
      <c r="K40" s="285"/>
    </row>
    <row r="41" s="1" customFormat="1" ht="15" customHeight="1">
      <c r="B41" s="288"/>
      <c r="C41" s="289"/>
      <c r="D41" s="287"/>
      <c r="E41" s="290" t="s">
        <v>111</v>
      </c>
      <c r="F41" s="287"/>
      <c r="G41" s="287" t="s">
        <v>705</v>
      </c>
      <c r="H41" s="287"/>
      <c r="I41" s="287"/>
      <c r="J41" s="287"/>
      <c r="K41" s="285"/>
    </row>
    <row r="42" s="1" customFormat="1" ht="15" customHeight="1">
      <c r="B42" s="288"/>
      <c r="C42" s="289"/>
      <c r="D42" s="287"/>
      <c r="E42" s="290" t="s">
        <v>706</v>
      </c>
      <c r="F42" s="287"/>
      <c r="G42" s="287" t="s">
        <v>707</v>
      </c>
      <c r="H42" s="287"/>
      <c r="I42" s="287"/>
      <c r="J42" s="287"/>
      <c r="K42" s="285"/>
    </row>
    <row r="43" s="1" customFormat="1" ht="15" customHeight="1">
      <c r="B43" s="288"/>
      <c r="C43" s="289"/>
      <c r="D43" s="287"/>
      <c r="E43" s="290"/>
      <c r="F43" s="287"/>
      <c r="G43" s="287" t="s">
        <v>708</v>
      </c>
      <c r="H43" s="287"/>
      <c r="I43" s="287"/>
      <c r="J43" s="287"/>
      <c r="K43" s="285"/>
    </row>
    <row r="44" s="1" customFormat="1" ht="15" customHeight="1">
      <c r="B44" s="288"/>
      <c r="C44" s="289"/>
      <c r="D44" s="287"/>
      <c r="E44" s="290" t="s">
        <v>709</v>
      </c>
      <c r="F44" s="287"/>
      <c r="G44" s="287" t="s">
        <v>710</v>
      </c>
      <c r="H44" s="287"/>
      <c r="I44" s="287"/>
      <c r="J44" s="287"/>
      <c r="K44" s="285"/>
    </row>
    <row r="45" s="1" customFormat="1" ht="15" customHeight="1">
      <c r="B45" s="288"/>
      <c r="C45" s="289"/>
      <c r="D45" s="287"/>
      <c r="E45" s="290" t="s">
        <v>113</v>
      </c>
      <c r="F45" s="287"/>
      <c r="G45" s="287" t="s">
        <v>711</v>
      </c>
      <c r="H45" s="287"/>
      <c r="I45" s="287"/>
      <c r="J45" s="287"/>
      <c r="K45" s="285"/>
    </row>
    <row r="46" s="1" customFormat="1" ht="12.75" customHeight="1">
      <c r="B46" s="288"/>
      <c r="C46" s="289"/>
      <c r="D46" s="287"/>
      <c r="E46" s="287"/>
      <c r="F46" s="287"/>
      <c r="G46" s="287"/>
      <c r="H46" s="287"/>
      <c r="I46" s="287"/>
      <c r="J46" s="287"/>
      <c r="K46" s="285"/>
    </row>
    <row r="47" s="1" customFormat="1" ht="15" customHeight="1">
      <c r="B47" s="288"/>
      <c r="C47" s="289"/>
      <c r="D47" s="287" t="s">
        <v>712</v>
      </c>
      <c r="E47" s="287"/>
      <c r="F47" s="287"/>
      <c r="G47" s="287"/>
      <c r="H47" s="287"/>
      <c r="I47" s="287"/>
      <c r="J47" s="287"/>
      <c r="K47" s="285"/>
    </row>
    <row r="48" s="1" customFormat="1" ht="15" customHeight="1">
      <c r="B48" s="288"/>
      <c r="C48" s="289"/>
      <c r="D48" s="289"/>
      <c r="E48" s="287" t="s">
        <v>713</v>
      </c>
      <c r="F48" s="287"/>
      <c r="G48" s="287"/>
      <c r="H48" s="287"/>
      <c r="I48" s="287"/>
      <c r="J48" s="287"/>
      <c r="K48" s="285"/>
    </row>
    <row r="49" s="1" customFormat="1" ht="15" customHeight="1">
      <c r="B49" s="288"/>
      <c r="C49" s="289"/>
      <c r="D49" s="289"/>
      <c r="E49" s="287" t="s">
        <v>714</v>
      </c>
      <c r="F49" s="287"/>
      <c r="G49" s="287"/>
      <c r="H49" s="287"/>
      <c r="I49" s="287"/>
      <c r="J49" s="287"/>
      <c r="K49" s="285"/>
    </row>
    <row r="50" s="1" customFormat="1" ht="15" customHeight="1">
      <c r="B50" s="288"/>
      <c r="C50" s="289"/>
      <c r="D50" s="289"/>
      <c r="E50" s="287" t="s">
        <v>715</v>
      </c>
      <c r="F50" s="287"/>
      <c r="G50" s="287"/>
      <c r="H50" s="287"/>
      <c r="I50" s="287"/>
      <c r="J50" s="287"/>
      <c r="K50" s="285"/>
    </row>
    <row r="51" s="1" customFormat="1" ht="15" customHeight="1">
      <c r="B51" s="288"/>
      <c r="C51" s="289"/>
      <c r="D51" s="287" t="s">
        <v>716</v>
      </c>
      <c r="E51" s="287"/>
      <c r="F51" s="287"/>
      <c r="G51" s="287"/>
      <c r="H51" s="287"/>
      <c r="I51" s="287"/>
      <c r="J51" s="287"/>
      <c r="K51" s="285"/>
    </row>
    <row r="52" s="1" customFormat="1" ht="25.5" customHeight="1">
      <c r="B52" s="283"/>
      <c r="C52" s="284" t="s">
        <v>717</v>
      </c>
      <c r="D52" s="284"/>
      <c r="E52" s="284"/>
      <c r="F52" s="284"/>
      <c r="G52" s="284"/>
      <c r="H52" s="284"/>
      <c r="I52" s="284"/>
      <c r="J52" s="284"/>
      <c r="K52" s="285"/>
    </row>
    <row r="53" s="1" customFormat="1" ht="5.25" customHeight="1">
      <c r="B53" s="283"/>
      <c r="C53" s="286"/>
      <c r="D53" s="286"/>
      <c r="E53" s="286"/>
      <c r="F53" s="286"/>
      <c r="G53" s="286"/>
      <c r="H53" s="286"/>
      <c r="I53" s="286"/>
      <c r="J53" s="286"/>
      <c r="K53" s="285"/>
    </row>
    <row r="54" s="1" customFormat="1" ht="15" customHeight="1">
      <c r="B54" s="283"/>
      <c r="C54" s="287" t="s">
        <v>718</v>
      </c>
      <c r="D54" s="287"/>
      <c r="E54" s="287"/>
      <c r="F54" s="287"/>
      <c r="G54" s="287"/>
      <c r="H54" s="287"/>
      <c r="I54" s="287"/>
      <c r="J54" s="287"/>
      <c r="K54" s="285"/>
    </row>
    <row r="55" s="1" customFormat="1" ht="15" customHeight="1">
      <c r="B55" s="283"/>
      <c r="C55" s="287" t="s">
        <v>719</v>
      </c>
      <c r="D55" s="287"/>
      <c r="E55" s="287"/>
      <c r="F55" s="287"/>
      <c r="G55" s="287"/>
      <c r="H55" s="287"/>
      <c r="I55" s="287"/>
      <c r="J55" s="287"/>
      <c r="K55" s="285"/>
    </row>
    <row r="56" s="1" customFormat="1" ht="12.75" customHeight="1">
      <c r="B56" s="283"/>
      <c r="C56" s="287"/>
      <c r="D56" s="287"/>
      <c r="E56" s="287"/>
      <c r="F56" s="287"/>
      <c r="G56" s="287"/>
      <c r="H56" s="287"/>
      <c r="I56" s="287"/>
      <c r="J56" s="287"/>
      <c r="K56" s="285"/>
    </row>
    <row r="57" s="1" customFormat="1" ht="15" customHeight="1">
      <c r="B57" s="283"/>
      <c r="C57" s="287" t="s">
        <v>720</v>
      </c>
      <c r="D57" s="287"/>
      <c r="E57" s="287"/>
      <c r="F57" s="287"/>
      <c r="G57" s="287"/>
      <c r="H57" s="287"/>
      <c r="I57" s="287"/>
      <c r="J57" s="287"/>
      <c r="K57" s="285"/>
    </row>
    <row r="58" s="1" customFormat="1" ht="15" customHeight="1">
      <c r="B58" s="283"/>
      <c r="C58" s="289"/>
      <c r="D58" s="287" t="s">
        <v>721</v>
      </c>
      <c r="E58" s="287"/>
      <c r="F58" s="287"/>
      <c r="G58" s="287"/>
      <c r="H58" s="287"/>
      <c r="I58" s="287"/>
      <c r="J58" s="287"/>
      <c r="K58" s="285"/>
    </row>
    <row r="59" s="1" customFormat="1" ht="15" customHeight="1">
      <c r="B59" s="283"/>
      <c r="C59" s="289"/>
      <c r="D59" s="287" t="s">
        <v>722</v>
      </c>
      <c r="E59" s="287"/>
      <c r="F59" s="287"/>
      <c r="G59" s="287"/>
      <c r="H59" s="287"/>
      <c r="I59" s="287"/>
      <c r="J59" s="287"/>
      <c r="K59" s="285"/>
    </row>
    <row r="60" s="1" customFormat="1" ht="15" customHeight="1">
      <c r="B60" s="283"/>
      <c r="C60" s="289"/>
      <c r="D60" s="287" t="s">
        <v>723</v>
      </c>
      <c r="E60" s="287"/>
      <c r="F60" s="287"/>
      <c r="G60" s="287"/>
      <c r="H60" s="287"/>
      <c r="I60" s="287"/>
      <c r="J60" s="287"/>
      <c r="K60" s="285"/>
    </row>
    <row r="61" s="1" customFormat="1" ht="15" customHeight="1">
      <c r="B61" s="283"/>
      <c r="C61" s="289"/>
      <c r="D61" s="287" t="s">
        <v>724</v>
      </c>
      <c r="E61" s="287"/>
      <c r="F61" s="287"/>
      <c r="G61" s="287"/>
      <c r="H61" s="287"/>
      <c r="I61" s="287"/>
      <c r="J61" s="287"/>
      <c r="K61" s="285"/>
    </row>
    <row r="62" s="1" customFormat="1" ht="15" customHeight="1">
      <c r="B62" s="283"/>
      <c r="C62" s="289"/>
      <c r="D62" s="292" t="s">
        <v>725</v>
      </c>
      <c r="E62" s="292"/>
      <c r="F62" s="292"/>
      <c r="G62" s="292"/>
      <c r="H62" s="292"/>
      <c r="I62" s="292"/>
      <c r="J62" s="292"/>
      <c r="K62" s="285"/>
    </row>
    <row r="63" s="1" customFormat="1" ht="15" customHeight="1">
      <c r="B63" s="283"/>
      <c r="C63" s="289"/>
      <c r="D63" s="287" t="s">
        <v>726</v>
      </c>
      <c r="E63" s="287"/>
      <c r="F63" s="287"/>
      <c r="G63" s="287"/>
      <c r="H63" s="287"/>
      <c r="I63" s="287"/>
      <c r="J63" s="287"/>
      <c r="K63" s="285"/>
    </row>
    <row r="64" s="1" customFormat="1" ht="12.75" customHeight="1">
      <c r="B64" s="283"/>
      <c r="C64" s="289"/>
      <c r="D64" s="289"/>
      <c r="E64" s="293"/>
      <c r="F64" s="289"/>
      <c r="G64" s="289"/>
      <c r="H64" s="289"/>
      <c r="I64" s="289"/>
      <c r="J64" s="289"/>
      <c r="K64" s="285"/>
    </row>
    <row r="65" s="1" customFormat="1" ht="15" customHeight="1">
      <c r="B65" s="283"/>
      <c r="C65" s="289"/>
      <c r="D65" s="287" t="s">
        <v>727</v>
      </c>
      <c r="E65" s="287"/>
      <c r="F65" s="287"/>
      <c r="G65" s="287"/>
      <c r="H65" s="287"/>
      <c r="I65" s="287"/>
      <c r="J65" s="287"/>
      <c r="K65" s="285"/>
    </row>
    <row r="66" s="1" customFormat="1" ht="15" customHeight="1">
      <c r="B66" s="283"/>
      <c r="C66" s="289"/>
      <c r="D66" s="292" t="s">
        <v>728</v>
      </c>
      <c r="E66" s="292"/>
      <c r="F66" s="292"/>
      <c r="G66" s="292"/>
      <c r="H66" s="292"/>
      <c r="I66" s="292"/>
      <c r="J66" s="292"/>
      <c r="K66" s="285"/>
    </row>
    <row r="67" s="1" customFormat="1" ht="15" customHeight="1">
      <c r="B67" s="283"/>
      <c r="C67" s="289"/>
      <c r="D67" s="287" t="s">
        <v>729</v>
      </c>
      <c r="E67" s="287"/>
      <c r="F67" s="287"/>
      <c r="G67" s="287"/>
      <c r="H67" s="287"/>
      <c r="I67" s="287"/>
      <c r="J67" s="287"/>
      <c r="K67" s="285"/>
    </row>
    <row r="68" s="1" customFormat="1" ht="15" customHeight="1">
      <c r="B68" s="283"/>
      <c r="C68" s="289"/>
      <c r="D68" s="287" t="s">
        <v>730</v>
      </c>
      <c r="E68" s="287"/>
      <c r="F68" s="287"/>
      <c r="G68" s="287"/>
      <c r="H68" s="287"/>
      <c r="I68" s="287"/>
      <c r="J68" s="287"/>
      <c r="K68" s="285"/>
    </row>
    <row r="69" s="1" customFormat="1" ht="15" customHeight="1">
      <c r="B69" s="283"/>
      <c r="C69" s="289"/>
      <c r="D69" s="287" t="s">
        <v>731</v>
      </c>
      <c r="E69" s="287"/>
      <c r="F69" s="287"/>
      <c r="G69" s="287"/>
      <c r="H69" s="287"/>
      <c r="I69" s="287"/>
      <c r="J69" s="287"/>
      <c r="K69" s="285"/>
    </row>
    <row r="70" s="1" customFormat="1" ht="15" customHeight="1">
      <c r="B70" s="283"/>
      <c r="C70" s="289"/>
      <c r="D70" s="287" t="s">
        <v>732</v>
      </c>
      <c r="E70" s="287"/>
      <c r="F70" s="287"/>
      <c r="G70" s="287"/>
      <c r="H70" s="287"/>
      <c r="I70" s="287"/>
      <c r="J70" s="287"/>
      <c r="K70" s="285"/>
    </row>
    <row r="71" s="1" customFormat="1" ht="12.75" customHeight="1">
      <c r="B71" s="294"/>
      <c r="C71" s="295"/>
      <c r="D71" s="295"/>
      <c r="E71" s="295"/>
      <c r="F71" s="295"/>
      <c r="G71" s="295"/>
      <c r="H71" s="295"/>
      <c r="I71" s="295"/>
      <c r="J71" s="295"/>
      <c r="K71" s="296"/>
    </row>
    <row r="72" s="1" customFormat="1" ht="18.75" customHeight="1">
      <c r="B72" s="297"/>
      <c r="C72" s="297"/>
      <c r="D72" s="297"/>
      <c r="E72" s="297"/>
      <c r="F72" s="297"/>
      <c r="G72" s="297"/>
      <c r="H72" s="297"/>
      <c r="I72" s="297"/>
      <c r="J72" s="297"/>
      <c r="K72" s="298"/>
    </row>
    <row r="73" s="1" customFormat="1" ht="18.75" customHeight="1">
      <c r="B73" s="298"/>
      <c r="C73" s="298"/>
      <c r="D73" s="298"/>
      <c r="E73" s="298"/>
      <c r="F73" s="298"/>
      <c r="G73" s="298"/>
      <c r="H73" s="298"/>
      <c r="I73" s="298"/>
      <c r="J73" s="298"/>
      <c r="K73" s="298"/>
    </row>
    <row r="74" s="1" customFormat="1" ht="7.5" customHeight="1">
      <c r="B74" s="299"/>
      <c r="C74" s="300"/>
      <c r="D74" s="300"/>
      <c r="E74" s="300"/>
      <c r="F74" s="300"/>
      <c r="G74" s="300"/>
      <c r="H74" s="300"/>
      <c r="I74" s="300"/>
      <c r="J74" s="300"/>
      <c r="K74" s="301"/>
    </row>
    <row r="75" s="1" customFormat="1" ht="45" customHeight="1">
      <c r="B75" s="302"/>
      <c r="C75" s="303" t="s">
        <v>733</v>
      </c>
      <c r="D75" s="303"/>
      <c r="E75" s="303"/>
      <c r="F75" s="303"/>
      <c r="G75" s="303"/>
      <c r="H75" s="303"/>
      <c r="I75" s="303"/>
      <c r="J75" s="303"/>
      <c r="K75" s="304"/>
    </row>
    <row r="76" s="1" customFormat="1" ht="17.25" customHeight="1">
      <c r="B76" s="302"/>
      <c r="C76" s="305" t="s">
        <v>734</v>
      </c>
      <c r="D76" s="305"/>
      <c r="E76" s="305"/>
      <c r="F76" s="305" t="s">
        <v>735</v>
      </c>
      <c r="G76" s="306"/>
      <c r="H76" s="305" t="s">
        <v>54</v>
      </c>
      <c r="I76" s="305" t="s">
        <v>57</v>
      </c>
      <c r="J76" s="305" t="s">
        <v>736</v>
      </c>
      <c r="K76" s="304"/>
    </row>
    <row r="77" s="1" customFormat="1" ht="17.25" customHeight="1">
      <c r="B77" s="302"/>
      <c r="C77" s="307" t="s">
        <v>737</v>
      </c>
      <c r="D77" s="307"/>
      <c r="E77" s="307"/>
      <c r="F77" s="308" t="s">
        <v>738</v>
      </c>
      <c r="G77" s="309"/>
      <c r="H77" s="307"/>
      <c r="I77" s="307"/>
      <c r="J77" s="307" t="s">
        <v>739</v>
      </c>
      <c r="K77" s="304"/>
    </row>
    <row r="78" s="1" customFormat="1" ht="5.25" customHeight="1">
      <c r="B78" s="302"/>
      <c r="C78" s="310"/>
      <c r="D78" s="310"/>
      <c r="E78" s="310"/>
      <c r="F78" s="310"/>
      <c r="G78" s="311"/>
      <c r="H78" s="310"/>
      <c r="I78" s="310"/>
      <c r="J78" s="310"/>
      <c r="K78" s="304"/>
    </row>
    <row r="79" s="1" customFormat="1" ht="15" customHeight="1">
      <c r="B79" s="302"/>
      <c r="C79" s="290" t="s">
        <v>53</v>
      </c>
      <c r="D79" s="312"/>
      <c r="E79" s="312"/>
      <c r="F79" s="313" t="s">
        <v>740</v>
      </c>
      <c r="G79" s="314"/>
      <c r="H79" s="290" t="s">
        <v>741</v>
      </c>
      <c r="I79" s="290" t="s">
        <v>742</v>
      </c>
      <c r="J79" s="290">
        <v>20</v>
      </c>
      <c r="K79" s="304"/>
    </row>
    <row r="80" s="1" customFormat="1" ht="15" customHeight="1">
      <c r="B80" s="302"/>
      <c r="C80" s="290" t="s">
        <v>743</v>
      </c>
      <c r="D80" s="290"/>
      <c r="E80" s="290"/>
      <c r="F80" s="313" t="s">
        <v>740</v>
      </c>
      <c r="G80" s="314"/>
      <c r="H80" s="290" t="s">
        <v>744</v>
      </c>
      <c r="I80" s="290" t="s">
        <v>742</v>
      </c>
      <c r="J80" s="290">
        <v>120</v>
      </c>
      <c r="K80" s="304"/>
    </row>
    <row r="81" s="1" customFormat="1" ht="15" customHeight="1">
      <c r="B81" s="315"/>
      <c r="C81" s="290" t="s">
        <v>745</v>
      </c>
      <c r="D81" s="290"/>
      <c r="E81" s="290"/>
      <c r="F81" s="313" t="s">
        <v>746</v>
      </c>
      <c r="G81" s="314"/>
      <c r="H81" s="290" t="s">
        <v>747</v>
      </c>
      <c r="I81" s="290" t="s">
        <v>742</v>
      </c>
      <c r="J81" s="290">
        <v>50</v>
      </c>
      <c r="K81" s="304"/>
    </row>
    <row r="82" s="1" customFormat="1" ht="15" customHeight="1">
      <c r="B82" s="315"/>
      <c r="C82" s="290" t="s">
        <v>748</v>
      </c>
      <c r="D82" s="290"/>
      <c r="E82" s="290"/>
      <c r="F82" s="313" t="s">
        <v>740</v>
      </c>
      <c r="G82" s="314"/>
      <c r="H82" s="290" t="s">
        <v>749</v>
      </c>
      <c r="I82" s="290" t="s">
        <v>750</v>
      </c>
      <c r="J82" s="290"/>
      <c r="K82" s="304"/>
    </row>
    <row r="83" s="1" customFormat="1" ht="15" customHeight="1">
      <c r="B83" s="315"/>
      <c r="C83" s="316" t="s">
        <v>751</v>
      </c>
      <c r="D83" s="316"/>
      <c r="E83" s="316"/>
      <c r="F83" s="317" t="s">
        <v>746</v>
      </c>
      <c r="G83" s="316"/>
      <c r="H83" s="316" t="s">
        <v>752</v>
      </c>
      <c r="I83" s="316" t="s">
        <v>742</v>
      </c>
      <c r="J83" s="316">
        <v>15</v>
      </c>
      <c r="K83" s="304"/>
    </row>
    <row r="84" s="1" customFormat="1" ht="15" customHeight="1">
      <c r="B84" s="315"/>
      <c r="C84" s="316" t="s">
        <v>753</v>
      </c>
      <c r="D84" s="316"/>
      <c r="E84" s="316"/>
      <c r="F84" s="317" t="s">
        <v>746</v>
      </c>
      <c r="G84" s="316"/>
      <c r="H84" s="316" t="s">
        <v>754</v>
      </c>
      <c r="I84" s="316" t="s">
        <v>742</v>
      </c>
      <c r="J84" s="316">
        <v>15</v>
      </c>
      <c r="K84" s="304"/>
    </row>
    <row r="85" s="1" customFormat="1" ht="15" customHeight="1">
      <c r="B85" s="315"/>
      <c r="C85" s="316" t="s">
        <v>755</v>
      </c>
      <c r="D85" s="316"/>
      <c r="E85" s="316"/>
      <c r="F85" s="317" t="s">
        <v>746</v>
      </c>
      <c r="G85" s="316"/>
      <c r="H85" s="316" t="s">
        <v>756</v>
      </c>
      <c r="I85" s="316" t="s">
        <v>742</v>
      </c>
      <c r="J85" s="316">
        <v>20</v>
      </c>
      <c r="K85" s="304"/>
    </row>
    <row r="86" s="1" customFormat="1" ht="15" customHeight="1">
      <c r="B86" s="315"/>
      <c r="C86" s="316" t="s">
        <v>757</v>
      </c>
      <c r="D86" s="316"/>
      <c r="E86" s="316"/>
      <c r="F86" s="317" t="s">
        <v>746</v>
      </c>
      <c r="G86" s="316"/>
      <c r="H86" s="316" t="s">
        <v>758</v>
      </c>
      <c r="I86" s="316" t="s">
        <v>742</v>
      </c>
      <c r="J86" s="316">
        <v>20</v>
      </c>
      <c r="K86" s="304"/>
    </row>
    <row r="87" s="1" customFormat="1" ht="15" customHeight="1">
      <c r="B87" s="315"/>
      <c r="C87" s="290" t="s">
        <v>759</v>
      </c>
      <c r="D87" s="290"/>
      <c r="E87" s="290"/>
      <c r="F87" s="313" t="s">
        <v>746</v>
      </c>
      <c r="G87" s="314"/>
      <c r="H87" s="290" t="s">
        <v>760</v>
      </c>
      <c r="I87" s="290" t="s">
        <v>742</v>
      </c>
      <c r="J87" s="290">
        <v>50</v>
      </c>
      <c r="K87" s="304"/>
    </row>
    <row r="88" s="1" customFormat="1" ht="15" customHeight="1">
      <c r="B88" s="315"/>
      <c r="C88" s="290" t="s">
        <v>761</v>
      </c>
      <c r="D88" s="290"/>
      <c r="E88" s="290"/>
      <c r="F88" s="313" t="s">
        <v>746</v>
      </c>
      <c r="G88" s="314"/>
      <c r="H88" s="290" t="s">
        <v>762</v>
      </c>
      <c r="I88" s="290" t="s">
        <v>742</v>
      </c>
      <c r="J88" s="290">
        <v>20</v>
      </c>
      <c r="K88" s="304"/>
    </row>
    <row r="89" s="1" customFormat="1" ht="15" customHeight="1">
      <c r="B89" s="315"/>
      <c r="C89" s="290" t="s">
        <v>763</v>
      </c>
      <c r="D89" s="290"/>
      <c r="E89" s="290"/>
      <c r="F89" s="313" t="s">
        <v>746</v>
      </c>
      <c r="G89" s="314"/>
      <c r="H89" s="290" t="s">
        <v>764</v>
      </c>
      <c r="I89" s="290" t="s">
        <v>742</v>
      </c>
      <c r="J89" s="290">
        <v>20</v>
      </c>
      <c r="K89" s="304"/>
    </row>
    <row r="90" s="1" customFormat="1" ht="15" customHeight="1">
      <c r="B90" s="315"/>
      <c r="C90" s="290" t="s">
        <v>765</v>
      </c>
      <c r="D90" s="290"/>
      <c r="E90" s="290"/>
      <c r="F90" s="313" t="s">
        <v>746</v>
      </c>
      <c r="G90" s="314"/>
      <c r="H90" s="290" t="s">
        <v>766</v>
      </c>
      <c r="I90" s="290" t="s">
        <v>742</v>
      </c>
      <c r="J90" s="290">
        <v>50</v>
      </c>
      <c r="K90" s="304"/>
    </row>
    <row r="91" s="1" customFormat="1" ht="15" customHeight="1">
      <c r="B91" s="315"/>
      <c r="C91" s="290" t="s">
        <v>767</v>
      </c>
      <c r="D91" s="290"/>
      <c r="E91" s="290"/>
      <c r="F91" s="313" t="s">
        <v>746</v>
      </c>
      <c r="G91" s="314"/>
      <c r="H91" s="290" t="s">
        <v>767</v>
      </c>
      <c r="I91" s="290" t="s">
        <v>742</v>
      </c>
      <c r="J91" s="290">
        <v>50</v>
      </c>
      <c r="K91" s="304"/>
    </row>
    <row r="92" s="1" customFormat="1" ht="15" customHeight="1">
      <c r="B92" s="315"/>
      <c r="C92" s="290" t="s">
        <v>768</v>
      </c>
      <c r="D92" s="290"/>
      <c r="E92" s="290"/>
      <c r="F92" s="313" t="s">
        <v>746</v>
      </c>
      <c r="G92" s="314"/>
      <c r="H92" s="290" t="s">
        <v>769</v>
      </c>
      <c r="I92" s="290" t="s">
        <v>742</v>
      </c>
      <c r="J92" s="290">
        <v>255</v>
      </c>
      <c r="K92" s="304"/>
    </row>
    <row r="93" s="1" customFormat="1" ht="15" customHeight="1">
      <c r="B93" s="315"/>
      <c r="C93" s="290" t="s">
        <v>770</v>
      </c>
      <c r="D93" s="290"/>
      <c r="E93" s="290"/>
      <c r="F93" s="313" t="s">
        <v>740</v>
      </c>
      <c r="G93" s="314"/>
      <c r="H93" s="290" t="s">
        <v>771</v>
      </c>
      <c r="I93" s="290" t="s">
        <v>772</v>
      </c>
      <c r="J93" s="290"/>
      <c r="K93" s="304"/>
    </row>
    <row r="94" s="1" customFormat="1" ht="15" customHeight="1">
      <c r="B94" s="315"/>
      <c r="C94" s="290" t="s">
        <v>773</v>
      </c>
      <c r="D94" s="290"/>
      <c r="E94" s="290"/>
      <c r="F94" s="313" t="s">
        <v>740</v>
      </c>
      <c r="G94" s="314"/>
      <c r="H94" s="290" t="s">
        <v>774</v>
      </c>
      <c r="I94" s="290" t="s">
        <v>775</v>
      </c>
      <c r="J94" s="290"/>
      <c r="K94" s="304"/>
    </row>
    <row r="95" s="1" customFormat="1" ht="15" customHeight="1">
      <c r="B95" s="315"/>
      <c r="C95" s="290" t="s">
        <v>776</v>
      </c>
      <c r="D95" s="290"/>
      <c r="E95" s="290"/>
      <c r="F95" s="313" t="s">
        <v>740</v>
      </c>
      <c r="G95" s="314"/>
      <c r="H95" s="290" t="s">
        <v>776</v>
      </c>
      <c r="I95" s="290" t="s">
        <v>775</v>
      </c>
      <c r="J95" s="290"/>
      <c r="K95" s="304"/>
    </row>
    <row r="96" s="1" customFormat="1" ht="15" customHeight="1">
      <c r="B96" s="315"/>
      <c r="C96" s="290" t="s">
        <v>38</v>
      </c>
      <c r="D96" s="290"/>
      <c r="E96" s="290"/>
      <c r="F96" s="313" t="s">
        <v>740</v>
      </c>
      <c r="G96" s="314"/>
      <c r="H96" s="290" t="s">
        <v>777</v>
      </c>
      <c r="I96" s="290" t="s">
        <v>775</v>
      </c>
      <c r="J96" s="290"/>
      <c r="K96" s="304"/>
    </row>
    <row r="97" s="1" customFormat="1" ht="15" customHeight="1">
      <c r="B97" s="315"/>
      <c r="C97" s="290" t="s">
        <v>48</v>
      </c>
      <c r="D97" s="290"/>
      <c r="E97" s="290"/>
      <c r="F97" s="313" t="s">
        <v>740</v>
      </c>
      <c r="G97" s="314"/>
      <c r="H97" s="290" t="s">
        <v>778</v>
      </c>
      <c r="I97" s="290" t="s">
        <v>775</v>
      </c>
      <c r="J97" s="290"/>
      <c r="K97" s="304"/>
    </row>
    <row r="98" s="1" customFormat="1" ht="15" customHeight="1">
      <c r="B98" s="318"/>
      <c r="C98" s="319"/>
      <c r="D98" s="319"/>
      <c r="E98" s="319"/>
      <c r="F98" s="319"/>
      <c r="G98" s="319"/>
      <c r="H98" s="319"/>
      <c r="I98" s="319"/>
      <c r="J98" s="319"/>
      <c r="K98" s="320"/>
    </row>
    <row r="99" s="1" customFormat="1" ht="18.75" customHeight="1">
      <c r="B99" s="321"/>
      <c r="C99" s="322"/>
      <c r="D99" s="322"/>
      <c r="E99" s="322"/>
      <c r="F99" s="322"/>
      <c r="G99" s="322"/>
      <c r="H99" s="322"/>
      <c r="I99" s="322"/>
      <c r="J99" s="322"/>
      <c r="K99" s="321"/>
    </row>
    <row r="100" s="1" customFormat="1" ht="18.75" customHeight="1">
      <c r="B100" s="298"/>
      <c r="C100" s="298"/>
      <c r="D100" s="298"/>
      <c r="E100" s="298"/>
      <c r="F100" s="298"/>
      <c r="G100" s="298"/>
      <c r="H100" s="298"/>
      <c r="I100" s="298"/>
      <c r="J100" s="298"/>
      <c r="K100" s="298"/>
    </row>
    <row r="101" s="1" customFormat="1" ht="7.5" customHeight="1">
      <c r="B101" s="299"/>
      <c r="C101" s="300"/>
      <c r="D101" s="300"/>
      <c r="E101" s="300"/>
      <c r="F101" s="300"/>
      <c r="G101" s="300"/>
      <c r="H101" s="300"/>
      <c r="I101" s="300"/>
      <c r="J101" s="300"/>
      <c r="K101" s="301"/>
    </row>
    <row r="102" s="1" customFormat="1" ht="45" customHeight="1">
      <c r="B102" s="302"/>
      <c r="C102" s="303" t="s">
        <v>779</v>
      </c>
      <c r="D102" s="303"/>
      <c r="E102" s="303"/>
      <c r="F102" s="303"/>
      <c r="G102" s="303"/>
      <c r="H102" s="303"/>
      <c r="I102" s="303"/>
      <c r="J102" s="303"/>
      <c r="K102" s="304"/>
    </row>
    <row r="103" s="1" customFormat="1" ht="17.25" customHeight="1">
      <c r="B103" s="302"/>
      <c r="C103" s="305" t="s">
        <v>734</v>
      </c>
      <c r="D103" s="305"/>
      <c r="E103" s="305"/>
      <c r="F103" s="305" t="s">
        <v>735</v>
      </c>
      <c r="G103" s="306"/>
      <c r="H103" s="305" t="s">
        <v>54</v>
      </c>
      <c r="I103" s="305" t="s">
        <v>57</v>
      </c>
      <c r="J103" s="305" t="s">
        <v>736</v>
      </c>
      <c r="K103" s="304"/>
    </row>
    <row r="104" s="1" customFormat="1" ht="17.25" customHeight="1">
      <c r="B104" s="302"/>
      <c r="C104" s="307" t="s">
        <v>737</v>
      </c>
      <c r="D104" s="307"/>
      <c r="E104" s="307"/>
      <c r="F104" s="308" t="s">
        <v>738</v>
      </c>
      <c r="G104" s="309"/>
      <c r="H104" s="307"/>
      <c r="I104" s="307"/>
      <c r="J104" s="307" t="s">
        <v>739</v>
      </c>
      <c r="K104" s="304"/>
    </row>
    <row r="105" s="1" customFormat="1" ht="5.25" customHeight="1">
      <c r="B105" s="302"/>
      <c r="C105" s="305"/>
      <c r="D105" s="305"/>
      <c r="E105" s="305"/>
      <c r="F105" s="305"/>
      <c r="G105" s="323"/>
      <c r="H105" s="305"/>
      <c r="I105" s="305"/>
      <c r="J105" s="305"/>
      <c r="K105" s="304"/>
    </row>
    <row r="106" s="1" customFormat="1" ht="15" customHeight="1">
      <c r="B106" s="302"/>
      <c r="C106" s="290" t="s">
        <v>53</v>
      </c>
      <c r="D106" s="312"/>
      <c r="E106" s="312"/>
      <c r="F106" s="313" t="s">
        <v>740</v>
      </c>
      <c r="G106" s="290"/>
      <c r="H106" s="290" t="s">
        <v>780</v>
      </c>
      <c r="I106" s="290" t="s">
        <v>742</v>
      </c>
      <c r="J106" s="290">
        <v>20</v>
      </c>
      <c r="K106" s="304"/>
    </row>
    <row r="107" s="1" customFormat="1" ht="15" customHeight="1">
      <c r="B107" s="302"/>
      <c r="C107" s="290" t="s">
        <v>743</v>
      </c>
      <c r="D107" s="290"/>
      <c r="E107" s="290"/>
      <c r="F107" s="313" t="s">
        <v>740</v>
      </c>
      <c r="G107" s="290"/>
      <c r="H107" s="290" t="s">
        <v>780</v>
      </c>
      <c r="I107" s="290" t="s">
        <v>742</v>
      </c>
      <c r="J107" s="290">
        <v>120</v>
      </c>
      <c r="K107" s="304"/>
    </row>
    <row r="108" s="1" customFormat="1" ht="15" customHeight="1">
      <c r="B108" s="315"/>
      <c r="C108" s="290" t="s">
        <v>745</v>
      </c>
      <c r="D108" s="290"/>
      <c r="E108" s="290"/>
      <c r="F108" s="313" t="s">
        <v>746</v>
      </c>
      <c r="G108" s="290"/>
      <c r="H108" s="290" t="s">
        <v>780</v>
      </c>
      <c r="I108" s="290" t="s">
        <v>742</v>
      </c>
      <c r="J108" s="290">
        <v>50</v>
      </c>
      <c r="K108" s="304"/>
    </row>
    <row r="109" s="1" customFormat="1" ht="15" customHeight="1">
      <c r="B109" s="315"/>
      <c r="C109" s="290" t="s">
        <v>748</v>
      </c>
      <c r="D109" s="290"/>
      <c r="E109" s="290"/>
      <c r="F109" s="313" t="s">
        <v>740</v>
      </c>
      <c r="G109" s="290"/>
      <c r="H109" s="290" t="s">
        <v>780</v>
      </c>
      <c r="I109" s="290" t="s">
        <v>750</v>
      </c>
      <c r="J109" s="290"/>
      <c r="K109" s="304"/>
    </row>
    <row r="110" s="1" customFormat="1" ht="15" customHeight="1">
      <c r="B110" s="315"/>
      <c r="C110" s="290" t="s">
        <v>759</v>
      </c>
      <c r="D110" s="290"/>
      <c r="E110" s="290"/>
      <c r="F110" s="313" t="s">
        <v>746</v>
      </c>
      <c r="G110" s="290"/>
      <c r="H110" s="290" t="s">
        <v>780</v>
      </c>
      <c r="I110" s="290" t="s">
        <v>742</v>
      </c>
      <c r="J110" s="290">
        <v>50</v>
      </c>
      <c r="K110" s="304"/>
    </row>
    <row r="111" s="1" customFormat="1" ht="15" customHeight="1">
      <c r="B111" s="315"/>
      <c r="C111" s="290" t="s">
        <v>767</v>
      </c>
      <c r="D111" s="290"/>
      <c r="E111" s="290"/>
      <c r="F111" s="313" t="s">
        <v>746</v>
      </c>
      <c r="G111" s="290"/>
      <c r="H111" s="290" t="s">
        <v>780</v>
      </c>
      <c r="I111" s="290" t="s">
        <v>742</v>
      </c>
      <c r="J111" s="290">
        <v>50</v>
      </c>
      <c r="K111" s="304"/>
    </row>
    <row r="112" s="1" customFormat="1" ht="15" customHeight="1">
      <c r="B112" s="315"/>
      <c r="C112" s="290" t="s">
        <v>765</v>
      </c>
      <c r="D112" s="290"/>
      <c r="E112" s="290"/>
      <c r="F112" s="313" t="s">
        <v>746</v>
      </c>
      <c r="G112" s="290"/>
      <c r="H112" s="290" t="s">
        <v>780</v>
      </c>
      <c r="I112" s="290" t="s">
        <v>742</v>
      </c>
      <c r="J112" s="290">
        <v>50</v>
      </c>
      <c r="K112" s="304"/>
    </row>
    <row r="113" s="1" customFormat="1" ht="15" customHeight="1">
      <c r="B113" s="315"/>
      <c r="C113" s="290" t="s">
        <v>53</v>
      </c>
      <c r="D113" s="290"/>
      <c r="E113" s="290"/>
      <c r="F113" s="313" t="s">
        <v>740</v>
      </c>
      <c r="G113" s="290"/>
      <c r="H113" s="290" t="s">
        <v>781</v>
      </c>
      <c r="I113" s="290" t="s">
        <v>742</v>
      </c>
      <c r="J113" s="290">
        <v>20</v>
      </c>
      <c r="K113" s="304"/>
    </row>
    <row r="114" s="1" customFormat="1" ht="15" customHeight="1">
      <c r="B114" s="315"/>
      <c r="C114" s="290" t="s">
        <v>782</v>
      </c>
      <c r="D114" s="290"/>
      <c r="E114" s="290"/>
      <c r="F114" s="313" t="s">
        <v>740</v>
      </c>
      <c r="G114" s="290"/>
      <c r="H114" s="290" t="s">
        <v>783</v>
      </c>
      <c r="I114" s="290" t="s">
        <v>742</v>
      </c>
      <c r="J114" s="290">
        <v>120</v>
      </c>
      <c r="K114" s="304"/>
    </row>
    <row r="115" s="1" customFormat="1" ht="15" customHeight="1">
      <c r="B115" s="315"/>
      <c r="C115" s="290" t="s">
        <v>38</v>
      </c>
      <c r="D115" s="290"/>
      <c r="E115" s="290"/>
      <c r="F115" s="313" t="s">
        <v>740</v>
      </c>
      <c r="G115" s="290"/>
      <c r="H115" s="290" t="s">
        <v>784</v>
      </c>
      <c r="I115" s="290" t="s">
        <v>775</v>
      </c>
      <c r="J115" s="290"/>
      <c r="K115" s="304"/>
    </row>
    <row r="116" s="1" customFormat="1" ht="15" customHeight="1">
      <c r="B116" s="315"/>
      <c r="C116" s="290" t="s">
        <v>48</v>
      </c>
      <c r="D116" s="290"/>
      <c r="E116" s="290"/>
      <c r="F116" s="313" t="s">
        <v>740</v>
      </c>
      <c r="G116" s="290"/>
      <c r="H116" s="290" t="s">
        <v>785</v>
      </c>
      <c r="I116" s="290" t="s">
        <v>775</v>
      </c>
      <c r="J116" s="290"/>
      <c r="K116" s="304"/>
    </row>
    <row r="117" s="1" customFormat="1" ht="15" customHeight="1">
      <c r="B117" s="315"/>
      <c r="C117" s="290" t="s">
        <v>57</v>
      </c>
      <c r="D117" s="290"/>
      <c r="E117" s="290"/>
      <c r="F117" s="313" t="s">
        <v>740</v>
      </c>
      <c r="G117" s="290"/>
      <c r="H117" s="290" t="s">
        <v>786</v>
      </c>
      <c r="I117" s="290" t="s">
        <v>787</v>
      </c>
      <c r="J117" s="290"/>
      <c r="K117" s="304"/>
    </row>
    <row r="118" s="1" customFormat="1" ht="15" customHeight="1">
      <c r="B118" s="318"/>
      <c r="C118" s="324"/>
      <c r="D118" s="324"/>
      <c r="E118" s="324"/>
      <c r="F118" s="324"/>
      <c r="G118" s="324"/>
      <c r="H118" s="324"/>
      <c r="I118" s="324"/>
      <c r="J118" s="324"/>
      <c r="K118" s="320"/>
    </row>
    <row r="119" s="1" customFormat="1" ht="18.75" customHeight="1">
      <c r="B119" s="325"/>
      <c r="C119" s="326"/>
      <c r="D119" s="326"/>
      <c r="E119" s="326"/>
      <c r="F119" s="327"/>
      <c r="G119" s="326"/>
      <c r="H119" s="326"/>
      <c r="I119" s="326"/>
      <c r="J119" s="326"/>
      <c r="K119" s="325"/>
    </row>
    <row r="120" s="1" customFormat="1" ht="18.75" customHeight="1">
      <c r="B120" s="298"/>
      <c r="C120" s="298"/>
      <c r="D120" s="298"/>
      <c r="E120" s="298"/>
      <c r="F120" s="298"/>
      <c r="G120" s="298"/>
      <c r="H120" s="298"/>
      <c r="I120" s="298"/>
      <c r="J120" s="298"/>
      <c r="K120" s="298"/>
    </row>
    <row r="121" s="1" customFormat="1" ht="7.5" customHeight="1">
      <c r="B121" s="328"/>
      <c r="C121" s="329"/>
      <c r="D121" s="329"/>
      <c r="E121" s="329"/>
      <c r="F121" s="329"/>
      <c r="G121" s="329"/>
      <c r="H121" s="329"/>
      <c r="I121" s="329"/>
      <c r="J121" s="329"/>
      <c r="K121" s="330"/>
    </row>
    <row r="122" s="1" customFormat="1" ht="45" customHeight="1">
      <c r="B122" s="331"/>
      <c r="C122" s="281" t="s">
        <v>788</v>
      </c>
      <c r="D122" s="281"/>
      <c r="E122" s="281"/>
      <c r="F122" s="281"/>
      <c r="G122" s="281"/>
      <c r="H122" s="281"/>
      <c r="I122" s="281"/>
      <c r="J122" s="281"/>
      <c r="K122" s="332"/>
    </row>
    <row r="123" s="1" customFormat="1" ht="17.25" customHeight="1">
      <c r="B123" s="333"/>
      <c r="C123" s="305" t="s">
        <v>734</v>
      </c>
      <c r="D123" s="305"/>
      <c r="E123" s="305"/>
      <c r="F123" s="305" t="s">
        <v>735</v>
      </c>
      <c r="G123" s="306"/>
      <c r="H123" s="305" t="s">
        <v>54</v>
      </c>
      <c r="I123" s="305" t="s">
        <v>57</v>
      </c>
      <c r="J123" s="305" t="s">
        <v>736</v>
      </c>
      <c r="K123" s="334"/>
    </row>
    <row r="124" s="1" customFormat="1" ht="17.25" customHeight="1">
      <c r="B124" s="333"/>
      <c r="C124" s="307" t="s">
        <v>737</v>
      </c>
      <c r="D124" s="307"/>
      <c r="E124" s="307"/>
      <c r="F124" s="308" t="s">
        <v>738</v>
      </c>
      <c r="G124" s="309"/>
      <c r="H124" s="307"/>
      <c r="I124" s="307"/>
      <c r="J124" s="307" t="s">
        <v>739</v>
      </c>
      <c r="K124" s="334"/>
    </row>
    <row r="125" s="1" customFormat="1" ht="5.25" customHeight="1">
      <c r="B125" s="335"/>
      <c r="C125" s="310"/>
      <c r="D125" s="310"/>
      <c r="E125" s="310"/>
      <c r="F125" s="310"/>
      <c r="G125" s="336"/>
      <c r="H125" s="310"/>
      <c r="I125" s="310"/>
      <c r="J125" s="310"/>
      <c r="K125" s="337"/>
    </row>
    <row r="126" s="1" customFormat="1" ht="15" customHeight="1">
      <c r="B126" s="335"/>
      <c r="C126" s="290" t="s">
        <v>743</v>
      </c>
      <c r="D126" s="312"/>
      <c r="E126" s="312"/>
      <c r="F126" s="313" t="s">
        <v>740</v>
      </c>
      <c r="G126" s="290"/>
      <c r="H126" s="290" t="s">
        <v>780</v>
      </c>
      <c r="I126" s="290" t="s">
        <v>742</v>
      </c>
      <c r="J126" s="290">
        <v>120</v>
      </c>
      <c r="K126" s="338"/>
    </row>
    <row r="127" s="1" customFormat="1" ht="15" customHeight="1">
      <c r="B127" s="335"/>
      <c r="C127" s="290" t="s">
        <v>789</v>
      </c>
      <c r="D127" s="290"/>
      <c r="E127" s="290"/>
      <c r="F127" s="313" t="s">
        <v>740</v>
      </c>
      <c r="G127" s="290"/>
      <c r="H127" s="290" t="s">
        <v>790</v>
      </c>
      <c r="I127" s="290" t="s">
        <v>742</v>
      </c>
      <c r="J127" s="290" t="s">
        <v>791</v>
      </c>
      <c r="K127" s="338"/>
    </row>
    <row r="128" s="1" customFormat="1" ht="15" customHeight="1">
      <c r="B128" s="335"/>
      <c r="C128" s="290" t="s">
        <v>688</v>
      </c>
      <c r="D128" s="290"/>
      <c r="E128" s="290"/>
      <c r="F128" s="313" t="s">
        <v>740</v>
      </c>
      <c r="G128" s="290"/>
      <c r="H128" s="290" t="s">
        <v>792</v>
      </c>
      <c r="I128" s="290" t="s">
        <v>742</v>
      </c>
      <c r="J128" s="290" t="s">
        <v>791</v>
      </c>
      <c r="K128" s="338"/>
    </row>
    <row r="129" s="1" customFormat="1" ht="15" customHeight="1">
      <c r="B129" s="335"/>
      <c r="C129" s="290" t="s">
        <v>751</v>
      </c>
      <c r="D129" s="290"/>
      <c r="E129" s="290"/>
      <c r="F129" s="313" t="s">
        <v>746</v>
      </c>
      <c r="G129" s="290"/>
      <c r="H129" s="290" t="s">
        <v>752</v>
      </c>
      <c r="I129" s="290" t="s">
        <v>742</v>
      </c>
      <c r="J129" s="290">
        <v>15</v>
      </c>
      <c r="K129" s="338"/>
    </row>
    <row r="130" s="1" customFormat="1" ht="15" customHeight="1">
      <c r="B130" s="335"/>
      <c r="C130" s="316" t="s">
        <v>753</v>
      </c>
      <c r="D130" s="316"/>
      <c r="E130" s="316"/>
      <c r="F130" s="317" t="s">
        <v>746</v>
      </c>
      <c r="G130" s="316"/>
      <c r="H130" s="316" t="s">
        <v>754</v>
      </c>
      <c r="I130" s="316" t="s">
        <v>742</v>
      </c>
      <c r="J130" s="316">
        <v>15</v>
      </c>
      <c r="K130" s="338"/>
    </row>
    <row r="131" s="1" customFormat="1" ht="15" customHeight="1">
      <c r="B131" s="335"/>
      <c r="C131" s="316" t="s">
        <v>755</v>
      </c>
      <c r="D131" s="316"/>
      <c r="E131" s="316"/>
      <c r="F131" s="317" t="s">
        <v>746</v>
      </c>
      <c r="G131" s="316"/>
      <c r="H131" s="316" t="s">
        <v>756</v>
      </c>
      <c r="I131" s="316" t="s">
        <v>742</v>
      </c>
      <c r="J131" s="316">
        <v>20</v>
      </c>
      <c r="K131" s="338"/>
    </row>
    <row r="132" s="1" customFormat="1" ht="15" customHeight="1">
      <c r="B132" s="335"/>
      <c r="C132" s="316" t="s">
        <v>757</v>
      </c>
      <c r="D132" s="316"/>
      <c r="E132" s="316"/>
      <c r="F132" s="317" t="s">
        <v>746</v>
      </c>
      <c r="G132" s="316"/>
      <c r="H132" s="316" t="s">
        <v>758</v>
      </c>
      <c r="I132" s="316" t="s">
        <v>742</v>
      </c>
      <c r="J132" s="316">
        <v>20</v>
      </c>
      <c r="K132" s="338"/>
    </row>
    <row r="133" s="1" customFormat="1" ht="15" customHeight="1">
      <c r="B133" s="335"/>
      <c r="C133" s="290" t="s">
        <v>745</v>
      </c>
      <c r="D133" s="290"/>
      <c r="E133" s="290"/>
      <c r="F133" s="313" t="s">
        <v>746</v>
      </c>
      <c r="G133" s="290"/>
      <c r="H133" s="290" t="s">
        <v>780</v>
      </c>
      <c r="I133" s="290" t="s">
        <v>742</v>
      </c>
      <c r="J133" s="290">
        <v>50</v>
      </c>
      <c r="K133" s="338"/>
    </row>
    <row r="134" s="1" customFormat="1" ht="15" customHeight="1">
      <c r="B134" s="335"/>
      <c r="C134" s="290" t="s">
        <v>759</v>
      </c>
      <c r="D134" s="290"/>
      <c r="E134" s="290"/>
      <c r="F134" s="313" t="s">
        <v>746</v>
      </c>
      <c r="G134" s="290"/>
      <c r="H134" s="290" t="s">
        <v>780</v>
      </c>
      <c r="I134" s="290" t="s">
        <v>742</v>
      </c>
      <c r="J134" s="290">
        <v>50</v>
      </c>
      <c r="K134" s="338"/>
    </row>
    <row r="135" s="1" customFormat="1" ht="15" customHeight="1">
      <c r="B135" s="335"/>
      <c r="C135" s="290" t="s">
        <v>765</v>
      </c>
      <c r="D135" s="290"/>
      <c r="E135" s="290"/>
      <c r="F135" s="313" t="s">
        <v>746</v>
      </c>
      <c r="G135" s="290"/>
      <c r="H135" s="290" t="s">
        <v>780</v>
      </c>
      <c r="I135" s="290" t="s">
        <v>742</v>
      </c>
      <c r="J135" s="290">
        <v>50</v>
      </c>
      <c r="K135" s="338"/>
    </row>
    <row r="136" s="1" customFormat="1" ht="15" customHeight="1">
      <c r="B136" s="335"/>
      <c r="C136" s="290" t="s">
        <v>767</v>
      </c>
      <c r="D136" s="290"/>
      <c r="E136" s="290"/>
      <c r="F136" s="313" t="s">
        <v>746</v>
      </c>
      <c r="G136" s="290"/>
      <c r="H136" s="290" t="s">
        <v>780</v>
      </c>
      <c r="I136" s="290" t="s">
        <v>742</v>
      </c>
      <c r="J136" s="290">
        <v>50</v>
      </c>
      <c r="K136" s="338"/>
    </row>
    <row r="137" s="1" customFormat="1" ht="15" customHeight="1">
      <c r="B137" s="335"/>
      <c r="C137" s="290" t="s">
        <v>768</v>
      </c>
      <c r="D137" s="290"/>
      <c r="E137" s="290"/>
      <c r="F137" s="313" t="s">
        <v>746</v>
      </c>
      <c r="G137" s="290"/>
      <c r="H137" s="290" t="s">
        <v>793</v>
      </c>
      <c r="I137" s="290" t="s">
        <v>742</v>
      </c>
      <c r="J137" s="290">
        <v>255</v>
      </c>
      <c r="K137" s="338"/>
    </row>
    <row r="138" s="1" customFormat="1" ht="15" customHeight="1">
      <c r="B138" s="335"/>
      <c r="C138" s="290" t="s">
        <v>770</v>
      </c>
      <c r="D138" s="290"/>
      <c r="E138" s="290"/>
      <c r="F138" s="313" t="s">
        <v>740</v>
      </c>
      <c r="G138" s="290"/>
      <c r="H138" s="290" t="s">
        <v>794</v>
      </c>
      <c r="I138" s="290" t="s">
        <v>772</v>
      </c>
      <c r="J138" s="290"/>
      <c r="K138" s="338"/>
    </row>
    <row r="139" s="1" customFormat="1" ht="15" customHeight="1">
      <c r="B139" s="335"/>
      <c r="C139" s="290" t="s">
        <v>773</v>
      </c>
      <c r="D139" s="290"/>
      <c r="E139" s="290"/>
      <c r="F139" s="313" t="s">
        <v>740</v>
      </c>
      <c r="G139" s="290"/>
      <c r="H139" s="290" t="s">
        <v>795</v>
      </c>
      <c r="I139" s="290" t="s">
        <v>775</v>
      </c>
      <c r="J139" s="290"/>
      <c r="K139" s="338"/>
    </row>
    <row r="140" s="1" customFormat="1" ht="15" customHeight="1">
      <c r="B140" s="335"/>
      <c r="C140" s="290" t="s">
        <v>776</v>
      </c>
      <c r="D140" s="290"/>
      <c r="E140" s="290"/>
      <c r="F140" s="313" t="s">
        <v>740</v>
      </c>
      <c r="G140" s="290"/>
      <c r="H140" s="290" t="s">
        <v>776</v>
      </c>
      <c r="I140" s="290" t="s">
        <v>775</v>
      </c>
      <c r="J140" s="290"/>
      <c r="K140" s="338"/>
    </row>
    <row r="141" s="1" customFormat="1" ht="15" customHeight="1">
      <c r="B141" s="335"/>
      <c r="C141" s="290" t="s">
        <v>38</v>
      </c>
      <c r="D141" s="290"/>
      <c r="E141" s="290"/>
      <c r="F141" s="313" t="s">
        <v>740</v>
      </c>
      <c r="G141" s="290"/>
      <c r="H141" s="290" t="s">
        <v>796</v>
      </c>
      <c r="I141" s="290" t="s">
        <v>775</v>
      </c>
      <c r="J141" s="290"/>
      <c r="K141" s="338"/>
    </row>
    <row r="142" s="1" customFormat="1" ht="15" customHeight="1">
      <c r="B142" s="335"/>
      <c r="C142" s="290" t="s">
        <v>797</v>
      </c>
      <c r="D142" s="290"/>
      <c r="E142" s="290"/>
      <c r="F142" s="313" t="s">
        <v>740</v>
      </c>
      <c r="G142" s="290"/>
      <c r="H142" s="290" t="s">
        <v>798</v>
      </c>
      <c r="I142" s="290" t="s">
        <v>775</v>
      </c>
      <c r="J142" s="290"/>
      <c r="K142" s="338"/>
    </row>
    <row r="143" s="1" customFormat="1" ht="15" customHeight="1">
      <c r="B143" s="339"/>
      <c r="C143" s="340"/>
      <c r="D143" s="340"/>
      <c r="E143" s="340"/>
      <c r="F143" s="340"/>
      <c r="G143" s="340"/>
      <c r="H143" s="340"/>
      <c r="I143" s="340"/>
      <c r="J143" s="340"/>
      <c r="K143" s="341"/>
    </row>
    <row r="144" s="1" customFormat="1" ht="18.75" customHeight="1">
      <c r="B144" s="326"/>
      <c r="C144" s="326"/>
      <c r="D144" s="326"/>
      <c r="E144" s="326"/>
      <c r="F144" s="327"/>
      <c r="G144" s="326"/>
      <c r="H144" s="326"/>
      <c r="I144" s="326"/>
      <c r="J144" s="326"/>
      <c r="K144" s="326"/>
    </row>
    <row r="145" s="1" customFormat="1" ht="18.75" customHeight="1">
      <c r="B145" s="298"/>
      <c r="C145" s="298"/>
      <c r="D145" s="298"/>
      <c r="E145" s="298"/>
      <c r="F145" s="298"/>
      <c r="G145" s="298"/>
      <c r="H145" s="298"/>
      <c r="I145" s="298"/>
      <c r="J145" s="298"/>
      <c r="K145" s="298"/>
    </row>
    <row r="146" s="1" customFormat="1" ht="7.5" customHeight="1">
      <c r="B146" s="299"/>
      <c r="C146" s="300"/>
      <c r="D146" s="300"/>
      <c r="E146" s="300"/>
      <c r="F146" s="300"/>
      <c r="G146" s="300"/>
      <c r="H146" s="300"/>
      <c r="I146" s="300"/>
      <c r="J146" s="300"/>
      <c r="K146" s="301"/>
    </row>
    <row r="147" s="1" customFormat="1" ht="45" customHeight="1">
      <c r="B147" s="302"/>
      <c r="C147" s="303" t="s">
        <v>799</v>
      </c>
      <c r="D147" s="303"/>
      <c r="E147" s="303"/>
      <c r="F147" s="303"/>
      <c r="G147" s="303"/>
      <c r="H147" s="303"/>
      <c r="I147" s="303"/>
      <c r="J147" s="303"/>
      <c r="K147" s="304"/>
    </row>
    <row r="148" s="1" customFormat="1" ht="17.25" customHeight="1">
      <c r="B148" s="302"/>
      <c r="C148" s="305" t="s">
        <v>734</v>
      </c>
      <c r="D148" s="305"/>
      <c r="E148" s="305"/>
      <c r="F148" s="305" t="s">
        <v>735</v>
      </c>
      <c r="G148" s="306"/>
      <c r="H148" s="305" t="s">
        <v>54</v>
      </c>
      <c r="I148" s="305" t="s">
        <v>57</v>
      </c>
      <c r="J148" s="305" t="s">
        <v>736</v>
      </c>
      <c r="K148" s="304"/>
    </row>
    <row r="149" s="1" customFormat="1" ht="17.25" customHeight="1">
      <c r="B149" s="302"/>
      <c r="C149" s="307" t="s">
        <v>737</v>
      </c>
      <c r="D149" s="307"/>
      <c r="E149" s="307"/>
      <c r="F149" s="308" t="s">
        <v>738</v>
      </c>
      <c r="G149" s="309"/>
      <c r="H149" s="307"/>
      <c r="I149" s="307"/>
      <c r="J149" s="307" t="s">
        <v>739</v>
      </c>
      <c r="K149" s="304"/>
    </row>
    <row r="150" s="1" customFormat="1" ht="5.25" customHeight="1">
      <c r="B150" s="315"/>
      <c r="C150" s="310"/>
      <c r="D150" s="310"/>
      <c r="E150" s="310"/>
      <c r="F150" s="310"/>
      <c r="G150" s="311"/>
      <c r="H150" s="310"/>
      <c r="I150" s="310"/>
      <c r="J150" s="310"/>
      <c r="K150" s="338"/>
    </row>
    <row r="151" s="1" customFormat="1" ht="15" customHeight="1">
      <c r="B151" s="315"/>
      <c r="C151" s="342" t="s">
        <v>743</v>
      </c>
      <c r="D151" s="290"/>
      <c r="E151" s="290"/>
      <c r="F151" s="343" t="s">
        <v>740</v>
      </c>
      <c r="G151" s="290"/>
      <c r="H151" s="342" t="s">
        <v>780</v>
      </c>
      <c r="I151" s="342" t="s">
        <v>742</v>
      </c>
      <c r="J151" s="342">
        <v>120</v>
      </c>
      <c r="K151" s="338"/>
    </row>
    <row r="152" s="1" customFormat="1" ht="15" customHeight="1">
      <c r="B152" s="315"/>
      <c r="C152" s="342" t="s">
        <v>789</v>
      </c>
      <c r="D152" s="290"/>
      <c r="E152" s="290"/>
      <c r="F152" s="343" t="s">
        <v>740</v>
      </c>
      <c r="G152" s="290"/>
      <c r="H152" s="342" t="s">
        <v>800</v>
      </c>
      <c r="I152" s="342" t="s">
        <v>742</v>
      </c>
      <c r="J152" s="342" t="s">
        <v>791</v>
      </c>
      <c r="K152" s="338"/>
    </row>
    <row r="153" s="1" customFormat="1" ht="15" customHeight="1">
      <c r="B153" s="315"/>
      <c r="C153" s="342" t="s">
        <v>688</v>
      </c>
      <c r="D153" s="290"/>
      <c r="E153" s="290"/>
      <c r="F153" s="343" t="s">
        <v>740</v>
      </c>
      <c r="G153" s="290"/>
      <c r="H153" s="342" t="s">
        <v>801</v>
      </c>
      <c r="I153" s="342" t="s">
        <v>742</v>
      </c>
      <c r="J153" s="342" t="s">
        <v>791</v>
      </c>
      <c r="K153" s="338"/>
    </row>
    <row r="154" s="1" customFormat="1" ht="15" customHeight="1">
      <c r="B154" s="315"/>
      <c r="C154" s="342" t="s">
        <v>745</v>
      </c>
      <c r="D154" s="290"/>
      <c r="E154" s="290"/>
      <c r="F154" s="343" t="s">
        <v>746</v>
      </c>
      <c r="G154" s="290"/>
      <c r="H154" s="342" t="s">
        <v>780</v>
      </c>
      <c r="I154" s="342" t="s">
        <v>742</v>
      </c>
      <c r="J154" s="342">
        <v>50</v>
      </c>
      <c r="K154" s="338"/>
    </row>
    <row r="155" s="1" customFormat="1" ht="15" customHeight="1">
      <c r="B155" s="315"/>
      <c r="C155" s="342" t="s">
        <v>748</v>
      </c>
      <c r="D155" s="290"/>
      <c r="E155" s="290"/>
      <c r="F155" s="343" t="s">
        <v>740</v>
      </c>
      <c r="G155" s="290"/>
      <c r="H155" s="342" t="s">
        <v>780</v>
      </c>
      <c r="I155" s="342" t="s">
        <v>750</v>
      </c>
      <c r="J155" s="342"/>
      <c r="K155" s="338"/>
    </row>
    <row r="156" s="1" customFormat="1" ht="15" customHeight="1">
      <c r="B156" s="315"/>
      <c r="C156" s="342" t="s">
        <v>759</v>
      </c>
      <c r="D156" s="290"/>
      <c r="E156" s="290"/>
      <c r="F156" s="343" t="s">
        <v>746</v>
      </c>
      <c r="G156" s="290"/>
      <c r="H156" s="342" t="s">
        <v>780</v>
      </c>
      <c r="I156" s="342" t="s">
        <v>742</v>
      </c>
      <c r="J156" s="342">
        <v>50</v>
      </c>
      <c r="K156" s="338"/>
    </row>
    <row r="157" s="1" customFormat="1" ht="15" customHeight="1">
      <c r="B157" s="315"/>
      <c r="C157" s="342" t="s">
        <v>767</v>
      </c>
      <c r="D157" s="290"/>
      <c r="E157" s="290"/>
      <c r="F157" s="343" t="s">
        <v>746</v>
      </c>
      <c r="G157" s="290"/>
      <c r="H157" s="342" t="s">
        <v>780</v>
      </c>
      <c r="I157" s="342" t="s">
        <v>742</v>
      </c>
      <c r="J157" s="342">
        <v>50</v>
      </c>
      <c r="K157" s="338"/>
    </row>
    <row r="158" s="1" customFormat="1" ht="15" customHeight="1">
      <c r="B158" s="315"/>
      <c r="C158" s="342" t="s">
        <v>765</v>
      </c>
      <c r="D158" s="290"/>
      <c r="E158" s="290"/>
      <c r="F158" s="343" t="s">
        <v>746</v>
      </c>
      <c r="G158" s="290"/>
      <c r="H158" s="342" t="s">
        <v>780</v>
      </c>
      <c r="I158" s="342" t="s">
        <v>742</v>
      </c>
      <c r="J158" s="342">
        <v>50</v>
      </c>
      <c r="K158" s="338"/>
    </row>
    <row r="159" s="1" customFormat="1" ht="15" customHeight="1">
      <c r="B159" s="315"/>
      <c r="C159" s="342" t="s">
        <v>101</v>
      </c>
      <c r="D159" s="290"/>
      <c r="E159" s="290"/>
      <c r="F159" s="343" t="s">
        <v>740</v>
      </c>
      <c r="G159" s="290"/>
      <c r="H159" s="342" t="s">
        <v>802</v>
      </c>
      <c r="I159" s="342" t="s">
        <v>742</v>
      </c>
      <c r="J159" s="342" t="s">
        <v>803</v>
      </c>
      <c r="K159" s="338"/>
    </row>
    <row r="160" s="1" customFormat="1" ht="15" customHeight="1">
      <c r="B160" s="315"/>
      <c r="C160" s="342" t="s">
        <v>804</v>
      </c>
      <c r="D160" s="290"/>
      <c r="E160" s="290"/>
      <c r="F160" s="343" t="s">
        <v>740</v>
      </c>
      <c r="G160" s="290"/>
      <c r="H160" s="342" t="s">
        <v>805</v>
      </c>
      <c r="I160" s="342" t="s">
        <v>775</v>
      </c>
      <c r="J160" s="342"/>
      <c r="K160" s="338"/>
    </row>
    <row r="161" s="1" customFormat="1" ht="15" customHeight="1">
      <c r="B161" s="344"/>
      <c r="C161" s="324"/>
      <c r="D161" s="324"/>
      <c r="E161" s="324"/>
      <c r="F161" s="324"/>
      <c r="G161" s="324"/>
      <c r="H161" s="324"/>
      <c r="I161" s="324"/>
      <c r="J161" s="324"/>
      <c r="K161" s="345"/>
    </row>
    <row r="162" s="1" customFormat="1" ht="18.75" customHeight="1">
      <c r="B162" s="326"/>
      <c r="C162" s="336"/>
      <c r="D162" s="336"/>
      <c r="E162" s="336"/>
      <c r="F162" s="346"/>
      <c r="G162" s="336"/>
      <c r="H162" s="336"/>
      <c r="I162" s="336"/>
      <c r="J162" s="336"/>
      <c r="K162" s="326"/>
    </row>
    <row r="163" s="1" customFormat="1" ht="18.75" customHeight="1">
      <c r="B163" s="298"/>
      <c r="C163" s="298"/>
      <c r="D163" s="298"/>
      <c r="E163" s="298"/>
      <c r="F163" s="298"/>
      <c r="G163" s="298"/>
      <c r="H163" s="298"/>
      <c r="I163" s="298"/>
      <c r="J163" s="298"/>
      <c r="K163" s="298"/>
    </row>
    <row r="164" s="1" customFormat="1" ht="7.5" customHeight="1">
      <c r="B164" s="277"/>
      <c r="C164" s="278"/>
      <c r="D164" s="278"/>
      <c r="E164" s="278"/>
      <c r="F164" s="278"/>
      <c r="G164" s="278"/>
      <c r="H164" s="278"/>
      <c r="I164" s="278"/>
      <c r="J164" s="278"/>
      <c r="K164" s="279"/>
    </row>
    <row r="165" s="1" customFormat="1" ht="45" customHeight="1">
      <c r="B165" s="280"/>
      <c r="C165" s="281" t="s">
        <v>806</v>
      </c>
      <c r="D165" s="281"/>
      <c r="E165" s="281"/>
      <c r="F165" s="281"/>
      <c r="G165" s="281"/>
      <c r="H165" s="281"/>
      <c r="I165" s="281"/>
      <c r="J165" s="281"/>
      <c r="K165" s="282"/>
    </row>
    <row r="166" s="1" customFormat="1" ht="17.25" customHeight="1">
      <c r="B166" s="280"/>
      <c r="C166" s="305" t="s">
        <v>734</v>
      </c>
      <c r="D166" s="305"/>
      <c r="E166" s="305"/>
      <c r="F166" s="305" t="s">
        <v>735</v>
      </c>
      <c r="G166" s="347"/>
      <c r="H166" s="348" t="s">
        <v>54</v>
      </c>
      <c r="I166" s="348" t="s">
        <v>57</v>
      </c>
      <c r="J166" s="305" t="s">
        <v>736</v>
      </c>
      <c r="K166" s="282"/>
    </row>
    <row r="167" s="1" customFormat="1" ht="17.25" customHeight="1">
      <c r="B167" s="283"/>
      <c r="C167" s="307" t="s">
        <v>737</v>
      </c>
      <c r="D167" s="307"/>
      <c r="E167" s="307"/>
      <c r="F167" s="308" t="s">
        <v>738</v>
      </c>
      <c r="G167" s="349"/>
      <c r="H167" s="350"/>
      <c r="I167" s="350"/>
      <c r="J167" s="307" t="s">
        <v>739</v>
      </c>
      <c r="K167" s="285"/>
    </row>
    <row r="168" s="1" customFormat="1" ht="5.25" customHeight="1">
      <c r="B168" s="315"/>
      <c r="C168" s="310"/>
      <c r="D168" s="310"/>
      <c r="E168" s="310"/>
      <c r="F168" s="310"/>
      <c r="G168" s="311"/>
      <c r="H168" s="310"/>
      <c r="I168" s="310"/>
      <c r="J168" s="310"/>
      <c r="K168" s="338"/>
    </row>
    <row r="169" s="1" customFormat="1" ht="15" customHeight="1">
      <c r="B169" s="315"/>
      <c r="C169" s="290" t="s">
        <v>743</v>
      </c>
      <c r="D169" s="290"/>
      <c r="E169" s="290"/>
      <c r="F169" s="313" t="s">
        <v>740</v>
      </c>
      <c r="G169" s="290"/>
      <c r="H169" s="290" t="s">
        <v>780</v>
      </c>
      <c r="I169" s="290" t="s">
        <v>742</v>
      </c>
      <c r="J169" s="290">
        <v>120</v>
      </c>
      <c r="K169" s="338"/>
    </row>
    <row r="170" s="1" customFormat="1" ht="15" customHeight="1">
      <c r="B170" s="315"/>
      <c r="C170" s="290" t="s">
        <v>789</v>
      </c>
      <c r="D170" s="290"/>
      <c r="E170" s="290"/>
      <c r="F170" s="313" t="s">
        <v>740</v>
      </c>
      <c r="G170" s="290"/>
      <c r="H170" s="290" t="s">
        <v>790</v>
      </c>
      <c r="I170" s="290" t="s">
        <v>742</v>
      </c>
      <c r="J170" s="290" t="s">
        <v>791</v>
      </c>
      <c r="K170" s="338"/>
    </row>
    <row r="171" s="1" customFormat="1" ht="15" customHeight="1">
      <c r="B171" s="315"/>
      <c r="C171" s="290" t="s">
        <v>688</v>
      </c>
      <c r="D171" s="290"/>
      <c r="E171" s="290"/>
      <c r="F171" s="313" t="s">
        <v>740</v>
      </c>
      <c r="G171" s="290"/>
      <c r="H171" s="290" t="s">
        <v>807</v>
      </c>
      <c r="I171" s="290" t="s">
        <v>742</v>
      </c>
      <c r="J171" s="290" t="s">
        <v>791</v>
      </c>
      <c r="K171" s="338"/>
    </row>
    <row r="172" s="1" customFormat="1" ht="15" customHeight="1">
      <c r="B172" s="315"/>
      <c r="C172" s="290" t="s">
        <v>745</v>
      </c>
      <c r="D172" s="290"/>
      <c r="E172" s="290"/>
      <c r="F172" s="313" t="s">
        <v>746</v>
      </c>
      <c r="G172" s="290"/>
      <c r="H172" s="290" t="s">
        <v>807</v>
      </c>
      <c r="I172" s="290" t="s">
        <v>742</v>
      </c>
      <c r="J172" s="290">
        <v>50</v>
      </c>
      <c r="K172" s="338"/>
    </row>
    <row r="173" s="1" customFormat="1" ht="15" customHeight="1">
      <c r="B173" s="315"/>
      <c r="C173" s="290" t="s">
        <v>748</v>
      </c>
      <c r="D173" s="290"/>
      <c r="E173" s="290"/>
      <c r="F173" s="313" t="s">
        <v>740</v>
      </c>
      <c r="G173" s="290"/>
      <c r="H173" s="290" t="s">
        <v>807</v>
      </c>
      <c r="I173" s="290" t="s">
        <v>750</v>
      </c>
      <c r="J173" s="290"/>
      <c r="K173" s="338"/>
    </row>
    <row r="174" s="1" customFormat="1" ht="15" customHeight="1">
      <c r="B174" s="315"/>
      <c r="C174" s="290" t="s">
        <v>759</v>
      </c>
      <c r="D174" s="290"/>
      <c r="E174" s="290"/>
      <c r="F174" s="313" t="s">
        <v>746</v>
      </c>
      <c r="G174" s="290"/>
      <c r="H174" s="290" t="s">
        <v>807</v>
      </c>
      <c r="I174" s="290" t="s">
        <v>742</v>
      </c>
      <c r="J174" s="290">
        <v>50</v>
      </c>
      <c r="K174" s="338"/>
    </row>
    <row r="175" s="1" customFormat="1" ht="15" customHeight="1">
      <c r="B175" s="315"/>
      <c r="C175" s="290" t="s">
        <v>767</v>
      </c>
      <c r="D175" s="290"/>
      <c r="E175" s="290"/>
      <c r="F175" s="313" t="s">
        <v>746</v>
      </c>
      <c r="G175" s="290"/>
      <c r="H175" s="290" t="s">
        <v>807</v>
      </c>
      <c r="I175" s="290" t="s">
        <v>742</v>
      </c>
      <c r="J175" s="290">
        <v>50</v>
      </c>
      <c r="K175" s="338"/>
    </row>
    <row r="176" s="1" customFormat="1" ht="15" customHeight="1">
      <c r="B176" s="315"/>
      <c r="C176" s="290" t="s">
        <v>765</v>
      </c>
      <c r="D176" s="290"/>
      <c r="E176" s="290"/>
      <c r="F176" s="313" t="s">
        <v>746</v>
      </c>
      <c r="G176" s="290"/>
      <c r="H176" s="290" t="s">
        <v>807</v>
      </c>
      <c r="I176" s="290" t="s">
        <v>742</v>
      </c>
      <c r="J176" s="290">
        <v>50</v>
      </c>
      <c r="K176" s="338"/>
    </row>
    <row r="177" s="1" customFormat="1" ht="15" customHeight="1">
      <c r="B177" s="315"/>
      <c r="C177" s="290" t="s">
        <v>109</v>
      </c>
      <c r="D177" s="290"/>
      <c r="E177" s="290"/>
      <c r="F177" s="313" t="s">
        <v>740</v>
      </c>
      <c r="G177" s="290"/>
      <c r="H177" s="290" t="s">
        <v>808</v>
      </c>
      <c r="I177" s="290" t="s">
        <v>809</v>
      </c>
      <c r="J177" s="290"/>
      <c r="K177" s="338"/>
    </row>
    <row r="178" s="1" customFormat="1" ht="15" customHeight="1">
      <c r="B178" s="315"/>
      <c r="C178" s="290" t="s">
        <v>57</v>
      </c>
      <c r="D178" s="290"/>
      <c r="E178" s="290"/>
      <c r="F178" s="313" t="s">
        <v>740</v>
      </c>
      <c r="G178" s="290"/>
      <c r="H178" s="290" t="s">
        <v>810</v>
      </c>
      <c r="I178" s="290" t="s">
        <v>811</v>
      </c>
      <c r="J178" s="290">
        <v>1</v>
      </c>
      <c r="K178" s="338"/>
    </row>
    <row r="179" s="1" customFormat="1" ht="15" customHeight="1">
      <c r="B179" s="315"/>
      <c r="C179" s="290" t="s">
        <v>53</v>
      </c>
      <c r="D179" s="290"/>
      <c r="E179" s="290"/>
      <c r="F179" s="313" t="s">
        <v>740</v>
      </c>
      <c r="G179" s="290"/>
      <c r="H179" s="290" t="s">
        <v>812</v>
      </c>
      <c r="I179" s="290" t="s">
        <v>742</v>
      </c>
      <c r="J179" s="290">
        <v>20</v>
      </c>
      <c r="K179" s="338"/>
    </row>
    <row r="180" s="1" customFormat="1" ht="15" customHeight="1">
      <c r="B180" s="315"/>
      <c r="C180" s="290" t="s">
        <v>54</v>
      </c>
      <c r="D180" s="290"/>
      <c r="E180" s="290"/>
      <c r="F180" s="313" t="s">
        <v>740</v>
      </c>
      <c r="G180" s="290"/>
      <c r="H180" s="290" t="s">
        <v>813</v>
      </c>
      <c r="I180" s="290" t="s">
        <v>742</v>
      </c>
      <c r="J180" s="290">
        <v>255</v>
      </c>
      <c r="K180" s="338"/>
    </row>
    <row r="181" s="1" customFormat="1" ht="15" customHeight="1">
      <c r="B181" s="315"/>
      <c r="C181" s="290" t="s">
        <v>110</v>
      </c>
      <c r="D181" s="290"/>
      <c r="E181" s="290"/>
      <c r="F181" s="313" t="s">
        <v>740</v>
      </c>
      <c r="G181" s="290"/>
      <c r="H181" s="290" t="s">
        <v>704</v>
      </c>
      <c r="I181" s="290" t="s">
        <v>742</v>
      </c>
      <c r="J181" s="290">
        <v>10</v>
      </c>
      <c r="K181" s="338"/>
    </row>
    <row r="182" s="1" customFormat="1" ht="15" customHeight="1">
      <c r="B182" s="315"/>
      <c r="C182" s="290" t="s">
        <v>111</v>
      </c>
      <c r="D182" s="290"/>
      <c r="E182" s="290"/>
      <c r="F182" s="313" t="s">
        <v>740</v>
      </c>
      <c r="G182" s="290"/>
      <c r="H182" s="290" t="s">
        <v>814</v>
      </c>
      <c r="I182" s="290" t="s">
        <v>775</v>
      </c>
      <c r="J182" s="290"/>
      <c r="K182" s="338"/>
    </row>
    <row r="183" s="1" customFormat="1" ht="15" customHeight="1">
      <c r="B183" s="315"/>
      <c r="C183" s="290" t="s">
        <v>815</v>
      </c>
      <c r="D183" s="290"/>
      <c r="E183" s="290"/>
      <c r="F183" s="313" t="s">
        <v>740</v>
      </c>
      <c r="G183" s="290"/>
      <c r="H183" s="290" t="s">
        <v>816</v>
      </c>
      <c r="I183" s="290" t="s">
        <v>775</v>
      </c>
      <c r="J183" s="290"/>
      <c r="K183" s="338"/>
    </row>
    <row r="184" s="1" customFormat="1" ht="15" customHeight="1">
      <c r="B184" s="315"/>
      <c r="C184" s="290" t="s">
        <v>804</v>
      </c>
      <c r="D184" s="290"/>
      <c r="E184" s="290"/>
      <c r="F184" s="313" t="s">
        <v>740</v>
      </c>
      <c r="G184" s="290"/>
      <c r="H184" s="290" t="s">
        <v>817</v>
      </c>
      <c r="I184" s="290" t="s">
        <v>775</v>
      </c>
      <c r="J184" s="290"/>
      <c r="K184" s="338"/>
    </row>
    <row r="185" s="1" customFormat="1" ht="15" customHeight="1">
      <c r="B185" s="315"/>
      <c r="C185" s="290" t="s">
        <v>113</v>
      </c>
      <c r="D185" s="290"/>
      <c r="E185" s="290"/>
      <c r="F185" s="313" t="s">
        <v>746</v>
      </c>
      <c r="G185" s="290"/>
      <c r="H185" s="290" t="s">
        <v>818</v>
      </c>
      <c r="I185" s="290" t="s">
        <v>742</v>
      </c>
      <c r="J185" s="290">
        <v>50</v>
      </c>
      <c r="K185" s="338"/>
    </row>
    <row r="186" s="1" customFormat="1" ht="15" customHeight="1">
      <c r="B186" s="315"/>
      <c r="C186" s="290" t="s">
        <v>819</v>
      </c>
      <c r="D186" s="290"/>
      <c r="E186" s="290"/>
      <c r="F186" s="313" t="s">
        <v>746</v>
      </c>
      <c r="G186" s="290"/>
      <c r="H186" s="290" t="s">
        <v>820</v>
      </c>
      <c r="I186" s="290" t="s">
        <v>821</v>
      </c>
      <c r="J186" s="290"/>
      <c r="K186" s="338"/>
    </row>
    <row r="187" s="1" customFormat="1" ht="15" customHeight="1">
      <c r="B187" s="315"/>
      <c r="C187" s="290" t="s">
        <v>822</v>
      </c>
      <c r="D187" s="290"/>
      <c r="E187" s="290"/>
      <c r="F187" s="313" t="s">
        <v>746</v>
      </c>
      <c r="G187" s="290"/>
      <c r="H187" s="290" t="s">
        <v>823</v>
      </c>
      <c r="I187" s="290" t="s">
        <v>821</v>
      </c>
      <c r="J187" s="290"/>
      <c r="K187" s="338"/>
    </row>
    <row r="188" s="1" customFormat="1" ht="15" customHeight="1">
      <c r="B188" s="315"/>
      <c r="C188" s="290" t="s">
        <v>824</v>
      </c>
      <c r="D188" s="290"/>
      <c r="E188" s="290"/>
      <c r="F188" s="313" t="s">
        <v>746</v>
      </c>
      <c r="G188" s="290"/>
      <c r="H188" s="290" t="s">
        <v>825</v>
      </c>
      <c r="I188" s="290" t="s">
        <v>821</v>
      </c>
      <c r="J188" s="290"/>
      <c r="K188" s="338"/>
    </row>
    <row r="189" s="1" customFormat="1" ht="15" customHeight="1">
      <c r="B189" s="315"/>
      <c r="C189" s="351" t="s">
        <v>826</v>
      </c>
      <c r="D189" s="290"/>
      <c r="E189" s="290"/>
      <c r="F189" s="313" t="s">
        <v>746</v>
      </c>
      <c r="G189" s="290"/>
      <c r="H189" s="290" t="s">
        <v>827</v>
      </c>
      <c r="I189" s="290" t="s">
        <v>828</v>
      </c>
      <c r="J189" s="352" t="s">
        <v>829</v>
      </c>
      <c r="K189" s="338"/>
    </row>
    <row r="190" s="17" customFormat="1" ht="15" customHeight="1">
      <c r="B190" s="353"/>
      <c r="C190" s="354" t="s">
        <v>830</v>
      </c>
      <c r="D190" s="355"/>
      <c r="E190" s="355"/>
      <c r="F190" s="356" t="s">
        <v>746</v>
      </c>
      <c r="G190" s="355"/>
      <c r="H190" s="355" t="s">
        <v>831</v>
      </c>
      <c r="I190" s="355" t="s">
        <v>828</v>
      </c>
      <c r="J190" s="357" t="s">
        <v>829</v>
      </c>
      <c r="K190" s="358"/>
    </row>
    <row r="191" s="1" customFormat="1" ht="15" customHeight="1">
      <c r="B191" s="315"/>
      <c r="C191" s="351" t="s">
        <v>42</v>
      </c>
      <c r="D191" s="290"/>
      <c r="E191" s="290"/>
      <c r="F191" s="313" t="s">
        <v>740</v>
      </c>
      <c r="G191" s="290"/>
      <c r="H191" s="287" t="s">
        <v>832</v>
      </c>
      <c r="I191" s="290" t="s">
        <v>833</v>
      </c>
      <c r="J191" s="290"/>
      <c r="K191" s="338"/>
    </row>
    <row r="192" s="1" customFormat="1" ht="15" customHeight="1">
      <c r="B192" s="315"/>
      <c r="C192" s="351" t="s">
        <v>834</v>
      </c>
      <c r="D192" s="290"/>
      <c r="E192" s="290"/>
      <c r="F192" s="313" t="s">
        <v>740</v>
      </c>
      <c r="G192" s="290"/>
      <c r="H192" s="290" t="s">
        <v>835</v>
      </c>
      <c r="I192" s="290" t="s">
        <v>775</v>
      </c>
      <c r="J192" s="290"/>
      <c r="K192" s="338"/>
    </row>
    <row r="193" s="1" customFormat="1" ht="15" customHeight="1">
      <c r="B193" s="315"/>
      <c r="C193" s="351" t="s">
        <v>836</v>
      </c>
      <c r="D193" s="290"/>
      <c r="E193" s="290"/>
      <c r="F193" s="313" t="s">
        <v>740</v>
      </c>
      <c r="G193" s="290"/>
      <c r="H193" s="290" t="s">
        <v>837</v>
      </c>
      <c r="I193" s="290" t="s">
        <v>775</v>
      </c>
      <c r="J193" s="290"/>
      <c r="K193" s="338"/>
    </row>
    <row r="194" s="1" customFormat="1" ht="15" customHeight="1">
      <c r="B194" s="315"/>
      <c r="C194" s="351" t="s">
        <v>838</v>
      </c>
      <c r="D194" s="290"/>
      <c r="E194" s="290"/>
      <c r="F194" s="313" t="s">
        <v>746</v>
      </c>
      <c r="G194" s="290"/>
      <c r="H194" s="290" t="s">
        <v>839</v>
      </c>
      <c r="I194" s="290" t="s">
        <v>775</v>
      </c>
      <c r="J194" s="290"/>
      <c r="K194" s="338"/>
    </row>
    <row r="195" s="1" customFormat="1" ht="15" customHeight="1">
      <c r="B195" s="344"/>
      <c r="C195" s="359"/>
      <c r="D195" s="324"/>
      <c r="E195" s="324"/>
      <c r="F195" s="324"/>
      <c r="G195" s="324"/>
      <c r="H195" s="324"/>
      <c r="I195" s="324"/>
      <c r="J195" s="324"/>
      <c r="K195" s="345"/>
    </row>
    <row r="196" s="1" customFormat="1" ht="18.75" customHeight="1">
      <c r="B196" s="326"/>
      <c r="C196" s="336"/>
      <c r="D196" s="336"/>
      <c r="E196" s="336"/>
      <c r="F196" s="346"/>
      <c r="G196" s="336"/>
      <c r="H196" s="336"/>
      <c r="I196" s="336"/>
      <c r="J196" s="336"/>
      <c r="K196" s="326"/>
    </row>
    <row r="197" s="1" customFormat="1" ht="18.75" customHeight="1">
      <c r="B197" s="326"/>
      <c r="C197" s="336"/>
      <c r="D197" s="336"/>
      <c r="E197" s="336"/>
      <c r="F197" s="346"/>
      <c r="G197" s="336"/>
      <c r="H197" s="336"/>
      <c r="I197" s="336"/>
      <c r="J197" s="336"/>
      <c r="K197" s="326"/>
    </row>
    <row r="198" s="1" customFormat="1" ht="18.75" customHeight="1">
      <c r="B198" s="298"/>
      <c r="C198" s="298"/>
      <c r="D198" s="298"/>
      <c r="E198" s="298"/>
      <c r="F198" s="298"/>
      <c r="G198" s="298"/>
      <c r="H198" s="298"/>
      <c r="I198" s="298"/>
      <c r="J198" s="298"/>
      <c r="K198" s="298"/>
    </row>
    <row r="199" s="1" customFormat="1" ht="13.5">
      <c r="B199" s="277"/>
      <c r="C199" s="278"/>
      <c r="D199" s="278"/>
      <c r="E199" s="278"/>
      <c r="F199" s="278"/>
      <c r="G199" s="278"/>
      <c r="H199" s="278"/>
      <c r="I199" s="278"/>
      <c r="J199" s="278"/>
      <c r="K199" s="279"/>
    </row>
    <row r="200" s="1" customFormat="1" ht="21">
      <c r="B200" s="280"/>
      <c r="C200" s="281" t="s">
        <v>840</v>
      </c>
      <c r="D200" s="281"/>
      <c r="E200" s="281"/>
      <c r="F200" s="281"/>
      <c r="G200" s="281"/>
      <c r="H200" s="281"/>
      <c r="I200" s="281"/>
      <c r="J200" s="281"/>
      <c r="K200" s="282"/>
    </row>
    <row r="201" s="1" customFormat="1" ht="25.5" customHeight="1">
      <c r="B201" s="280"/>
      <c r="C201" s="360" t="s">
        <v>841</v>
      </c>
      <c r="D201" s="360"/>
      <c r="E201" s="360"/>
      <c r="F201" s="360" t="s">
        <v>842</v>
      </c>
      <c r="G201" s="361"/>
      <c r="H201" s="360" t="s">
        <v>843</v>
      </c>
      <c r="I201" s="360"/>
      <c r="J201" s="360"/>
      <c r="K201" s="282"/>
    </row>
    <row r="202" s="1" customFormat="1" ht="5.25" customHeight="1">
      <c r="B202" s="315"/>
      <c r="C202" s="310"/>
      <c r="D202" s="310"/>
      <c r="E202" s="310"/>
      <c r="F202" s="310"/>
      <c r="G202" s="336"/>
      <c r="H202" s="310"/>
      <c r="I202" s="310"/>
      <c r="J202" s="310"/>
      <c r="K202" s="338"/>
    </row>
    <row r="203" s="1" customFormat="1" ht="15" customHeight="1">
      <c r="B203" s="315"/>
      <c r="C203" s="290" t="s">
        <v>833</v>
      </c>
      <c r="D203" s="290"/>
      <c r="E203" s="290"/>
      <c r="F203" s="313" t="s">
        <v>43</v>
      </c>
      <c r="G203" s="290"/>
      <c r="H203" s="290" t="s">
        <v>844</v>
      </c>
      <c r="I203" s="290"/>
      <c r="J203" s="290"/>
      <c r="K203" s="338"/>
    </row>
    <row r="204" s="1" customFormat="1" ht="15" customHeight="1">
      <c r="B204" s="315"/>
      <c r="C204" s="290"/>
      <c r="D204" s="290"/>
      <c r="E204" s="290"/>
      <c r="F204" s="313" t="s">
        <v>44</v>
      </c>
      <c r="G204" s="290"/>
      <c r="H204" s="290" t="s">
        <v>845</v>
      </c>
      <c r="I204" s="290"/>
      <c r="J204" s="290"/>
      <c r="K204" s="338"/>
    </row>
    <row r="205" s="1" customFormat="1" ht="15" customHeight="1">
      <c r="B205" s="315"/>
      <c r="C205" s="290"/>
      <c r="D205" s="290"/>
      <c r="E205" s="290"/>
      <c r="F205" s="313" t="s">
        <v>47</v>
      </c>
      <c r="G205" s="290"/>
      <c r="H205" s="290" t="s">
        <v>846</v>
      </c>
      <c r="I205" s="290"/>
      <c r="J205" s="290"/>
      <c r="K205" s="338"/>
    </row>
    <row r="206" s="1" customFormat="1" ht="15" customHeight="1">
      <c r="B206" s="315"/>
      <c r="C206" s="290"/>
      <c r="D206" s="290"/>
      <c r="E206" s="290"/>
      <c r="F206" s="313" t="s">
        <v>45</v>
      </c>
      <c r="G206" s="290"/>
      <c r="H206" s="290" t="s">
        <v>847</v>
      </c>
      <c r="I206" s="290"/>
      <c r="J206" s="290"/>
      <c r="K206" s="338"/>
    </row>
    <row r="207" s="1" customFormat="1" ht="15" customHeight="1">
      <c r="B207" s="315"/>
      <c r="C207" s="290"/>
      <c r="D207" s="290"/>
      <c r="E207" s="290"/>
      <c r="F207" s="313" t="s">
        <v>46</v>
      </c>
      <c r="G207" s="290"/>
      <c r="H207" s="290" t="s">
        <v>848</v>
      </c>
      <c r="I207" s="290"/>
      <c r="J207" s="290"/>
      <c r="K207" s="338"/>
    </row>
    <row r="208" s="1" customFormat="1" ht="15" customHeight="1">
      <c r="B208" s="315"/>
      <c r="C208" s="290"/>
      <c r="D208" s="290"/>
      <c r="E208" s="290"/>
      <c r="F208" s="313"/>
      <c r="G208" s="290"/>
      <c r="H208" s="290"/>
      <c r="I208" s="290"/>
      <c r="J208" s="290"/>
      <c r="K208" s="338"/>
    </row>
    <row r="209" s="1" customFormat="1" ht="15" customHeight="1">
      <c r="B209" s="315"/>
      <c r="C209" s="290" t="s">
        <v>787</v>
      </c>
      <c r="D209" s="290"/>
      <c r="E209" s="290"/>
      <c r="F209" s="313" t="s">
        <v>78</v>
      </c>
      <c r="G209" s="290"/>
      <c r="H209" s="290" t="s">
        <v>849</v>
      </c>
      <c r="I209" s="290"/>
      <c r="J209" s="290"/>
      <c r="K209" s="338"/>
    </row>
    <row r="210" s="1" customFormat="1" ht="15" customHeight="1">
      <c r="B210" s="315"/>
      <c r="C210" s="290"/>
      <c r="D210" s="290"/>
      <c r="E210" s="290"/>
      <c r="F210" s="313" t="s">
        <v>682</v>
      </c>
      <c r="G210" s="290"/>
      <c r="H210" s="290" t="s">
        <v>683</v>
      </c>
      <c r="I210" s="290"/>
      <c r="J210" s="290"/>
      <c r="K210" s="338"/>
    </row>
    <row r="211" s="1" customFormat="1" ht="15" customHeight="1">
      <c r="B211" s="315"/>
      <c r="C211" s="290"/>
      <c r="D211" s="290"/>
      <c r="E211" s="290"/>
      <c r="F211" s="313" t="s">
        <v>680</v>
      </c>
      <c r="G211" s="290"/>
      <c r="H211" s="290" t="s">
        <v>850</v>
      </c>
      <c r="I211" s="290"/>
      <c r="J211" s="290"/>
      <c r="K211" s="338"/>
    </row>
    <row r="212" s="1" customFormat="1" ht="15" customHeight="1">
      <c r="B212" s="362"/>
      <c r="C212" s="290"/>
      <c r="D212" s="290"/>
      <c r="E212" s="290"/>
      <c r="F212" s="313" t="s">
        <v>684</v>
      </c>
      <c r="G212" s="351"/>
      <c r="H212" s="342" t="s">
        <v>685</v>
      </c>
      <c r="I212" s="342"/>
      <c r="J212" s="342"/>
      <c r="K212" s="363"/>
    </row>
    <row r="213" s="1" customFormat="1" ht="15" customHeight="1">
      <c r="B213" s="362"/>
      <c r="C213" s="290"/>
      <c r="D213" s="290"/>
      <c r="E213" s="290"/>
      <c r="F213" s="313" t="s">
        <v>686</v>
      </c>
      <c r="G213" s="351"/>
      <c r="H213" s="342" t="s">
        <v>851</v>
      </c>
      <c r="I213" s="342"/>
      <c r="J213" s="342"/>
      <c r="K213" s="363"/>
    </row>
    <row r="214" s="1" customFormat="1" ht="15" customHeight="1">
      <c r="B214" s="362"/>
      <c r="C214" s="290"/>
      <c r="D214" s="290"/>
      <c r="E214" s="290"/>
      <c r="F214" s="313"/>
      <c r="G214" s="351"/>
      <c r="H214" s="342"/>
      <c r="I214" s="342"/>
      <c r="J214" s="342"/>
      <c r="K214" s="363"/>
    </row>
    <row r="215" s="1" customFormat="1" ht="15" customHeight="1">
      <c r="B215" s="362"/>
      <c r="C215" s="290" t="s">
        <v>811</v>
      </c>
      <c r="D215" s="290"/>
      <c r="E215" s="290"/>
      <c r="F215" s="313">
        <v>1</v>
      </c>
      <c r="G215" s="351"/>
      <c r="H215" s="342" t="s">
        <v>852</v>
      </c>
      <c r="I215" s="342"/>
      <c r="J215" s="342"/>
      <c r="K215" s="363"/>
    </row>
    <row r="216" s="1" customFormat="1" ht="15" customHeight="1">
      <c r="B216" s="362"/>
      <c r="C216" s="290"/>
      <c r="D216" s="290"/>
      <c r="E216" s="290"/>
      <c r="F216" s="313">
        <v>2</v>
      </c>
      <c r="G216" s="351"/>
      <c r="H216" s="342" t="s">
        <v>853</v>
      </c>
      <c r="I216" s="342"/>
      <c r="J216" s="342"/>
      <c r="K216" s="363"/>
    </row>
    <row r="217" s="1" customFormat="1" ht="15" customHeight="1">
      <c r="B217" s="362"/>
      <c r="C217" s="290"/>
      <c r="D217" s="290"/>
      <c r="E217" s="290"/>
      <c r="F217" s="313">
        <v>3</v>
      </c>
      <c r="G217" s="351"/>
      <c r="H217" s="342" t="s">
        <v>854</v>
      </c>
      <c r="I217" s="342"/>
      <c r="J217" s="342"/>
      <c r="K217" s="363"/>
    </row>
    <row r="218" s="1" customFormat="1" ht="15" customHeight="1">
      <c r="B218" s="362"/>
      <c r="C218" s="290"/>
      <c r="D218" s="290"/>
      <c r="E218" s="290"/>
      <c r="F218" s="313">
        <v>4</v>
      </c>
      <c r="G218" s="351"/>
      <c r="H218" s="342" t="s">
        <v>855</v>
      </c>
      <c r="I218" s="342"/>
      <c r="J218" s="342"/>
      <c r="K218" s="363"/>
    </row>
    <row r="219" s="1" customFormat="1" ht="12.75" customHeight="1">
      <c r="B219" s="364"/>
      <c r="C219" s="365"/>
      <c r="D219" s="365"/>
      <c r="E219" s="365"/>
      <c r="F219" s="365"/>
      <c r="G219" s="365"/>
      <c r="H219" s="365"/>
      <c r="I219" s="365"/>
      <c r="J219" s="365"/>
      <c r="K219" s="36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DESKTOP-473U3HR\Michal</dc:creator>
  <cp:lastModifiedBy>DESKTOP-473U3HR\Michal</cp:lastModifiedBy>
  <dcterms:created xsi:type="dcterms:W3CDTF">2025-02-11T08:39:43Z</dcterms:created>
  <dcterms:modified xsi:type="dcterms:W3CDTF">2025-02-11T08:39:50Z</dcterms:modified>
</cp:coreProperties>
</file>