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m.č. C44" sheetId="2" r:id="rId2"/>
    <sheet name="02 - m.č. C46" sheetId="3" r:id="rId3"/>
    <sheet name="03 - m.č. C47" sheetId="4" r:id="rId4"/>
    <sheet name="04 - m.č. C48" sheetId="5" r:id="rId5"/>
    <sheet name="05 - m.č. C49" sheetId="6" r:id="rId6"/>
    <sheet name="06 - m.č. C53" sheetId="7" r:id="rId7"/>
    <sheet name="07 - m.č. C54" sheetId="8" r:id="rId8"/>
    <sheet name="08 - m.č. C55" sheetId="9" r:id="rId9"/>
    <sheet name="09 - m.č. C56" sheetId="10" r:id="rId10"/>
    <sheet name="10 - m.č. C59" sheetId="11" r:id="rId11"/>
    <sheet name="11 - Schodiště za m.č. C59" sheetId="12" r:id="rId12"/>
    <sheet name="12 - Hlavní chodba 2.NP" sheetId="13" r:id="rId13"/>
    <sheet name="13 - Chodba se schodištěm..." sheetId="14" r:id="rId14"/>
    <sheet name="14 - Pavilon B - chodba -..." sheetId="15" r:id="rId15"/>
    <sheet name="Pokyny pro vyplnění" sheetId="16" r:id="rId16"/>
  </sheets>
  <definedNames>
    <definedName name="_xlnm.Print_Area" localSheetId="0">'Rekapitulace stavby'!$D$4:$AO$36,'Rekapitulace stavby'!$C$42:$AQ$69</definedName>
    <definedName name="_xlnm.Print_Titles" localSheetId="0">'Rekapitulace stavby'!$52:$52</definedName>
    <definedName name="_xlnm._FilterDatabase" localSheetId="1" hidden="1">'01 - m.č. C44'!$C$87:$K$164</definedName>
    <definedName name="_xlnm.Print_Area" localSheetId="1">'01 - m.č. C44'!$C$4:$J$39,'01 - m.č. C44'!$C$45:$J$69,'01 - m.č. C44'!$C$75:$K$164</definedName>
    <definedName name="_xlnm.Print_Titles" localSheetId="1">'01 - m.č. C44'!$87:$87</definedName>
    <definedName name="_xlnm._FilterDatabase" localSheetId="2" hidden="1">'02 - m.č. C46'!$C$89:$K$213</definedName>
    <definedName name="_xlnm.Print_Area" localSheetId="2">'02 - m.č. C46'!$C$4:$J$39,'02 - m.č. C46'!$C$45:$J$71,'02 - m.č. C46'!$C$77:$K$213</definedName>
    <definedName name="_xlnm.Print_Titles" localSheetId="2">'02 - m.č. C46'!$89:$89</definedName>
    <definedName name="_xlnm._FilterDatabase" localSheetId="3" hidden="1">'03 - m.č. C47'!$C$87:$K$146</definedName>
    <definedName name="_xlnm.Print_Area" localSheetId="3">'03 - m.č. C47'!$C$4:$J$39,'03 - m.č. C47'!$C$45:$J$69,'03 - m.č. C47'!$C$75:$K$146</definedName>
    <definedName name="_xlnm.Print_Titles" localSheetId="3">'03 - m.č. C47'!$87:$87</definedName>
    <definedName name="_xlnm._FilterDatabase" localSheetId="4" hidden="1">'04 - m.č. C48'!$C$87:$K$146</definedName>
    <definedName name="_xlnm.Print_Area" localSheetId="4">'04 - m.č. C48'!$C$4:$J$39,'04 - m.č. C48'!$C$45:$J$69,'04 - m.č. C48'!$C$75:$K$146</definedName>
    <definedName name="_xlnm.Print_Titles" localSheetId="4">'04 - m.č. C48'!$87:$87</definedName>
    <definedName name="_xlnm._FilterDatabase" localSheetId="5" hidden="1">'05 - m.č. C49'!$C$87:$K$146</definedName>
    <definedName name="_xlnm.Print_Area" localSheetId="5">'05 - m.č. C49'!$C$4:$J$39,'05 - m.č. C49'!$C$45:$J$69,'05 - m.č. C49'!$C$75:$K$146</definedName>
    <definedName name="_xlnm.Print_Titles" localSheetId="5">'05 - m.č. C49'!$87:$87</definedName>
    <definedName name="_xlnm._FilterDatabase" localSheetId="6" hidden="1">'06 - m.č. C53'!$C$90:$K$227</definedName>
    <definedName name="_xlnm.Print_Area" localSheetId="6">'06 - m.č. C53'!$C$4:$J$39,'06 - m.č. C53'!$C$45:$J$72,'06 - m.č. C53'!$C$78:$K$227</definedName>
    <definedName name="_xlnm.Print_Titles" localSheetId="6">'06 - m.č. C53'!$90:$90</definedName>
    <definedName name="_xlnm._FilterDatabase" localSheetId="7" hidden="1">'07 - m.č. C54'!$C$90:$K$225</definedName>
    <definedName name="_xlnm.Print_Area" localSheetId="7">'07 - m.č. C54'!$C$4:$J$39,'07 - m.č. C54'!$C$45:$J$72,'07 - m.č. C54'!$C$78:$K$225</definedName>
    <definedName name="_xlnm.Print_Titles" localSheetId="7">'07 - m.č. C54'!$90:$90</definedName>
    <definedName name="_xlnm._FilterDatabase" localSheetId="8" hidden="1">'08 - m.č. C55'!$C$87:$K$149</definedName>
    <definedName name="_xlnm.Print_Area" localSheetId="8">'08 - m.č. C55'!$C$4:$J$39,'08 - m.č. C55'!$C$45:$J$69,'08 - m.č. C55'!$C$75:$K$149</definedName>
    <definedName name="_xlnm.Print_Titles" localSheetId="8">'08 - m.č. C55'!$87:$87</definedName>
    <definedName name="_xlnm._FilterDatabase" localSheetId="9" hidden="1">'09 - m.č. C56'!$C$87:$K$163</definedName>
    <definedName name="_xlnm.Print_Area" localSheetId="9">'09 - m.č. C56'!$C$4:$J$39,'09 - m.č. C56'!$C$45:$J$69,'09 - m.č. C56'!$C$75:$K$163</definedName>
    <definedName name="_xlnm.Print_Titles" localSheetId="9">'09 - m.č. C56'!$87:$87</definedName>
    <definedName name="_xlnm._FilterDatabase" localSheetId="10" hidden="1">'10 - m.č. C59'!$C$87:$K$169</definedName>
    <definedName name="_xlnm.Print_Area" localSheetId="10">'10 - m.č. C59'!$C$4:$J$39,'10 - m.č. C59'!$C$45:$J$69,'10 - m.č. C59'!$C$75:$K$169</definedName>
    <definedName name="_xlnm.Print_Titles" localSheetId="10">'10 - m.č. C59'!$87:$87</definedName>
    <definedName name="_xlnm._FilterDatabase" localSheetId="11" hidden="1">'11 - Schodiště za m.č. C59'!$C$85:$K$121</definedName>
    <definedName name="_xlnm.Print_Area" localSheetId="11">'11 - Schodiště za m.č. C59'!$C$4:$J$39,'11 - Schodiště za m.č. C59'!$C$45:$J$67,'11 - Schodiště za m.č. C59'!$C$73:$K$121</definedName>
    <definedName name="_xlnm.Print_Titles" localSheetId="11">'11 - Schodiště za m.č. C59'!$85:$85</definedName>
    <definedName name="_xlnm._FilterDatabase" localSheetId="12" hidden="1">'12 - Hlavní chodba 2.NP'!$C$88:$K$237</definedName>
    <definedName name="_xlnm.Print_Area" localSheetId="12">'12 - Hlavní chodba 2.NP'!$C$4:$J$39,'12 - Hlavní chodba 2.NP'!$C$45:$J$70,'12 - Hlavní chodba 2.NP'!$C$76:$K$237</definedName>
    <definedName name="_xlnm.Print_Titles" localSheetId="12">'12 - Hlavní chodba 2.NP'!$88:$88</definedName>
    <definedName name="_xlnm._FilterDatabase" localSheetId="13" hidden="1">'13 - Chodba se schodištěm...'!$C$87:$K$155</definedName>
    <definedName name="_xlnm.Print_Area" localSheetId="13">'13 - Chodba se schodištěm...'!$C$4:$J$39,'13 - Chodba se schodištěm...'!$C$45:$J$69,'13 - Chodba se schodištěm...'!$C$75:$K$155</definedName>
    <definedName name="_xlnm.Print_Titles" localSheetId="13">'13 - Chodba se schodištěm...'!$87:$87</definedName>
    <definedName name="_xlnm._FilterDatabase" localSheetId="14" hidden="1">'14 - Pavilon B - chodba -...'!$C$87:$K$134</definedName>
    <definedName name="_xlnm.Print_Area" localSheetId="14">'14 - Pavilon B - chodba -...'!$C$4:$J$39,'14 - Pavilon B - chodba -...'!$C$45:$J$69,'14 - Pavilon B - chodba -...'!$C$75:$K$134</definedName>
    <definedName name="_xlnm.Print_Titles" localSheetId="14">'14 - Pavilon B - chodba -...'!$87:$87</definedName>
    <definedName name="_xlnm.Print_Area" localSheetId="15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5" l="1" r="J37"/>
  <c r="J36"/>
  <c i="1" r="AY68"/>
  <c i="15" r="J35"/>
  <c i="1" r="AX68"/>
  <c i="15" r="BI134"/>
  <c r="BH134"/>
  <c r="BG134"/>
  <c r="BF134"/>
  <c r="T134"/>
  <c r="T133"/>
  <c r="R134"/>
  <c r="R133"/>
  <c r="P134"/>
  <c r="P133"/>
  <c r="BI131"/>
  <c r="BH131"/>
  <c r="BG131"/>
  <c r="BF131"/>
  <c r="T131"/>
  <c r="R131"/>
  <c r="P131"/>
  <c r="BI129"/>
  <c r="BH129"/>
  <c r="BG129"/>
  <c r="BF129"/>
  <c r="T129"/>
  <c r="R129"/>
  <c r="P129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7"/>
  <c r="BH117"/>
  <c r="BG117"/>
  <c r="BF117"/>
  <c r="T117"/>
  <c r="T116"/>
  <c r="R117"/>
  <c r="R116"/>
  <c r="P117"/>
  <c r="P116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J85"/>
  <c r="F84"/>
  <c r="F82"/>
  <c r="E80"/>
  <c r="J55"/>
  <c r="F54"/>
  <c r="F52"/>
  <c r="E50"/>
  <c r="J21"/>
  <c r="E21"/>
  <c r="J54"/>
  <c r="J20"/>
  <c r="J18"/>
  <c r="E18"/>
  <c r="F85"/>
  <c r="J17"/>
  <c r="J12"/>
  <c r="J82"/>
  <c r="E7"/>
  <c r="E48"/>
  <c i="14" r="J37"/>
  <c r="J36"/>
  <c i="1" r="AY67"/>
  <c i="14" r="J35"/>
  <c i="1" r="AX67"/>
  <c i="14" r="BI155"/>
  <c r="BH155"/>
  <c r="BG155"/>
  <c r="BF155"/>
  <c r="T155"/>
  <c r="T154"/>
  <c r="R155"/>
  <c r="R154"/>
  <c r="P155"/>
  <c r="P154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6"/>
  <c r="BH126"/>
  <c r="BG126"/>
  <c r="BF126"/>
  <c r="T126"/>
  <c r="T125"/>
  <c r="R126"/>
  <c r="R125"/>
  <c r="P126"/>
  <c r="P125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0"/>
  <c r="BH100"/>
  <c r="BG100"/>
  <c r="BF100"/>
  <c r="T100"/>
  <c r="R100"/>
  <c r="P100"/>
  <c r="BI98"/>
  <c r="BH98"/>
  <c r="BG98"/>
  <c r="BF98"/>
  <c r="T98"/>
  <c r="R98"/>
  <c r="P98"/>
  <c r="BI94"/>
  <c r="BH94"/>
  <c r="BG94"/>
  <c r="BF94"/>
  <c r="T94"/>
  <c r="R94"/>
  <c r="P94"/>
  <c r="BI91"/>
  <c r="BH91"/>
  <c r="BG91"/>
  <c r="BF91"/>
  <c r="T91"/>
  <c r="R91"/>
  <c r="P91"/>
  <c r="J85"/>
  <c r="F84"/>
  <c r="F82"/>
  <c r="E80"/>
  <c r="J55"/>
  <c r="F54"/>
  <c r="F52"/>
  <c r="E50"/>
  <c r="J21"/>
  <c r="E21"/>
  <c r="J84"/>
  <c r="J20"/>
  <c r="J18"/>
  <c r="E18"/>
  <c r="F85"/>
  <c r="J17"/>
  <c r="J12"/>
  <c r="J82"/>
  <c r="E7"/>
  <c r="E78"/>
  <c i="13" r="J37"/>
  <c r="J36"/>
  <c i="1" r="AY66"/>
  <c i="13" r="J35"/>
  <c i="1" r="AX66"/>
  <c i="13" r="BI237"/>
  <c r="BH237"/>
  <c r="BG237"/>
  <c r="BF237"/>
  <c r="T237"/>
  <c r="T236"/>
  <c r="R237"/>
  <c r="R236"/>
  <c r="P237"/>
  <c r="P236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178"/>
  <c r="BH178"/>
  <c r="BG178"/>
  <c r="BF178"/>
  <c r="T178"/>
  <c r="R178"/>
  <c r="P178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4"/>
  <c r="BH164"/>
  <c r="BG164"/>
  <c r="BF164"/>
  <c r="T164"/>
  <c r="T163"/>
  <c r="R164"/>
  <c r="R163"/>
  <c r="P164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33"/>
  <c r="BH133"/>
  <c r="BG133"/>
  <c r="BF133"/>
  <c r="T133"/>
  <c r="R133"/>
  <c r="P133"/>
  <c r="BI131"/>
  <c r="BH131"/>
  <c r="BG131"/>
  <c r="BF131"/>
  <c r="T131"/>
  <c r="R131"/>
  <c r="P131"/>
  <c r="BI111"/>
  <c r="BH111"/>
  <c r="BG111"/>
  <c r="BF111"/>
  <c r="T111"/>
  <c r="R111"/>
  <c r="P111"/>
  <c r="BI92"/>
  <c r="BH92"/>
  <c r="BG92"/>
  <c r="BF92"/>
  <c r="T92"/>
  <c r="R92"/>
  <c r="P92"/>
  <c r="J86"/>
  <c r="F85"/>
  <c r="F83"/>
  <c r="E81"/>
  <c r="J55"/>
  <c r="F54"/>
  <c r="F52"/>
  <c r="E50"/>
  <c r="J21"/>
  <c r="E21"/>
  <c r="J85"/>
  <c r="J20"/>
  <c r="J18"/>
  <c r="E18"/>
  <c r="F55"/>
  <c r="J17"/>
  <c r="J12"/>
  <c r="J83"/>
  <c r="E7"/>
  <c r="E79"/>
  <c i="12" r="J37"/>
  <c r="J36"/>
  <c i="1" r="AY65"/>
  <c i="12" r="J35"/>
  <c i="1" r="AX65"/>
  <c i="12" r="BI121"/>
  <c r="BH121"/>
  <c r="BG121"/>
  <c r="BF121"/>
  <c r="T121"/>
  <c r="T120"/>
  <c r="R121"/>
  <c r="R120"/>
  <c r="P121"/>
  <c r="P120"/>
  <c r="BI118"/>
  <c r="BH118"/>
  <c r="BG118"/>
  <c r="BF118"/>
  <c r="T118"/>
  <c r="R118"/>
  <c r="P118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BI89"/>
  <c r="BH89"/>
  <c r="BG89"/>
  <c r="BF89"/>
  <c r="T89"/>
  <c r="T88"/>
  <c r="R89"/>
  <c r="R88"/>
  <c r="P89"/>
  <c r="P88"/>
  <c r="J83"/>
  <c r="F82"/>
  <c r="F80"/>
  <c r="E78"/>
  <c r="J55"/>
  <c r="F54"/>
  <c r="F52"/>
  <c r="E50"/>
  <c r="J21"/>
  <c r="E21"/>
  <c r="J82"/>
  <c r="J20"/>
  <c r="J18"/>
  <c r="E18"/>
  <c r="F83"/>
  <c r="J17"/>
  <c r="J12"/>
  <c r="J52"/>
  <c r="E7"/>
  <c r="E76"/>
  <c i="11" r="J37"/>
  <c r="J36"/>
  <c i="1" r="AY64"/>
  <c i="11" r="J35"/>
  <c i="1" r="AX64"/>
  <c i="11" r="BI169"/>
  <c r="BH169"/>
  <c r="BG169"/>
  <c r="BF169"/>
  <c r="T169"/>
  <c r="T168"/>
  <c r="R169"/>
  <c r="R168"/>
  <c r="P169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1"/>
  <c r="BH131"/>
  <c r="BG131"/>
  <c r="BF131"/>
  <c r="T131"/>
  <c r="T130"/>
  <c r="R131"/>
  <c r="R130"/>
  <c r="P131"/>
  <c r="P130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6"/>
  <c r="BH106"/>
  <c r="BG106"/>
  <c r="BF106"/>
  <c r="T106"/>
  <c r="R106"/>
  <c r="P106"/>
  <c r="BI104"/>
  <c r="BH104"/>
  <c r="BG104"/>
  <c r="BF104"/>
  <c r="T104"/>
  <c r="R104"/>
  <c r="P104"/>
  <c r="BI97"/>
  <c r="BH97"/>
  <c r="BG97"/>
  <c r="BF97"/>
  <c r="T97"/>
  <c r="R97"/>
  <c r="P97"/>
  <c r="BI91"/>
  <c r="BH91"/>
  <c r="BG91"/>
  <c r="BF91"/>
  <c r="T91"/>
  <c r="R91"/>
  <c r="P91"/>
  <c r="J85"/>
  <c r="F84"/>
  <c r="F82"/>
  <c r="E80"/>
  <c r="J55"/>
  <c r="F54"/>
  <c r="F52"/>
  <c r="E50"/>
  <c r="J21"/>
  <c r="E21"/>
  <c r="J84"/>
  <c r="J20"/>
  <c r="J18"/>
  <c r="E18"/>
  <c r="F85"/>
  <c r="J17"/>
  <c r="J12"/>
  <c r="J52"/>
  <c r="E7"/>
  <c r="E78"/>
  <c i="10" r="J37"/>
  <c r="J36"/>
  <c i="1" r="AY63"/>
  <c i="10" r="J35"/>
  <c i="1" r="AX63"/>
  <c i="10" r="BI163"/>
  <c r="BH163"/>
  <c r="BG163"/>
  <c r="BF163"/>
  <c r="T163"/>
  <c r="T162"/>
  <c r="R163"/>
  <c r="R162"/>
  <c r="P163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6"/>
  <c r="BH126"/>
  <c r="BG126"/>
  <c r="BF126"/>
  <c r="T126"/>
  <c r="T125"/>
  <c r="R126"/>
  <c r="R125"/>
  <c r="P126"/>
  <c r="P125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1"/>
  <c r="BH101"/>
  <c r="BG101"/>
  <c r="BF101"/>
  <c r="T101"/>
  <c r="R101"/>
  <c r="P101"/>
  <c r="BI99"/>
  <c r="BH99"/>
  <c r="BG99"/>
  <c r="BF99"/>
  <c r="T99"/>
  <c r="R99"/>
  <c r="P99"/>
  <c r="BI93"/>
  <c r="BH93"/>
  <c r="BG93"/>
  <c r="BF93"/>
  <c r="T93"/>
  <c r="R93"/>
  <c r="P93"/>
  <c r="BI91"/>
  <c r="BH91"/>
  <c r="BG91"/>
  <c r="BF91"/>
  <c r="T91"/>
  <c r="R91"/>
  <c r="P91"/>
  <c r="J85"/>
  <c r="F84"/>
  <c r="F82"/>
  <c r="E80"/>
  <c r="J55"/>
  <c r="F54"/>
  <c r="F52"/>
  <c r="E50"/>
  <c r="J21"/>
  <c r="E21"/>
  <c r="J54"/>
  <c r="J20"/>
  <c r="J18"/>
  <c r="E18"/>
  <c r="F85"/>
  <c r="J17"/>
  <c r="J12"/>
  <c r="J82"/>
  <c r="E7"/>
  <c r="E78"/>
  <c i="9" r="J37"/>
  <c r="J36"/>
  <c i="1" r="AY62"/>
  <c i="9" r="J35"/>
  <c i="1" r="AX62"/>
  <c i="9" r="BI149"/>
  <c r="BH149"/>
  <c r="BG149"/>
  <c r="BF149"/>
  <c r="T149"/>
  <c r="T148"/>
  <c r="R149"/>
  <c r="R148"/>
  <c r="P149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19"/>
  <c r="BH119"/>
  <c r="BG119"/>
  <c r="BF119"/>
  <c r="T119"/>
  <c r="T118"/>
  <c r="R119"/>
  <c r="R118"/>
  <c r="P119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4"/>
  <c r="BH94"/>
  <c r="BG94"/>
  <c r="BF94"/>
  <c r="T94"/>
  <c r="R94"/>
  <c r="P94"/>
  <c r="BI91"/>
  <c r="BH91"/>
  <c r="BG91"/>
  <c r="BF91"/>
  <c r="T91"/>
  <c r="R91"/>
  <c r="P91"/>
  <c r="J85"/>
  <c r="F84"/>
  <c r="F82"/>
  <c r="E80"/>
  <c r="J55"/>
  <c r="F54"/>
  <c r="F52"/>
  <c r="E50"/>
  <c r="J21"/>
  <c r="E21"/>
  <c r="J54"/>
  <c r="J20"/>
  <c r="J18"/>
  <c r="E18"/>
  <c r="F55"/>
  <c r="J17"/>
  <c r="J12"/>
  <c r="J82"/>
  <c r="E7"/>
  <c r="E48"/>
  <c i="8" r="J37"/>
  <c r="J36"/>
  <c i="1" r="AY61"/>
  <c i="8" r="J35"/>
  <c i="1" r="AX61"/>
  <c i="8" r="BI225"/>
  <c r="BH225"/>
  <c r="BG225"/>
  <c r="BF225"/>
  <c r="T225"/>
  <c r="T224"/>
  <c r="R225"/>
  <c r="R224"/>
  <c r="P225"/>
  <c r="P224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87"/>
  <c r="BH187"/>
  <c r="BG187"/>
  <c r="BF187"/>
  <c r="T187"/>
  <c r="R187"/>
  <c r="P187"/>
  <c r="BI180"/>
  <c r="BH180"/>
  <c r="BG180"/>
  <c r="BF180"/>
  <c r="T180"/>
  <c r="T179"/>
  <c r="R180"/>
  <c r="R179"/>
  <c r="P180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2"/>
  <c r="BH132"/>
  <c r="BG132"/>
  <c r="BF132"/>
  <c r="T132"/>
  <c r="T131"/>
  <c r="R132"/>
  <c r="R131"/>
  <c r="P132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0"/>
  <c r="BH110"/>
  <c r="BG110"/>
  <c r="BF110"/>
  <c r="T110"/>
  <c r="R110"/>
  <c r="P110"/>
  <c r="BI102"/>
  <c r="BH102"/>
  <c r="BG102"/>
  <c r="BF102"/>
  <c r="T102"/>
  <c r="R102"/>
  <c r="P102"/>
  <c r="BI100"/>
  <c r="BH100"/>
  <c r="BG100"/>
  <c r="BF100"/>
  <c r="T100"/>
  <c r="R100"/>
  <c r="P100"/>
  <c r="BI94"/>
  <c r="BH94"/>
  <c r="BG94"/>
  <c r="BF94"/>
  <c r="T94"/>
  <c r="R94"/>
  <c r="P94"/>
  <c r="J88"/>
  <c r="F87"/>
  <c r="F85"/>
  <c r="E83"/>
  <c r="J55"/>
  <c r="F54"/>
  <c r="F52"/>
  <c r="E50"/>
  <c r="J21"/>
  <c r="E21"/>
  <c r="J54"/>
  <c r="J20"/>
  <c r="J18"/>
  <c r="E18"/>
  <c r="F55"/>
  <c r="J17"/>
  <c r="J12"/>
  <c r="J52"/>
  <c r="E7"/>
  <c r="E48"/>
  <c i="7" r="J37"/>
  <c r="J36"/>
  <c i="1" r="AY60"/>
  <c i="7" r="J35"/>
  <c i="1" r="AX60"/>
  <c i="7" r="BI227"/>
  <c r="BH227"/>
  <c r="BG227"/>
  <c r="BF227"/>
  <c r="T227"/>
  <c r="T226"/>
  <c r="R227"/>
  <c r="R226"/>
  <c r="P227"/>
  <c r="P226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190"/>
  <c r="BH190"/>
  <c r="BG190"/>
  <c r="BF190"/>
  <c r="T190"/>
  <c r="R190"/>
  <c r="P190"/>
  <c r="BI188"/>
  <c r="BH188"/>
  <c r="BG188"/>
  <c r="BF188"/>
  <c r="T188"/>
  <c r="R188"/>
  <c r="P188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2"/>
  <c r="BH132"/>
  <c r="BG132"/>
  <c r="BF132"/>
  <c r="T132"/>
  <c r="T131"/>
  <c r="R132"/>
  <c r="R131"/>
  <c r="P132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0"/>
  <c r="BH110"/>
  <c r="BG110"/>
  <c r="BF110"/>
  <c r="T110"/>
  <c r="R110"/>
  <c r="P110"/>
  <c r="BI102"/>
  <c r="BH102"/>
  <c r="BG102"/>
  <c r="BF102"/>
  <c r="T102"/>
  <c r="R102"/>
  <c r="P102"/>
  <c r="BI100"/>
  <c r="BH100"/>
  <c r="BG100"/>
  <c r="BF100"/>
  <c r="T100"/>
  <c r="R100"/>
  <c r="P100"/>
  <c r="BI94"/>
  <c r="BH94"/>
  <c r="BG94"/>
  <c r="BF94"/>
  <c r="T94"/>
  <c r="R94"/>
  <c r="P94"/>
  <c r="J88"/>
  <c r="F87"/>
  <c r="F85"/>
  <c r="E83"/>
  <c r="J55"/>
  <c r="F54"/>
  <c r="F52"/>
  <c r="E50"/>
  <c r="J21"/>
  <c r="E21"/>
  <c r="J54"/>
  <c r="J20"/>
  <c r="J18"/>
  <c r="E18"/>
  <c r="F55"/>
  <c r="J17"/>
  <c r="J12"/>
  <c r="J52"/>
  <c r="E7"/>
  <c r="E48"/>
  <c i="6" r="J37"/>
  <c r="J36"/>
  <c i="1" r="AY59"/>
  <c i="6" r="J35"/>
  <c i="1" r="AX59"/>
  <c i="6" r="BI146"/>
  <c r="BH146"/>
  <c r="BG146"/>
  <c r="BF146"/>
  <c r="T146"/>
  <c r="T145"/>
  <c r="R146"/>
  <c r="R145"/>
  <c r="P146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18"/>
  <c r="BH118"/>
  <c r="BG118"/>
  <c r="BF118"/>
  <c r="T118"/>
  <c r="T117"/>
  <c r="R118"/>
  <c r="R117"/>
  <c r="P118"/>
  <c r="P117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BI94"/>
  <c r="BH94"/>
  <c r="BG94"/>
  <c r="BF94"/>
  <c r="T94"/>
  <c r="R94"/>
  <c r="P94"/>
  <c r="BI91"/>
  <c r="BH91"/>
  <c r="BG91"/>
  <c r="BF91"/>
  <c r="T91"/>
  <c r="R91"/>
  <c r="P91"/>
  <c r="J85"/>
  <c r="F84"/>
  <c r="F82"/>
  <c r="E80"/>
  <c r="J55"/>
  <c r="F54"/>
  <c r="F52"/>
  <c r="E50"/>
  <c r="J21"/>
  <c r="E21"/>
  <c r="J84"/>
  <c r="J20"/>
  <c r="J18"/>
  <c r="E18"/>
  <c r="F55"/>
  <c r="J17"/>
  <c r="J12"/>
  <c r="J82"/>
  <c r="E7"/>
  <c r="E48"/>
  <c i="5" r="J37"/>
  <c r="J36"/>
  <c i="1" r="AY58"/>
  <c i="5" r="J35"/>
  <c i="1" r="AX58"/>
  <c i="5" r="BI146"/>
  <c r="BH146"/>
  <c r="BG146"/>
  <c r="BF146"/>
  <c r="T146"/>
  <c r="T145"/>
  <c r="R146"/>
  <c r="R145"/>
  <c r="P146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18"/>
  <c r="BH118"/>
  <c r="BG118"/>
  <c r="BF118"/>
  <c r="T118"/>
  <c r="T117"/>
  <c r="R118"/>
  <c r="R117"/>
  <c r="P118"/>
  <c r="P117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BI94"/>
  <c r="BH94"/>
  <c r="BG94"/>
  <c r="BF94"/>
  <c r="T94"/>
  <c r="R94"/>
  <c r="P94"/>
  <c r="BI91"/>
  <c r="BH91"/>
  <c r="BG91"/>
  <c r="BF91"/>
  <c r="T91"/>
  <c r="R91"/>
  <c r="P91"/>
  <c r="J85"/>
  <c r="F84"/>
  <c r="F82"/>
  <c r="E80"/>
  <c r="J55"/>
  <c r="F54"/>
  <c r="F52"/>
  <c r="E50"/>
  <c r="J21"/>
  <c r="E21"/>
  <c r="J84"/>
  <c r="J20"/>
  <c r="J18"/>
  <c r="E18"/>
  <c r="F55"/>
  <c r="J17"/>
  <c r="J12"/>
  <c r="J82"/>
  <c r="E7"/>
  <c r="E78"/>
  <c i="4" r="J37"/>
  <c r="J36"/>
  <c i="1" r="AY57"/>
  <c i="4" r="J35"/>
  <c i="1" r="AX57"/>
  <c i="4" r="BI146"/>
  <c r="BH146"/>
  <c r="BG146"/>
  <c r="BF146"/>
  <c r="T146"/>
  <c r="T145"/>
  <c r="R146"/>
  <c r="R145"/>
  <c r="P146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18"/>
  <c r="BH118"/>
  <c r="BG118"/>
  <c r="BF118"/>
  <c r="T118"/>
  <c r="T117"/>
  <c r="R118"/>
  <c r="R117"/>
  <c r="P118"/>
  <c r="P117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BI94"/>
  <c r="BH94"/>
  <c r="BG94"/>
  <c r="BF94"/>
  <c r="T94"/>
  <c r="R94"/>
  <c r="P94"/>
  <c r="BI91"/>
  <c r="BH91"/>
  <c r="BG91"/>
  <c r="BF91"/>
  <c r="T91"/>
  <c r="R91"/>
  <c r="P91"/>
  <c r="J85"/>
  <c r="F84"/>
  <c r="F82"/>
  <c r="E80"/>
  <c r="J55"/>
  <c r="F54"/>
  <c r="F52"/>
  <c r="E50"/>
  <c r="J21"/>
  <c r="E21"/>
  <c r="J84"/>
  <c r="J20"/>
  <c r="J18"/>
  <c r="E18"/>
  <c r="F55"/>
  <c r="J17"/>
  <c r="J12"/>
  <c r="J82"/>
  <c r="E7"/>
  <c r="E48"/>
  <c i="3" r="J37"/>
  <c r="J36"/>
  <c i="1" r="AY56"/>
  <c i="3" r="J35"/>
  <c i="1" r="AX56"/>
  <c i="3" r="BI213"/>
  <c r="BH213"/>
  <c r="BG213"/>
  <c r="BF213"/>
  <c r="T213"/>
  <c r="T212"/>
  <c r="R213"/>
  <c r="R212"/>
  <c r="P213"/>
  <c r="P212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29"/>
  <c r="BH129"/>
  <c r="BG129"/>
  <c r="BF129"/>
  <c r="T129"/>
  <c r="T128"/>
  <c r="R129"/>
  <c r="R128"/>
  <c r="P129"/>
  <c r="P128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7"/>
  <c r="BH107"/>
  <c r="BG107"/>
  <c r="BF107"/>
  <c r="T107"/>
  <c r="R107"/>
  <c r="P107"/>
  <c r="BI99"/>
  <c r="BH99"/>
  <c r="BG99"/>
  <c r="BF99"/>
  <c r="T99"/>
  <c r="R99"/>
  <c r="P99"/>
  <c r="BI97"/>
  <c r="BH97"/>
  <c r="BG97"/>
  <c r="BF97"/>
  <c r="T97"/>
  <c r="R97"/>
  <c r="P97"/>
  <c r="BI93"/>
  <c r="BH93"/>
  <c r="BG93"/>
  <c r="BF93"/>
  <c r="T93"/>
  <c r="R93"/>
  <c r="P93"/>
  <c r="J87"/>
  <c r="F86"/>
  <c r="F84"/>
  <c r="E82"/>
  <c r="J55"/>
  <c r="F54"/>
  <c r="F52"/>
  <c r="E50"/>
  <c r="J21"/>
  <c r="E21"/>
  <c r="J54"/>
  <c r="J20"/>
  <c r="J18"/>
  <c r="E18"/>
  <c r="F87"/>
  <c r="J17"/>
  <c r="J12"/>
  <c r="J52"/>
  <c r="E7"/>
  <c r="E80"/>
  <c i="2" r="J37"/>
  <c r="J36"/>
  <c i="1" r="AY55"/>
  <c i="2" r="J35"/>
  <c i="1" r="AX55"/>
  <c i="2" r="BI164"/>
  <c r="BH164"/>
  <c r="BG164"/>
  <c r="BF164"/>
  <c r="T164"/>
  <c r="T163"/>
  <c r="R164"/>
  <c r="R163"/>
  <c r="P164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28"/>
  <c r="BH128"/>
  <c r="BG128"/>
  <c r="BF128"/>
  <c r="T128"/>
  <c r="T127"/>
  <c r="R128"/>
  <c r="R127"/>
  <c r="P128"/>
  <c r="P127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0"/>
  <c r="BH100"/>
  <c r="BG100"/>
  <c r="BF100"/>
  <c r="T100"/>
  <c r="R100"/>
  <c r="P100"/>
  <c r="BI98"/>
  <c r="BH98"/>
  <c r="BG98"/>
  <c r="BF98"/>
  <c r="T98"/>
  <c r="R98"/>
  <c r="P98"/>
  <c r="BI94"/>
  <c r="BH94"/>
  <c r="BG94"/>
  <c r="BF94"/>
  <c r="T94"/>
  <c r="R94"/>
  <c r="P94"/>
  <c r="BI91"/>
  <c r="BH91"/>
  <c r="BG91"/>
  <c r="BF91"/>
  <c r="T91"/>
  <c r="R91"/>
  <c r="P91"/>
  <c r="J85"/>
  <c r="F84"/>
  <c r="F82"/>
  <c r="E80"/>
  <c r="J55"/>
  <c r="F54"/>
  <c r="F52"/>
  <c r="E50"/>
  <c r="J21"/>
  <c r="E21"/>
  <c r="J54"/>
  <c r="J20"/>
  <c r="J18"/>
  <c r="E18"/>
  <c r="F85"/>
  <c r="J17"/>
  <c r="J12"/>
  <c r="J52"/>
  <c r="E7"/>
  <c r="E48"/>
  <c i="1" r="L50"/>
  <c r="AM50"/>
  <c r="AM49"/>
  <c r="L49"/>
  <c r="AM47"/>
  <c r="L47"/>
  <c r="L45"/>
  <c r="L44"/>
  <c i="2" r="BK118"/>
  <c i="3" r="BK117"/>
  <c r="BK162"/>
  <c r="J177"/>
  <c r="J135"/>
  <c i="4" r="J141"/>
  <c i="5" r="J126"/>
  <c i="6" r="BK123"/>
  <c r="J110"/>
  <c i="7" r="BK113"/>
  <c r="J137"/>
  <c i="8" r="BK216"/>
  <c r="BK138"/>
  <c r="BK114"/>
  <c r="J100"/>
  <c i="9" r="F35"/>
  <c i="11" r="BK125"/>
  <c i="13" r="J221"/>
  <c i="14" r="J134"/>
  <c i="15" r="J134"/>
  <c i="2" r="BK134"/>
  <c i="3" r="BK192"/>
  <c r="BK189"/>
  <c i="4" r="J123"/>
  <c i="5" r="J112"/>
  <c r="J123"/>
  <c i="6" r="J130"/>
  <c i="7" r="J126"/>
  <c r="BK136"/>
  <c i="8" r="J173"/>
  <c r="BK142"/>
  <c r="BK117"/>
  <c i="9" r="J104"/>
  <c r="BK91"/>
  <c i="10" r="J111"/>
  <c r="BK158"/>
  <c i="11" r="BK166"/>
  <c r="J114"/>
  <c i="12" r="BK103"/>
  <c i="13" r="J158"/>
  <c i="14" r="J118"/>
  <c r="BK130"/>
  <c i="15" r="BK114"/>
  <c i="2" r="J128"/>
  <c r="J134"/>
  <c i="3" r="J213"/>
  <c r="J133"/>
  <c r="BK150"/>
  <c i="4" r="BK98"/>
  <c i="5" r="J124"/>
  <c r="J118"/>
  <c i="7" r="BK178"/>
  <c r="J129"/>
  <c r="BK170"/>
  <c i="8" r="BK200"/>
  <c r="BK163"/>
  <c i="9" r="BK104"/>
  <c i="10" r="J134"/>
  <c r="BK120"/>
  <c i="11" r="BK91"/>
  <c i="12" r="BK96"/>
  <c i="13" r="BK219"/>
  <c i="14" r="J120"/>
  <c i="15" r="BK107"/>
  <c i="2" r="BK125"/>
  <c i="3" r="BK204"/>
  <c r="BK198"/>
  <c r="J137"/>
  <c i="4" r="BK146"/>
  <c r="BK143"/>
  <c i="5" r="BK139"/>
  <c i="7" r="BK129"/>
  <c r="BK120"/>
  <c r="J206"/>
  <c i="8" r="J138"/>
  <c r="J175"/>
  <c r="BK153"/>
  <c r="BK141"/>
  <c i="9" r="BK98"/>
  <c i="10" r="BK163"/>
  <c i="11" r="J139"/>
  <c r="J119"/>
  <c i="12" r="BK118"/>
  <c i="13" r="BK171"/>
  <c i="14" r="BK120"/>
  <c r="BK123"/>
  <c i="15" r="J125"/>
  <c r="J111"/>
  <c i="5" r="J110"/>
  <c i="6" r="J122"/>
  <c i="7" r="J212"/>
  <c r="J102"/>
  <c r="J154"/>
  <c r="J181"/>
  <c i="8" r="BK140"/>
  <c i="10" r="J99"/>
  <c i="11" r="BK114"/>
  <c r="BK123"/>
  <c i="12" r="J89"/>
  <c i="13" r="J223"/>
  <c r="J173"/>
  <c i="14" r="J123"/>
  <c r="J94"/>
  <c i="15" r="J109"/>
  <c r="BK129"/>
  <c i="2" r="BK120"/>
  <c i="3" r="J192"/>
  <c r="BK170"/>
  <c r="BK93"/>
  <c r="J164"/>
  <c i="4" r="J139"/>
  <c r="J130"/>
  <c i="5" r="J106"/>
  <c i="6" r="J146"/>
  <c r="BK135"/>
  <c i="7" r="BK181"/>
  <c r="BK137"/>
  <c r="J176"/>
  <c i="8" r="J155"/>
  <c r="J113"/>
  <c r="BK115"/>
  <c i="9" r="BK149"/>
  <c r="BK107"/>
  <c i="10" r="BK145"/>
  <c r="BK134"/>
  <c i="11" r="BK136"/>
  <c i="12" r="BK101"/>
  <c i="13" r="J237"/>
  <c r="J213"/>
  <c i="14" r="BK132"/>
  <c i="15" r="BK122"/>
  <c r="J97"/>
  <c i="3" r="J134"/>
  <c r="J160"/>
  <c r="J204"/>
  <c r="J112"/>
  <c i="4" r="BK135"/>
  <c i="5" r="BK141"/>
  <c r="BK94"/>
  <c i="6" r="BK126"/>
  <c r="BK101"/>
  <c i="7" r="BK142"/>
  <c r="J122"/>
  <c r="J145"/>
  <c i="8" r="J102"/>
  <c i="9" r="J149"/>
  <c r="BK125"/>
  <c r="BK113"/>
  <c i="10" r="J126"/>
  <c r="J91"/>
  <c i="11" r="BK104"/>
  <c i="12" r="BK112"/>
  <c i="13" r="J133"/>
  <c r="BK92"/>
  <c i="14" r="BK109"/>
  <c i="15" r="J102"/>
  <c i="2" r="J148"/>
  <c i="3" r="J170"/>
  <c r="J119"/>
  <c i="4" r="J94"/>
  <c r="J103"/>
  <c i="5" r="BK91"/>
  <c i="6" r="BK141"/>
  <c i="7" r="J218"/>
  <c r="BK156"/>
  <c i="8" r="BK122"/>
  <c r="J167"/>
  <c r="J137"/>
  <c r="BK94"/>
  <c r="J145"/>
  <c i="9" r="J111"/>
  <c i="10" r="J148"/>
  <c r="J106"/>
  <c r="J116"/>
  <c i="11" r="BK106"/>
  <c i="12" r="J121"/>
  <c i="13" r="BK237"/>
  <c r="J174"/>
  <c i="14" r="BK106"/>
  <c i="15" r="J94"/>
  <c r="BK121"/>
  <c i="2" r="BK164"/>
  <c r="BK132"/>
  <c i="3" r="BK172"/>
  <c r="J117"/>
  <c i="4" r="J91"/>
  <c r="J115"/>
  <c i="5" r="J143"/>
  <c i="6" r="BK106"/>
  <c i="7" r="BK218"/>
  <c r="BK102"/>
  <c r="BK188"/>
  <c i="8" r="J203"/>
  <c r="BK211"/>
  <c i="9" r="BK146"/>
  <c r="J136"/>
  <c i="10" r="BK150"/>
  <c r="BK148"/>
  <c i="11" r="BK97"/>
  <c i="12" r="J103"/>
  <c i="13" r="J111"/>
  <c i="14" r="BK148"/>
  <c i="15" r="BK134"/>
  <c r="BK125"/>
  <c i="2" r="J153"/>
  <c i="3" r="BK194"/>
  <c r="BK137"/>
  <c r="J162"/>
  <c i="4" r="BK94"/>
  <c i="5" r="BK103"/>
  <c i="6" r="BK146"/>
  <c r="J143"/>
  <c i="7" r="J216"/>
  <c r="J151"/>
  <c r="BK122"/>
  <c i="8" r="BK171"/>
  <c r="BK145"/>
  <c r="BK167"/>
  <c r="BK126"/>
  <c i="9" r="BK111"/>
  <c i="11" r="J151"/>
  <c i="12" r="BK105"/>
  <c i="13" r="J92"/>
  <c r="J169"/>
  <c i="14" r="BK100"/>
  <c i="15" r="J123"/>
  <c i="2" r="J100"/>
  <c r="J159"/>
  <c r="J133"/>
  <c r="J111"/>
  <c r="J157"/>
  <c r="BK128"/>
  <c r="J161"/>
  <c r="BK98"/>
  <c r="J122"/>
  <c i="3" r="J174"/>
  <c r="BK126"/>
  <c r="BK107"/>
  <c r="J194"/>
  <c r="J166"/>
  <c r="J150"/>
  <c r="J97"/>
  <c r="BK152"/>
  <c r="J121"/>
  <c r="J198"/>
  <c r="BK168"/>
  <c r="BK129"/>
  <c r="BK97"/>
  <c i="4" r="J143"/>
  <c r="BK101"/>
  <c r="J126"/>
  <c r="J98"/>
  <c i="5" r="BK123"/>
  <c r="J139"/>
  <c r="BK126"/>
  <c i="6" r="BK118"/>
  <c i="7" r="J178"/>
  <c r="J208"/>
  <c r="BK117"/>
  <c r="J117"/>
  <c i="8" r="BK209"/>
  <c r="J214"/>
  <c r="J140"/>
  <c i="11" r="BK154"/>
  <c r="J97"/>
  <c i="12" r="BK89"/>
  <c i="13" r="BK161"/>
  <c r="BK178"/>
  <c r="J131"/>
  <c i="14" r="BK94"/>
  <c r="BK91"/>
  <c i="15" r="J121"/>
  <c i="2" r="J136"/>
  <c r="J108"/>
  <c r="BK159"/>
  <c i="3" r="BK135"/>
  <c r="J156"/>
  <c r="BK200"/>
  <c r="J114"/>
  <c i="4" r="BK124"/>
  <c i="5" r="BK124"/>
  <c r="J130"/>
  <c i="6" r="J126"/>
  <c r="J115"/>
  <c i="7" r="BK110"/>
  <c r="BK141"/>
  <c r="J172"/>
  <c i="8" r="BK203"/>
  <c r="J132"/>
  <c i="9" r="J113"/>
  <c r="BK116"/>
  <c i="10" r="BK114"/>
  <c r="BK101"/>
  <c i="11" r="BK119"/>
  <c r="BK139"/>
  <c i="13" r="BK175"/>
  <c r="BK131"/>
  <c r="BK111"/>
  <c i="14" r="J109"/>
  <c i="15" r="BK117"/>
  <c i="2" r="J132"/>
  <c i="3" r="J110"/>
  <c r="J99"/>
  <c r="J123"/>
  <c r="BK134"/>
  <c i="4" r="BK112"/>
  <c r="J135"/>
  <c i="5" r="J115"/>
  <c r="J98"/>
  <c i="6" r="BK91"/>
  <c r="BK112"/>
  <c i="7" r="BK164"/>
  <c r="BK168"/>
  <c r="J120"/>
  <c i="8" r="J216"/>
  <c r="BK150"/>
  <c i="9" r="J109"/>
  <c i="10" r="BK160"/>
  <c r="J114"/>
  <c i="11" r="BK156"/>
  <c r="J156"/>
  <c i="12" r="J108"/>
  <c i="13" r="J171"/>
  <c r="BK154"/>
  <c i="14" r="J98"/>
  <c i="15" r="BK131"/>
  <c i="2" r="J94"/>
  <c r="J91"/>
  <c r="J113"/>
  <c i="3" r="BK147"/>
  <c r="J93"/>
  <c i="4" r="J110"/>
  <c i="5" r="BK135"/>
  <c i="6" r="J112"/>
  <c i="7" r="BK151"/>
  <c r="BK212"/>
  <c r="J115"/>
  <c r="J94"/>
  <c i="8" r="J159"/>
  <c r="J124"/>
  <c r="J200"/>
  <c r="J120"/>
  <c i="9" r="BK144"/>
  <c i="10" r="BK126"/>
  <c r="BK131"/>
  <c r="J109"/>
  <c i="11" r="BK135"/>
  <c r="J111"/>
  <c i="13" r="BK164"/>
  <c r="J164"/>
  <c i="14" r="J100"/>
  <c r="J91"/>
  <c i="15" r="J114"/>
  <c i="2" r="BK151"/>
  <c r="J151"/>
  <c i="3" r="BK123"/>
  <c r="J138"/>
  <c i="4" r="J124"/>
  <c i="5" r="BK122"/>
  <c r="BK143"/>
  <c i="6" r="BK143"/>
  <c r="BK108"/>
  <c i="7" r="BK206"/>
  <c r="J132"/>
  <c i="8" r="BK100"/>
  <c i="9" r="J123"/>
  <c r="BK123"/>
  <c i="10" r="BK109"/>
  <c i="11" r="J131"/>
  <c i="12" r="J116"/>
  <c i="13" r="BK213"/>
  <c i="14" r="J126"/>
  <c r="BK98"/>
  <c i="15" r="BK91"/>
  <c i="2" r="J164"/>
  <c i="3" r="BK139"/>
  <c r="J189"/>
  <c r="BK202"/>
  <c r="BK119"/>
  <c i="4" r="BK123"/>
  <c r="BK122"/>
  <c i="6" r="J124"/>
  <c r="BK110"/>
  <c i="7" r="BK132"/>
  <c r="J164"/>
  <c i="8" r="J117"/>
  <c r="BK136"/>
  <c r="J153"/>
  <c i="9" r="J144"/>
  <c i="10" r="BK118"/>
  <c r="J101"/>
  <c i="11" r="J166"/>
  <c i="13" r="BK211"/>
  <c r="J156"/>
  <c r="BK158"/>
  <c i="14" r="J106"/>
  <c r="J146"/>
  <c i="15" r="BK105"/>
  <c i="4" r="BK108"/>
  <c i="5" r="J101"/>
  <c r="BK101"/>
  <c i="6" r="J98"/>
  <c r="BK124"/>
  <c i="7" r="J138"/>
  <c r="BK190"/>
  <c i="8" r="BK173"/>
  <c r="J110"/>
  <c r="BK124"/>
  <c i="11" r="BK169"/>
  <c r="J154"/>
  <c i="12" r="BK108"/>
  <c i="13" r="BK174"/>
  <c r="BK168"/>
  <c r="J152"/>
  <c i="14" r="BK144"/>
  <c r="J132"/>
  <c i="15" r="BK97"/>
  <c i="2" r="BK148"/>
  <c r="J116"/>
  <c r="J120"/>
  <c i="3" r="J202"/>
  <c r="BK133"/>
  <c r="J147"/>
  <c i="4" r="BK118"/>
  <c r="J101"/>
  <c i="5" r="J141"/>
  <c r="BK106"/>
  <c i="6" r="BK98"/>
  <c i="7" r="J203"/>
  <c r="BK227"/>
  <c r="J141"/>
  <c i="8" r="BK129"/>
  <c r="BK225"/>
  <c r="J94"/>
  <c i="9" r="J134"/>
  <c r="J107"/>
  <c i="10" r="BK91"/>
  <c r="J118"/>
  <c i="11" r="BK151"/>
  <c i="12" r="J96"/>
  <c i="13" r="BK170"/>
  <c i="14" r="J155"/>
  <c r="BK118"/>
  <c i="15" r="J105"/>
  <c i="2" r="BK133"/>
  <c i="3" r="BK177"/>
  <c r="BK174"/>
  <c r="BK110"/>
  <c i="4" r="J146"/>
  <c r="BK133"/>
  <c i="5" r="BK115"/>
  <c r="J135"/>
  <c i="6" r="BK133"/>
  <c i="7" r="BK115"/>
  <c r="BK124"/>
  <c r="J188"/>
  <c i="8" r="J136"/>
  <c r="J171"/>
  <c r="BK102"/>
  <c i="9" r="J101"/>
  <c r="J127"/>
  <c i="10" r="J160"/>
  <c r="BK93"/>
  <c i="11" r="J125"/>
  <c i="12" r="BK99"/>
  <c i="13" r="J170"/>
  <c r="BK173"/>
  <c i="14" r="BK116"/>
  <c i="15" r="BK109"/>
  <c i="2" r="BK122"/>
  <c r="J98"/>
  <c i="3" r="J129"/>
  <c r="BK142"/>
  <c r="BK99"/>
  <c i="4" r="J112"/>
  <c i="5" r="J91"/>
  <c i="6" r="J141"/>
  <c r="BK94"/>
  <c i="7" r="J156"/>
  <c r="BK114"/>
  <c i="8" r="J225"/>
  <c r="BK132"/>
  <c r="BK169"/>
  <c i="9" r="BK136"/>
  <c r="J119"/>
  <c r="J125"/>
  <c i="10" r="J163"/>
  <c r="BK123"/>
  <c i="11" r="J169"/>
  <c r="BK162"/>
  <c i="12" r="J101"/>
  <c i="13" r="J175"/>
  <c i="14" r="BK131"/>
  <c i="15" r="J129"/>
  <c r="BK123"/>
  <c i="2" r="J118"/>
  <c r="BK116"/>
  <c i="3" r="J152"/>
  <c r="J172"/>
  <c r="J107"/>
  <c i="4" r="J122"/>
  <c i="5" r="BK110"/>
  <c i="6" r="J91"/>
  <c i="7" r="J168"/>
  <c r="BK138"/>
  <c i="8" r="J141"/>
  <c r="BK113"/>
  <c i="9" r="BK142"/>
  <c r="BK94"/>
  <c i="10" r="BK130"/>
  <c i="11" r="J162"/>
  <c r="J135"/>
  <c i="13" r="J208"/>
  <c r="J225"/>
  <c i="14" r="BK114"/>
  <c i="15" r="J122"/>
  <c i="1" r="AS54"/>
  <c i="4" r="BK141"/>
  <c i="5" r="J103"/>
  <c r="J122"/>
  <c i="7" r="BK176"/>
  <c r="BK216"/>
  <c i="8" r="BK180"/>
  <c r="J180"/>
  <c r="J165"/>
  <c r="J122"/>
  <c i="9" r="BK127"/>
  <c i="10" r="J132"/>
  <c i="11" r="J128"/>
  <c r="J121"/>
  <c i="12" r="J99"/>
  <c i="13" r="J154"/>
  <c r="BK149"/>
  <c i="14" r="J144"/>
  <c i="15" r="BK94"/>
  <c i="2" r="J125"/>
  <c i="4" r="BK106"/>
  <c i="5" r="J94"/>
  <c i="6" r="J133"/>
  <c i="7" r="BK145"/>
  <c r="J114"/>
  <c r="BK140"/>
  <c i="8" r="J187"/>
  <c r="BK165"/>
  <c i="10" r="J131"/>
  <c i="11" r="J137"/>
  <c r="BK128"/>
  <c r="J106"/>
  <c i="12" r="BK121"/>
  <c i="13" r="J147"/>
  <c r="BK223"/>
  <c i="14" r="J111"/>
  <c r="BK126"/>
  <c i="15" r="BK102"/>
  <c i="2" r="BK111"/>
  <c r="BK153"/>
  <c r="BK161"/>
  <c i="3" r="BK114"/>
  <c r="BK138"/>
  <c r="BK166"/>
  <c r="BK112"/>
  <c i="4" r="BK139"/>
  <c r="J108"/>
  <c i="5" r="BK112"/>
  <c r="BK130"/>
  <c i="6" r="J101"/>
  <c i="7" r="J136"/>
  <c r="BK174"/>
  <c r="BK214"/>
  <c r="BK100"/>
  <c i="8" r="BK110"/>
  <c r="BK175"/>
  <c i="9" r="BK134"/>
  <c r="BK131"/>
  <c i="10" r="J145"/>
  <c r="BK111"/>
  <c i="11" r="BK111"/>
  <c i="12" r="J118"/>
  <c i="13" r="J149"/>
  <c r="BK156"/>
  <c i="14" r="BK111"/>
  <c r="J131"/>
  <c i="15" r="J117"/>
  <c i="2" r="BK100"/>
  <c i="3" r="J200"/>
  <c r="J139"/>
  <c r="BK160"/>
  <c i="4" r="J133"/>
  <c r="J106"/>
  <c i="5" r="J108"/>
  <c r="BK108"/>
  <c i="6" r="BK115"/>
  <c r="BK139"/>
  <c i="7" r="J170"/>
  <c r="J214"/>
  <c r="J124"/>
  <c i="8" r="J114"/>
  <c r="BK205"/>
  <c i="9" r="J131"/>
  <c r="J124"/>
  <c i="10" r="BK132"/>
  <c r="BK99"/>
  <c i="11" r="BK164"/>
  <c r="BK116"/>
  <c i="12" r="J94"/>
  <c i="13" r="J211"/>
  <c i="14" r="J116"/>
  <c i="2" r="BK157"/>
  <c r="BK136"/>
  <c i="3" r="J111"/>
  <c r="BK213"/>
  <c r="BK121"/>
  <c i="4" r="BK103"/>
  <c i="5" r="BK98"/>
  <c i="6" r="J118"/>
  <c i="7" r="J113"/>
  <c r="J160"/>
  <c r="J174"/>
  <c i="8" r="J205"/>
  <c r="J150"/>
  <c r="BK159"/>
  <c i="9" r="BK124"/>
  <c r="J91"/>
  <c r="J98"/>
  <c i="10" r="J120"/>
  <c i="11" r="J136"/>
  <c r="BK137"/>
  <c i="12" r="J105"/>
  <c i="13" r="J178"/>
  <c r="BK133"/>
  <c r="BK147"/>
  <c i="14" r="BK146"/>
  <c i="15" r="J91"/>
  <c i="2" r="BK91"/>
  <c r="BK108"/>
  <c i="3" r="J142"/>
  <c r="J168"/>
  <c r="BK111"/>
  <c i="4" r="BK91"/>
  <c i="5" r="J146"/>
  <c r="BK133"/>
  <c i="6" r="BK122"/>
  <c i="7" r="J190"/>
  <c r="BK203"/>
  <c i="8" r="BK120"/>
  <c r="BK187"/>
  <c i="9" r="BK101"/>
  <c r="BK109"/>
  <c i="10" r="J93"/>
  <c r="J130"/>
  <c i="11" r="BK131"/>
  <c i="13" r="BK169"/>
  <c r="J168"/>
  <c i="14" r="BK155"/>
  <c i="15" r="J107"/>
  <c i="3" r="J126"/>
  <c i="4" r="BK110"/>
  <c i="5" r="BK146"/>
  <c i="6" r="J103"/>
  <c r="J135"/>
  <c i="7" r="BK166"/>
  <c r="BK154"/>
  <c i="8" r="J169"/>
  <c r="J126"/>
  <c r="J209"/>
  <c i="9" r="BK119"/>
  <c i="10" r="J156"/>
  <c i="11" r="J116"/>
  <c i="12" r="BK94"/>
  <c i="13" r="BK208"/>
  <c r="BK221"/>
  <c i="14" r="J130"/>
  <c i="15" r="BK111"/>
  <c i="4" r="BK115"/>
  <c i="5" r="BK118"/>
  <c i="6" r="J139"/>
  <c r="J94"/>
  <c i="7" r="BK126"/>
  <c r="BK172"/>
  <c r="J142"/>
  <c i="8" r="J115"/>
  <c r="J177"/>
  <c r="F34"/>
  <c i="6" r="J123"/>
  <c r="J108"/>
  <c i="7" r="BK160"/>
  <c r="J110"/>
  <c i="8" r="BK214"/>
  <c r="BK155"/>
  <c i="9" r="J116"/>
  <c i="10" r="J158"/>
  <c r="J123"/>
  <c i="11" r="J164"/>
  <c r="J104"/>
  <c i="12" r="J112"/>
  <c i="13" r="BK152"/>
  <c r="J144"/>
  <c i="14" r="J148"/>
  <c i="15" r="BK100"/>
  <c i="2" r="F35"/>
  <c i="7" r="BK94"/>
  <c r="J227"/>
  <c i="8" r="J163"/>
  <c r="BK177"/>
  <c r="J129"/>
  <c i="9" r="J146"/>
  <c r="J94"/>
  <c i="10" r="BK106"/>
  <c r="J150"/>
  <c i="11" r="J123"/>
  <c i="12" r="BK116"/>
  <c i="13" r="BK225"/>
  <c r="J161"/>
  <c i="14" r="BK134"/>
  <c i="15" r="J131"/>
  <c i="2" r="BK113"/>
  <c r="BK94"/>
  <c i="3" r="BK164"/>
  <c r="BK156"/>
  <c i="4" r="BK130"/>
  <c r="BK126"/>
  <c i="5" r="J133"/>
  <c i="6" r="J106"/>
  <c i="7" r="J166"/>
  <c r="BK208"/>
  <c i="8" r="J142"/>
  <c i="4" r="J118"/>
  <c i="6" r="BK130"/>
  <c r="BK103"/>
  <c i="7" r="J140"/>
  <c r="J100"/>
  <c i="8" r="J211"/>
  <c r="BK137"/>
  <c i="9" r="J142"/>
  <c i="10" r="BK116"/>
  <c r="BK156"/>
  <c i="11" r="BK121"/>
  <c r="J91"/>
  <c i="13" r="J219"/>
  <c r="BK144"/>
  <c i="14" r="J114"/>
  <c i="15" r="J100"/>
  <c i="2" l="1" r="P110"/>
  <c r="R115"/>
  <c r="BK131"/>
  <c r="T131"/>
  <c i="3" r="R109"/>
  <c r="R141"/>
  <c i="4" r="P90"/>
  <c r="T100"/>
  <c r="P121"/>
  <c r="T121"/>
  <c i="5" r="P90"/>
  <c r="BK105"/>
  <c r="J105"/>
  <c r="J63"/>
  <c r="R125"/>
  <c i="6" r="R90"/>
  <c r="T100"/>
  <c r="P125"/>
  <c i="7" r="P93"/>
  <c r="P119"/>
  <c r="BK144"/>
  <c r="J144"/>
  <c r="J68"/>
  <c r="BK189"/>
  <c r="J189"/>
  <c r="J70"/>
  <c i="8" r="P93"/>
  <c r="P119"/>
  <c r="T135"/>
  <c r="R144"/>
  <c i="9" r="P90"/>
  <c r="R100"/>
  <c r="P126"/>
  <c i="10" r="T90"/>
  <c r="R108"/>
  <c r="BK129"/>
  <c r="J129"/>
  <c r="J66"/>
  <c r="R129"/>
  <c i="11" r="R90"/>
  <c r="R118"/>
  <c r="BK134"/>
  <c r="J134"/>
  <c r="J66"/>
  <c r="R134"/>
  <c i="12" r="R93"/>
  <c r="BK111"/>
  <c r="J111"/>
  <c r="J65"/>
  <c i="13" r="P91"/>
  <c r="P151"/>
  <c r="BK167"/>
  <c r="J167"/>
  <c r="J66"/>
  <c r="R167"/>
  <c r="BK172"/>
  <c r="J172"/>
  <c r="J67"/>
  <c r="R172"/>
  <c i="14" r="BK90"/>
  <c r="J90"/>
  <c r="J61"/>
  <c r="R108"/>
  <c r="BK133"/>
  <c r="J133"/>
  <c r="J67"/>
  <c i="2" r="BK110"/>
  <c r="J110"/>
  <c r="J62"/>
  <c r="T115"/>
  <c r="BK135"/>
  <c r="J135"/>
  <c r="J67"/>
  <c i="3" r="T92"/>
  <c r="R116"/>
  <c r="BK141"/>
  <c r="J141"/>
  <c r="J68"/>
  <c r="BK176"/>
  <c r="J176"/>
  <c r="J69"/>
  <c i="4" r="T90"/>
  <c r="P105"/>
  <c r="BK121"/>
  <c r="J121"/>
  <c r="J66"/>
  <c r="R121"/>
  <c i="5" r="T90"/>
  <c r="T100"/>
  <c r="P121"/>
  <c r="R121"/>
  <c r="R120"/>
  <c r="T121"/>
  <c i="6" r="BK90"/>
  <c r="J90"/>
  <c r="J61"/>
  <c r="BK100"/>
  <c r="J100"/>
  <c r="J62"/>
  <c r="R105"/>
  <c r="P121"/>
  <c r="P120"/>
  <c r="R121"/>
  <c r="T121"/>
  <c i="7" r="T93"/>
  <c r="T119"/>
  <c r="BK135"/>
  <c r="J135"/>
  <c r="J66"/>
  <c r="BK139"/>
  <c r="J139"/>
  <c r="J67"/>
  <c r="R139"/>
  <c r="T189"/>
  <c i="8" r="BK93"/>
  <c r="J93"/>
  <c r="J61"/>
  <c r="BK119"/>
  <c r="J119"/>
  <c r="J63"/>
  <c r="R135"/>
  <c r="T144"/>
  <c i="9" r="T90"/>
  <c r="R106"/>
  <c r="P122"/>
  <c r="P121"/>
  <c r="R122"/>
  <c i="10" r="P108"/>
  <c r="T108"/>
  <c r="P129"/>
  <c r="T129"/>
  <c i="11" r="BK90"/>
  <c r="J90"/>
  <c r="J61"/>
  <c r="P113"/>
  <c r="T113"/>
  <c r="T138"/>
  <c i="12" r="T93"/>
  <c r="P111"/>
  <c r="P110"/>
  <c i="13" r="BK151"/>
  <c r="J151"/>
  <c r="J63"/>
  <c r="P177"/>
  <c i="14" r="P108"/>
  <c r="T113"/>
  <c r="P129"/>
  <c r="R129"/>
  <c i="15" r="BK104"/>
  <c r="J104"/>
  <c r="J63"/>
  <c i="2" r="P90"/>
  <c r="R110"/>
  <c r="P131"/>
  <c r="R131"/>
  <c i="3" r="P92"/>
  <c r="BK116"/>
  <c r="J116"/>
  <c r="J63"/>
  <c r="P132"/>
  <c r="BK136"/>
  <c r="J136"/>
  <c r="J67"/>
  <c r="R136"/>
  <c r="R176"/>
  <c i="4" r="BK90"/>
  <c r="J90"/>
  <c r="J61"/>
  <c r="BK105"/>
  <c r="J105"/>
  <c r="J63"/>
  <c r="T125"/>
  <c i="6" r="T90"/>
  <c r="BK105"/>
  <c r="J105"/>
  <c r="J63"/>
  <c r="BK125"/>
  <c r="J125"/>
  <c r="J67"/>
  <c i="7" r="P112"/>
  <c r="T112"/>
  <c r="P144"/>
  <c r="R189"/>
  <c i="8" r="R93"/>
  <c r="R119"/>
  <c r="P144"/>
  <c r="P186"/>
  <c i="9" r="T100"/>
  <c r="BK126"/>
  <c r="J126"/>
  <c r="J67"/>
  <c i="10" r="P90"/>
  <c r="R113"/>
  <c r="T133"/>
  <c i="11" r="BK113"/>
  <c r="J113"/>
  <c r="J62"/>
  <c r="R113"/>
  <c r="R138"/>
  <c i="12" r="P98"/>
  <c r="R111"/>
  <c r="R110"/>
  <c i="13" r="BK91"/>
  <c r="J91"/>
  <c r="J61"/>
  <c r="P146"/>
  <c r="T151"/>
  <c r="BK177"/>
  <c r="J177"/>
  <c r="J68"/>
  <c i="14" r="BK108"/>
  <c r="J108"/>
  <c r="J62"/>
  <c r="R113"/>
  <c r="BK129"/>
  <c r="BK128"/>
  <c r="J128"/>
  <c r="J65"/>
  <c r="T129"/>
  <c i="15" r="BK99"/>
  <c r="J99"/>
  <c r="J62"/>
  <c r="R104"/>
  <c r="R120"/>
  <c r="BK124"/>
  <c r="J124"/>
  <c r="J67"/>
  <c i="2" r="T90"/>
  <c r="P115"/>
  <c r="P135"/>
  <c i="3" r="R92"/>
  <c r="R91"/>
  <c r="T109"/>
  <c r="P141"/>
  <c r="T141"/>
  <c i="4" r="R90"/>
  <c r="R100"/>
  <c r="BK125"/>
  <c r="J125"/>
  <c r="J67"/>
  <c i="5" r="R90"/>
  <c r="R100"/>
  <c r="T105"/>
  <c r="BK121"/>
  <c r="J121"/>
  <c r="J66"/>
  <c r="T125"/>
  <c i="6" r="P90"/>
  <c r="R100"/>
  <c r="T105"/>
  <c r="BK121"/>
  <c r="J121"/>
  <c r="J66"/>
  <c r="T125"/>
  <c r="T120"/>
  <c i="7" r="BK93"/>
  <c r="J93"/>
  <c r="J61"/>
  <c r="BK119"/>
  <c r="J119"/>
  <c r="J63"/>
  <c r="P135"/>
  <c r="P139"/>
  <c r="T139"/>
  <c r="P189"/>
  <c i="8" r="T93"/>
  <c r="T119"/>
  <c r="BK144"/>
  <c r="J144"/>
  <c r="J68"/>
  <c r="BK186"/>
  <c r="J186"/>
  <c r="J70"/>
  <c i="9" r="BK90"/>
  <c r="J90"/>
  <c r="J61"/>
  <c r="P100"/>
  <c r="T106"/>
  <c r="R126"/>
  <c i="10" r="BK90"/>
  <c r="J90"/>
  <c r="J61"/>
  <c r="P113"/>
  <c r="P133"/>
  <c i="11" r="P90"/>
  <c r="P118"/>
  <c r="P138"/>
  <c i="12" r="BK93"/>
  <c r="J93"/>
  <c r="J62"/>
  <c r="R98"/>
  <c i="13" r="BK146"/>
  <c r="J146"/>
  <c r="J62"/>
  <c r="R146"/>
  <c r="R177"/>
  <c i="14" r="R90"/>
  <c r="R89"/>
  <c r="P113"/>
  <c r="T133"/>
  <c i="15" r="P90"/>
  <c r="P99"/>
  <c r="T104"/>
  <c r="BK120"/>
  <c r="BK119"/>
  <c r="J119"/>
  <c r="J65"/>
  <c r="R124"/>
  <c i="2" r="BK90"/>
  <c r="J90"/>
  <c r="J61"/>
  <c r="BK115"/>
  <c r="J115"/>
  <c r="J63"/>
  <c r="R135"/>
  <c i="3" r="BK109"/>
  <c r="J109"/>
  <c r="J62"/>
  <c r="P116"/>
  <c r="R132"/>
  <c r="R131"/>
  <c r="T136"/>
  <c r="T176"/>
  <c i="4" r="P100"/>
  <c r="T105"/>
  <c r="P125"/>
  <c i="5" r="BK90"/>
  <c r="J90"/>
  <c r="J61"/>
  <c r="P100"/>
  <c r="R105"/>
  <c r="BK125"/>
  <c r="J125"/>
  <c r="J67"/>
  <c i="7" r="BK112"/>
  <c r="J112"/>
  <c r="J62"/>
  <c r="R112"/>
  <c r="T135"/>
  <c r="T144"/>
  <c r="P180"/>
  <c r="R180"/>
  <c i="8" r="BK112"/>
  <c r="J112"/>
  <c r="J62"/>
  <c r="R112"/>
  <c r="P135"/>
  <c r="P134"/>
  <c r="P139"/>
  <c r="T139"/>
  <c r="R186"/>
  <c i="9" r="BK100"/>
  <c r="J100"/>
  <c r="J62"/>
  <c r="P106"/>
  <c r="T126"/>
  <c i="10" r="R90"/>
  <c r="R89"/>
  <c r="T113"/>
  <c r="R133"/>
  <c i="11" r="BK118"/>
  <c r="J118"/>
  <c r="J63"/>
  <c r="P134"/>
  <c r="P133"/>
  <c r="T134"/>
  <c r="T133"/>
  <c i="12" r="BK98"/>
  <c r="J98"/>
  <c r="J63"/>
  <c r="T111"/>
  <c r="T110"/>
  <c i="13" r="T91"/>
  <c r="T90"/>
  <c r="T146"/>
  <c r="T177"/>
  <c i="14" r="T90"/>
  <c r="T89"/>
  <c r="T108"/>
  <c r="R133"/>
  <c i="15" r="T90"/>
  <c r="P104"/>
  <c r="T120"/>
  <c r="P124"/>
  <c i="2" r="R90"/>
  <c r="R89"/>
  <c r="T110"/>
  <c r="T135"/>
  <c i="3" r="BK92"/>
  <c r="P109"/>
  <c r="T116"/>
  <c r="BK132"/>
  <c r="J132"/>
  <c r="J66"/>
  <c r="T132"/>
  <c r="T131"/>
  <c r="P136"/>
  <c r="P176"/>
  <c i="4" r="BK100"/>
  <c r="J100"/>
  <c r="J62"/>
  <c r="R105"/>
  <c r="R125"/>
  <c i="5" r="BK100"/>
  <c r="J100"/>
  <c r="J62"/>
  <c r="P105"/>
  <c r="P125"/>
  <c i="6" r="P100"/>
  <c r="P105"/>
  <c r="R125"/>
  <c r="R120"/>
  <c i="7" r="R93"/>
  <c r="R92"/>
  <c r="R119"/>
  <c r="R135"/>
  <c r="R144"/>
  <c r="BK180"/>
  <c r="J180"/>
  <c r="J69"/>
  <c r="T180"/>
  <c i="8" r="P112"/>
  <c r="T112"/>
  <c r="BK135"/>
  <c r="J135"/>
  <c r="J66"/>
  <c r="BK139"/>
  <c r="J139"/>
  <c r="J67"/>
  <c r="R139"/>
  <c r="T186"/>
  <c i="9" r="R90"/>
  <c r="R89"/>
  <c r="BK106"/>
  <c r="J106"/>
  <c r="J63"/>
  <c r="BK122"/>
  <c r="J122"/>
  <c r="J66"/>
  <c r="T122"/>
  <c r="T121"/>
  <c i="10" r="BK108"/>
  <c r="J108"/>
  <c r="J62"/>
  <c r="BK113"/>
  <c r="J113"/>
  <c r="J63"/>
  <c r="BK133"/>
  <c r="BK128"/>
  <c i="11" r="T90"/>
  <c r="T89"/>
  <c r="T88"/>
  <c r="T118"/>
  <c r="BK138"/>
  <c r="J138"/>
  <c r="J67"/>
  <c i="12" r="P93"/>
  <c r="P87"/>
  <c r="P86"/>
  <c i="1" r="AU65"/>
  <c i="12" r="T98"/>
  <c i="13" r="R91"/>
  <c r="R90"/>
  <c r="R151"/>
  <c r="P167"/>
  <c r="T167"/>
  <c r="P172"/>
  <c r="T172"/>
  <c i="14" r="P90"/>
  <c r="P89"/>
  <c r="BK113"/>
  <c r="J113"/>
  <c r="J63"/>
  <c r="P133"/>
  <c i="15" r="BK90"/>
  <c r="R90"/>
  <c r="R89"/>
  <c r="R99"/>
  <c r="T99"/>
  <c r="P120"/>
  <c r="P119"/>
  <c r="T124"/>
  <c i="2" r="BK163"/>
  <c r="J163"/>
  <c r="J68"/>
  <c i="4" r="BK117"/>
  <c r="J117"/>
  <c r="J64"/>
  <c i="6" r="BK117"/>
  <c r="J117"/>
  <c r="J64"/>
  <c r="BK145"/>
  <c r="J145"/>
  <c r="J68"/>
  <c i="8" r="BK179"/>
  <c r="J179"/>
  <c r="J69"/>
  <c r="BK224"/>
  <c r="J224"/>
  <c r="J71"/>
  <c i="9" r="BK118"/>
  <c r="J118"/>
  <c r="J64"/>
  <c i="10" r="BK125"/>
  <c r="J125"/>
  <c r="J64"/>
  <c i="13" r="BK163"/>
  <c r="J163"/>
  <c r="J64"/>
  <c r="BK236"/>
  <c r="J236"/>
  <c r="J69"/>
  <c i="4" r="BK145"/>
  <c r="J145"/>
  <c r="J68"/>
  <c i="5" r="BK117"/>
  <c r="J117"/>
  <c r="J64"/>
  <c r="BK145"/>
  <c r="J145"/>
  <c r="J68"/>
  <c i="9" r="BK148"/>
  <c r="J148"/>
  <c r="J68"/>
  <c i="12" r="BK120"/>
  <c r="J120"/>
  <c r="J66"/>
  <c i="2" r="BK127"/>
  <c r="J127"/>
  <c r="J64"/>
  <c i="3" r="BK212"/>
  <c r="J212"/>
  <c r="J70"/>
  <c i="11" r="BK130"/>
  <c r="J130"/>
  <c r="J64"/>
  <c i="14" r="BK154"/>
  <c r="J154"/>
  <c r="J68"/>
  <c i="3" r="BK128"/>
  <c r="J128"/>
  <c r="J64"/>
  <c i="7" r="BK131"/>
  <c r="J131"/>
  <c r="J64"/>
  <c i="8" r="BK131"/>
  <c r="J131"/>
  <c r="J64"/>
  <c i="11" r="BK168"/>
  <c r="J168"/>
  <c r="J68"/>
  <c i="12" r="BK88"/>
  <c r="J88"/>
  <c r="J61"/>
  <c i="14" r="BK125"/>
  <c r="J125"/>
  <c r="J64"/>
  <c i="7" r="BK226"/>
  <c r="J226"/>
  <c r="J71"/>
  <c i="10" r="BK162"/>
  <c r="J162"/>
  <c r="J68"/>
  <c i="15" r="BK116"/>
  <c r="J116"/>
  <c r="J64"/>
  <c r="BK133"/>
  <c r="J133"/>
  <c r="J68"/>
  <c i="14" r="BK89"/>
  <c r="BK88"/>
  <c r="J88"/>
  <c i="15" r="BE94"/>
  <c r="BE114"/>
  <c r="J52"/>
  <c r="J84"/>
  <c r="BE91"/>
  <c r="BE97"/>
  <c r="BE100"/>
  <c i="14" r="J129"/>
  <c r="J66"/>
  <c i="15" r="F55"/>
  <c r="E78"/>
  <c r="BE107"/>
  <c r="BE109"/>
  <c r="BE111"/>
  <c r="BE123"/>
  <c r="BE129"/>
  <c r="BE131"/>
  <c r="BE134"/>
  <c r="BE102"/>
  <c r="BE122"/>
  <c r="BE105"/>
  <c r="BE117"/>
  <c r="BE121"/>
  <c r="BE125"/>
  <c i="14" r="J54"/>
  <c r="BE106"/>
  <c r="BE111"/>
  <c r="BE132"/>
  <c r="BE134"/>
  <c r="BE148"/>
  <c r="F55"/>
  <c r="BE91"/>
  <c r="BE100"/>
  <c r="BE120"/>
  <c i="13" r="BK90"/>
  <c r="J90"/>
  <c r="J60"/>
  <c i="14" r="J52"/>
  <c r="BE94"/>
  <c r="BE116"/>
  <c r="BE118"/>
  <c r="BE123"/>
  <c r="BE126"/>
  <c r="BE155"/>
  <c r="E48"/>
  <c r="BE98"/>
  <c r="BE109"/>
  <c r="BE114"/>
  <c r="BE130"/>
  <c r="BE131"/>
  <c r="BE144"/>
  <c r="BE146"/>
  <c i="13" r="E48"/>
  <c r="J54"/>
  <c r="F86"/>
  <c r="BE154"/>
  <c r="BE161"/>
  <c r="BE169"/>
  <c r="BE170"/>
  <c r="BE178"/>
  <c r="BE208"/>
  <c r="J52"/>
  <c r="BE111"/>
  <c r="BE131"/>
  <c r="BE156"/>
  <c r="BE211"/>
  <c r="BE92"/>
  <c r="BE147"/>
  <c r="BE158"/>
  <c r="BE164"/>
  <c r="BE171"/>
  <c r="BE173"/>
  <c r="BE174"/>
  <c r="BE175"/>
  <c r="BE221"/>
  <c r="BE223"/>
  <c r="BE237"/>
  <c r="BE133"/>
  <c r="BE144"/>
  <c r="BE149"/>
  <c r="BE152"/>
  <c r="BE168"/>
  <c r="BE213"/>
  <c r="BE219"/>
  <c r="BE225"/>
  <c i="12" r="BE108"/>
  <c r="E48"/>
  <c r="J54"/>
  <c r="BE89"/>
  <c r="BE94"/>
  <c i="11" r="BK89"/>
  <c r="J89"/>
  <c r="J60"/>
  <c r="BK133"/>
  <c r="J133"/>
  <c r="J65"/>
  <c i="12" r="F55"/>
  <c r="BE99"/>
  <c r="BE103"/>
  <c r="BE105"/>
  <c r="BE112"/>
  <c r="BE118"/>
  <c r="J80"/>
  <c r="BE101"/>
  <c r="BE116"/>
  <c r="BE121"/>
  <c r="BE96"/>
  <c i="10" r="J133"/>
  <c r="J67"/>
  <c i="11" r="E48"/>
  <c r="J82"/>
  <c r="BE91"/>
  <c r="BE97"/>
  <c r="BE104"/>
  <c r="BE123"/>
  <c r="BE128"/>
  <c r="BE154"/>
  <c r="BE156"/>
  <c r="BE164"/>
  <c r="BE166"/>
  <c r="J54"/>
  <c r="BE106"/>
  <c r="BE114"/>
  <c r="BE162"/>
  <c i="10" r="J128"/>
  <c r="J65"/>
  <c i="11" r="BE116"/>
  <c r="BE119"/>
  <c r="BE131"/>
  <c r="BE139"/>
  <c r="F55"/>
  <c r="BE111"/>
  <c r="BE121"/>
  <c r="BE125"/>
  <c r="BE135"/>
  <c r="BE136"/>
  <c r="BE137"/>
  <c r="BE151"/>
  <c r="BE169"/>
  <c i="9" r="BK89"/>
  <c r="J89"/>
  <c r="J60"/>
  <c i="10" r="J52"/>
  <c r="BE114"/>
  <c r="BE123"/>
  <c r="E48"/>
  <c r="BE93"/>
  <c r="BE109"/>
  <c r="BE111"/>
  <c r="F55"/>
  <c r="BE91"/>
  <c r="BE118"/>
  <c r="BE130"/>
  <c r="BE145"/>
  <c r="BE148"/>
  <c r="BE158"/>
  <c r="BE160"/>
  <c r="BE163"/>
  <c r="J84"/>
  <c r="BE116"/>
  <c r="BE120"/>
  <c r="BE131"/>
  <c r="BE132"/>
  <c r="BE134"/>
  <c r="BE150"/>
  <c r="BE99"/>
  <c r="BE101"/>
  <c r="BE106"/>
  <c r="BE126"/>
  <c r="BE156"/>
  <c i="9" r="J84"/>
  <c r="BE101"/>
  <c r="BE109"/>
  <c r="BE124"/>
  <c r="BE136"/>
  <c r="BE142"/>
  <c r="J52"/>
  <c r="E78"/>
  <c r="BE98"/>
  <c r="BE104"/>
  <c r="BE113"/>
  <c r="BE116"/>
  <c r="BE123"/>
  <c r="BE131"/>
  <c r="BE144"/>
  <c r="BE149"/>
  <c r="F85"/>
  <c r="BE107"/>
  <c r="BE119"/>
  <c r="BE127"/>
  <c r="BE134"/>
  <c r="BE146"/>
  <c r="BE91"/>
  <c r="BE94"/>
  <c r="BE111"/>
  <c r="BE125"/>
  <c i="1" r="BB62"/>
  <c i="8" r="BE122"/>
  <c r="E81"/>
  <c r="J85"/>
  <c r="F88"/>
  <c r="BE100"/>
  <c r="BE114"/>
  <c r="BE124"/>
  <c r="BE129"/>
  <c r="BE132"/>
  <c r="BE136"/>
  <c r="BE140"/>
  <c r="BE153"/>
  <c r="BE163"/>
  <c r="BE169"/>
  <c r="BE171"/>
  <c r="BE173"/>
  <c r="BE177"/>
  <c r="BE200"/>
  <c r="BE203"/>
  <c r="BE209"/>
  <c r="BE214"/>
  <c r="J87"/>
  <c r="BE94"/>
  <c r="BE113"/>
  <c r="BE115"/>
  <c r="BE137"/>
  <c r="BE138"/>
  <c r="BE145"/>
  <c r="BE150"/>
  <c r="BE155"/>
  <c r="BE167"/>
  <c r="BE175"/>
  <c r="BE180"/>
  <c r="BE187"/>
  <c r="BE205"/>
  <c r="BE211"/>
  <c r="BE216"/>
  <c r="BE102"/>
  <c r="BE110"/>
  <c r="BE117"/>
  <c r="BE120"/>
  <c r="BE126"/>
  <c r="BE141"/>
  <c r="BE142"/>
  <c r="BE159"/>
  <c r="BE165"/>
  <c r="BE225"/>
  <c i="1" r="BA61"/>
  <c i="7" r="J87"/>
  <c r="BE113"/>
  <c r="BE114"/>
  <c r="BE115"/>
  <c r="BE137"/>
  <c r="BE138"/>
  <c r="BE151"/>
  <c r="BE164"/>
  <c r="BE166"/>
  <c r="E81"/>
  <c r="BE102"/>
  <c r="BE110"/>
  <c r="BE129"/>
  <c r="BE172"/>
  <c r="BE174"/>
  <c r="BE181"/>
  <c i="6" r="BK89"/>
  <c r="J89"/>
  <c r="J60"/>
  <c i="7" r="J85"/>
  <c r="BE117"/>
  <c r="BE122"/>
  <c r="BE126"/>
  <c r="BE156"/>
  <c r="BE208"/>
  <c r="BE212"/>
  <c r="BE94"/>
  <c r="BE120"/>
  <c r="BE124"/>
  <c r="BE136"/>
  <c r="BE142"/>
  <c r="BE160"/>
  <c r="BE170"/>
  <c r="BE178"/>
  <c r="BE188"/>
  <c r="BE203"/>
  <c r="BE214"/>
  <c r="BE216"/>
  <c r="BE218"/>
  <c r="BE227"/>
  <c r="F88"/>
  <c r="BE154"/>
  <c r="BE176"/>
  <c r="BE190"/>
  <c r="BE206"/>
  <c r="BE100"/>
  <c r="BE132"/>
  <c r="BE140"/>
  <c r="BE141"/>
  <c r="BE145"/>
  <c r="BE168"/>
  <c i="6" r="J52"/>
  <c r="E78"/>
  <c r="BE101"/>
  <c r="BE103"/>
  <c r="BE118"/>
  <c r="BE124"/>
  <c r="BE130"/>
  <c r="BE143"/>
  <c r="BE112"/>
  <c r="BE115"/>
  <c r="BE141"/>
  <c r="J54"/>
  <c r="F85"/>
  <c r="BE91"/>
  <c r="BE106"/>
  <c r="BE108"/>
  <c r="BE110"/>
  <c r="BE126"/>
  <c r="BE135"/>
  <c r="BE139"/>
  <c r="BE146"/>
  <c r="BE94"/>
  <c r="BE98"/>
  <c r="BE122"/>
  <c r="BE123"/>
  <c r="BE133"/>
  <c i="5" r="J52"/>
  <c r="F85"/>
  <c r="BE94"/>
  <c r="BE110"/>
  <c r="BE115"/>
  <c r="BE118"/>
  <c r="BE124"/>
  <c r="BE139"/>
  <c r="J54"/>
  <c r="BE103"/>
  <c r="BE123"/>
  <c r="BE141"/>
  <c r="E48"/>
  <c r="BE91"/>
  <c r="BE108"/>
  <c r="BE112"/>
  <c r="BE126"/>
  <c r="BE135"/>
  <c r="BE143"/>
  <c r="BE101"/>
  <c r="BE122"/>
  <c r="BE133"/>
  <c r="BE146"/>
  <c r="BE98"/>
  <c r="BE106"/>
  <c r="BE130"/>
  <c i="3" r="J92"/>
  <c r="J61"/>
  <c i="4" r="J54"/>
  <c r="F85"/>
  <c r="BE91"/>
  <c r="BE139"/>
  <c r="J52"/>
  <c r="BE94"/>
  <c r="BE108"/>
  <c r="BE141"/>
  <c r="BE146"/>
  <c i="3" r="BK131"/>
  <c r="J131"/>
  <c r="J65"/>
  <c i="4" r="BE101"/>
  <c r="BE112"/>
  <c r="BE115"/>
  <c r="BE126"/>
  <c r="BE143"/>
  <c r="E78"/>
  <c r="BE103"/>
  <c r="BE110"/>
  <c r="BE123"/>
  <c r="BE130"/>
  <c r="BE133"/>
  <c r="BE106"/>
  <c r="BE118"/>
  <c r="BE124"/>
  <c r="BE98"/>
  <c r="BE122"/>
  <c r="BE135"/>
  <c i="3" r="F55"/>
  <c r="J86"/>
  <c r="BE111"/>
  <c r="BE123"/>
  <c r="BE126"/>
  <c i="2" r="J131"/>
  <c r="J66"/>
  <c i="3" r="BE114"/>
  <c r="BE135"/>
  <c r="BE139"/>
  <c r="BE164"/>
  <c r="BE166"/>
  <c r="BE194"/>
  <c r="BE204"/>
  <c i="2" r="BK89"/>
  <c r="J89"/>
  <c r="J60"/>
  <c i="3" r="J84"/>
  <c r="BE93"/>
  <c r="BE107"/>
  <c r="BE117"/>
  <c r="BE119"/>
  <c r="BE134"/>
  <c r="BE137"/>
  <c r="BE147"/>
  <c r="BE162"/>
  <c r="BE168"/>
  <c r="BE172"/>
  <c r="BE189"/>
  <c r="BE192"/>
  <c r="BE200"/>
  <c r="BE202"/>
  <c r="BE110"/>
  <c r="BE121"/>
  <c r="BE129"/>
  <c r="BE142"/>
  <c r="BE174"/>
  <c r="BE213"/>
  <c r="E48"/>
  <c r="BE97"/>
  <c r="BE99"/>
  <c r="BE112"/>
  <c r="BE133"/>
  <c r="BE138"/>
  <c r="BE150"/>
  <c r="BE152"/>
  <c r="BE156"/>
  <c r="BE160"/>
  <c r="BE170"/>
  <c r="BE177"/>
  <c r="BE198"/>
  <c i="2" r="BE91"/>
  <c r="BE128"/>
  <c r="BE148"/>
  <c r="BE164"/>
  <c r="F55"/>
  <c r="J82"/>
  <c r="BE125"/>
  <c r="BE153"/>
  <c r="E78"/>
  <c r="J84"/>
  <c r="BE94"/>
  <c r="BE113"/>
  <c r="BE116"/>
  <c r="BE120"/>
  <c r="BE133"/>
  <c r="BE136"/>
  <c r="BE98"/>
  <c r="BE100"/>
  <c r="BE122"/>
  <c r="BE132"/>
  <c r="BE159"/>
  <c r="BE161"/>
  <c i="1" r="BB55"/>
  <c i="2" r="BE108"/>
  <c r="BE111"/>
  <c r="BE118"/>
  <c r="BE134"/>
  <c r="BE151"/>
  <c r="BE157"/>
  <c i="6" r="J34"/>
  <c i="1" r="AW59"/>
  <c i="10" r="F35"/>
  <c i="1" r="BB63"/>
  <c i="4" r="F37"/>
  <c i="1" r="BD57"/>
  <c i="12" r="F35"/>
  <c i="1" r="BB65"/>
  <c i="14" r="F37"/>
  <c i="1" r="BD67"/>
  <c i="7" r="J34"/>
  <c i="1" r="AW60"/>
  <c i="6" r="F37"/>
  <c i="1" r="BD59"/>
  <c i="14" r="J34"/>
  <c i="1" r="AW67"/>
  <c i="6" r="F34"/>
  <c i="1" r="BA59"/>
  <c i="7" r="F36"/>
  <c i="1" r="BC60"/>
  <c i="9" r="F36"/>
  <c i="1" r="BC62"/>
  <c i="9" r="F37"/>
  <c i="1" r="BD62"/>
  <c i="11" r="F35"/>
  <c i="1" r="BB64"/>
  <c i="6" r="F36"/>
  <c i="1" r="BC59"/>
  <c i="10" r="F37"/>
  <c i="1" r="BD63"/>
  <c i="4" r="F36"/>
  <c i="1" r="BC57"/>
  <c i="12" r="F34"/>
  <c i="1" r="BA65"/>
  <c i="14" r="F34"/>
  <c i="1" r="BA67"/>
  <c i="5" r="F34"/>
  <c i="1" r="BA58"/>
  <c i="2" r="J34"/>
  <c i="1" r="AW55"/>
  <c i="15" r="F37"/>
  <c i="1" r="BD68"/>
  <c i="5" r="F37"/>
  <c i="1" r="BD58"/>
  <c i="13" r="J34"/>
  <c i="1" r="AW66"/>
  <c i="7" r="F35"/>
  <c i="1" r="BB60"/>
  <c i="5" r="F35"/>
  <c i="1" r="BB58"/>
  <c i="11" r="F37"/>
  <c i="1" r="BD64"/>
  <c i="4" r="F34"/>
  <c i="1" r="BA57"/>
  <c i="8" r="F37"/>
  <c i="1" r="BD61"/>
  <c i="9" r="F34"/>
  <c i="1" r="BA62"/>
  <c i="12" r="J34"/>
  <c i="1" r="AW65"/>
  <c i="13" r="F34"/>
  <c i="1" r="BA66"/>
  <c i="15" r="J34"/>
  <c i="1" r="AW68"/>
  <c i="4" r="F35"/>
  <c i="1" r="BB57"/>
  <c i="12" r="F37"/>
  <c i="1" r="BD65"/>
  <c i="2" r="F34"/>
  <c i="1" r="BA55"/>
  <c i="3" r="F35"/>
  <c i="1" r="BB56"/>
  <c i="2" r="F36"/>
  <c i="1" r="BC55"/>
  <c i="15" r="F34"/>
  <c i="1" r="BA68"/>
  <c i="3" r="F36"/>
  <c i="1" r="BC56"/>
  <c i="13" r="F36"/>
  <c i="1" r="BC66"/>
  <c i="10" r="F36"/>
  <c i="1" r="BC63"/>
  <c i="2" r="F37"/>
  <c i="1" r="BD55"/>
  <c i="11" r="F34"/>
  <c i="1" r="BA64"/>
  <c i="3" r="F34"/>
  <c i="1" r="BA56"/>
  <c i="11" r="J34"/>
  <c i="1" r="AW64"/>
  <c i="13" r="F35"/>
  <c i="1" r="BB66"/>
  <c i="7" r="F34"/>
  <c i="1" r="BA60"/>
  <c i="11" r="F36"/>
  <c i="1" r="BC64"/>
  <c i="5" r="F36"/>
  <c i="1" r="BC58"/>
  <c i="13" r="F37"/>
  <c i="1" r="BD66"/>
  <c i="8" r="F36"/>
  <c i="1" r="BC61"/>
  <c i="6" r="F35"/>
  <c i="1" r="BB59"/>
  <c i="14" r="F35"/>
  <c i="1" r="BB67"/>
  <c i="7" r="F37"/>
  <c i="1" r="BD60"/>
  <c i="14" r="J30"/>
  <c i="5" r="J34"/>
  <c i="1" r="AW58"/>
  <c i="8" r="F35"/>
  <c i="1" r="BB61"/>
  <c i="10" r="J34"/>
  <c i="1" r="AW63"/>
  <c i="14" r="F36"/>
  <c i="1" r="BC67"/>
  <c i="3" r="F37"/>
  <c i="1" r="BD56"/>
  <c i="15" r="F35"/>
  <c i="1" r="BB68"/>
  <c i="8" r="J34"/>
  <c i="1" r="AW61"/>
  <c i="9" r="J34"/>
  <c i="1" r="AW62"/>
  <c i="3" r="J34"/>
  <c i="1" r="AW56"/>
  <c i="12" r="F36"/>
  <c i="1" r="BC65"/>
  <c i="15" r="F36"/>
  <c i="1" r="BC68"/>
  <c i="4" r="J34"/>
  <c i="1" r="AW57"/>
  <c i="10" r="F34"/>
  <c i="1" r="BA63"/>
  <c i="12" l="1" r="R87"/>
  <c r="R86"/>
  <c r="T87"/>
  <c r="T86"/>
  <c i="3" r="BK91"/>
  <c r="J91"/>
  <c r="J60"/>
  <c i="2" r="T89"/>
  <c i="6" r="T89"/>
  <c r="T88"/>
  <c i="3" r="P91"/>
  <c i="14" r="P128"/>
  <c r="P88"/>
  <c i="1" r="AU67"/>
  <c i="8" r="R134"/>
  <c i="5" r="P120"/>
  <c i="10" r="R128"/>
  <c i="15" r="BK89"/>
  <c r="J89"/>
  <c r="J60"/>
  <c i="13" r="T166"/>
  <c r="T89"/>
  <c i="6" r="P89"/>
  <c r="P88"/>
  <c i="1" r="AU59"/>
  <c i="4" r="R89"/>
  <c i="10" r="P89"/>
  <c i="3" r="P131"/>
  <c i="2" r="R130"/>
  <c r="R88"/>
  <c i="14" r="R128"/>
  <c r="R88"/>
  <c i="5" r="T89"/>
  <c i="4" r="T89"/>
  <c i="13" r="P90"/>
  <c i="11" r="R133"/>
  <c i="4" r="T120"/>
  <c i="13" r="P166"/>
  <c i="10" r="R88"/>
  <c i="7" r="P134"/>
  <c i="5" r="R89"/>
  <c r="R88"/>
  <c i="15" r="R119"/>
  <c r="R88"/>
  <c i="8" r="R92"/>
  <c r="R91"/>
  <c i="10" r="P128"/>
  <c i="9" r="P89"/>
  <c r="P88"/>
  <c i="1" r="AU62"/>
  <c i="8" r="T134"/>
  <c i="7" r="P92"/>
  <c r="P91"/>
  <c i="1" r="AU60"/>
  <c i="4" r="P120"/>
  <c i="10" r="T128"/>
  <c i="9" r="T89"/>
  <c r="T88"/>
  <c i="7" r="T92"/>
  <c i="4" r="R120"/>
  <c i="3" r="T91"/>
  <c r="T90"/>
  <c i="11" r="R89"/>
  <c r="R88"/>
  <c i="8" r="P92"/>
  <c r="P91"/>
  <c i="1" r="AU61"/>
  <c i="2" r="BK130"/>
  <c r="J130"/>
  <c r="J65"/>
  <c i="15" r="T119"/>
  <c r="T89"/>
  <c r="T88"/>
  <c i="7" r="T134"/>
  <c i="15" r="P89"/>
  <c r="P88"/>
  <c i="1" r="AU68"/>
  <c i="3" r="R90"/>
  <c i="2" r="P89"/>
  <c i="13" r="R166"/>
  <c r="R89"/>
  <c i="6" r="R89"/>
  <c r="R88"/>
  <c i="7" r="R134"/>
  <c r="R91"/>
  <c i="11" r="P89"/>
  <c r="P88"/>
  <c i="1" r="AU64"/>
  <c i="8" r="T92"/>
  <c r="T91"/>
  <c i="14" r="T128"/>
  <c r="T88"/>
  <c i="2" r="P130"/>
  <c i="9" r="R121"/>
  <c r="R88"/>
  <c i="5" r="T120"/>
  <c i="10" r="T89"/>
  <c r="T88"/>
  <c i="5" r="P89"/>
  <c r="P88"/>
  <c i="1" r="AU58"/>
  <c i="4" r="P89"/>
  <c r="P88"/>
  <c i="1" r="AU57"/>
  <c i="2" r="T130"/>
  <c i="4" r="BK89"/>
  <c r="J89"/>
  <c r="J60"/>
  <c r="BK120"/>
  <c r="J120"/>
  <c r="J65"/>
  <c i="5" r="BK120"/>
  <c r="J120"/>
  <c r="J65"/>
  <c i="6" r="BK120"/>
  <c r="J120"/>
  <c r="J65"/>
  <c i="13" r="BK166"/>
  <c r="J166"/>
  <c r="J65"/>
  <c i="7" r="BK134"/>
  <c r="J134"/>
  <c r="J65"/>
  <c i="10" r="BK89"/>
  <c r="J89"/>
  <c r="J60"/>
  <c i="12" r="BK87"/>
  <c r="J87"/>
  <c r="J60"/>
  <c i="5" r="BK89"/>
  <c r="J89"/>
  <c r="J60"/>
  <c i="15" r="J90"/>
  <c r="J61"/>
  <c i="12" r="BK110"/>
  <c r="J110"/>
  <c r="J64"/>
  <c i="15" r="J120"/>
  <c r="J66"/>
  <c i="7" r="BK92"/>
  <c r="J92"/>
  <c r="J60"/>
  <c i="8" r="BK92"/>
  <c r="J92"/>
  <c r="J60"/>
  <c r="BK134"/>
  <c r="J134"/>
  <c r="J65"/>
  <c i="9" r="BK121"/>
  <c r="J121"/>
  <c r="J65"/>
  <c i="1" r="AG67"/>
  <c i="14" r="J89"/>
  <c r="J60"/>
  <c r="J59"/>
  <c i="13" r="BK89"/>
  <c r="J89"/>
  <c r="J59"/>
  <c i="11" r="BK88"/>
  <c r="J88"/>
  <c r="J59"/>
  <c i="9" r="BK88"/>
  <c r="J88"/>
  <c r="J59"/>
  <c i="6" r="BK88"/>
  <c r="J88"/>
  <c r="J59"/>
  <c i="3" r="BK90"/>
  <c r="J90"/>
  <c i="2" r="BK88"/>
  <c r="J88"/>
  <c r="J59"/>
  <c i="6" r="F33"/>
  <c i="1" r="AZ59"/>
  <c i="14" r="J33"/>
  <c i="1" r="AV67"/>
  <c r="AT67"/>
  <c r="AN67"/>
  <c i="9" r="J33"/>
  <c i="1" r="AV62"/>
  <c r="AT62"/>
  <c r="BA54"/>
  <c r="AW54"/>
  <c r="AK30"/>
  <c i="8" r="F33"/>
  <c i="1" r="AZ61"/>
  <c i="5" r="F33"/>
  <c i="1" r="AZ58"/>
  <c i="13" r="F33"/>
  <c i="1" r="AZ66"/>
  <c i="4" r="F33"/>
  <c i="1" r="AZ57"/>
  <c i="12" r="F33"/>
  <c i="1" r="AZ65"/>
  <c i="3" r="J33"/>
  <c i="1" r="AV56"/>
  <c r="AT56"/>
  <c i="4" r="J33"/>
  <c i="1" r="AV57"/>
  <c r="AT57"/>
  <c i="12" r="J33"/>
  <c i="1" r="AV65"/>
  <c r="AT65"/>
  <c i="3" r="F33"/>
  <c i="1" r="AZ56"/>
  <c i="15" r="J33"/>
  <c i="1" r="AV68"/>
  <c r="AT68"/>
  <c i="3" r="J30"/>
  <c i="1" r="AG56"/>
  <c i="10" r="F33"/>
  <c i="1" r="AZ63"/>
  <c r="BB54"/>
  <c r="W31"/>
  <c i="5" r="J33"/>
  <c i="1" r="AV58"/>
  <c r="AT58"/>
  <c r="BC54"/>
  <c r="W32"/>
  <c i="2" r="J33"/>
  <c i="1" r="AV55"/>
  <c r="AT55"/>
  <c i="10" r="J33"/>
  <c i="1" r="AV63"/>
  <c r="AT63"/>
  <c i="7" r="F33"/>
  <c i="1" r="AZ60"/>
  <c i="8" r="J33"/>
  <c i="1" r="AV61"/>
  <c r="AT61"/>
  <c i="7" r="J33"/>
  <c i="1" r="AV60"/>
  <c r="AT60"/>
  <c i="15" r="F33"/>
  <c i="1" r="AZ68"/>
  <c i="2" r="F33"/>
  <c i="1" r="AZ55"/>
  <c i="13" r="J33"/>
  <c i="1" r="AV66"/>
  <c r="AT66"/>
  <c i="11" r="F33"/>
  <c i="1" r="AZ64"/>
  <c r="BD54"/>
  <c r="W33"/>
  <c i="11" r="J33"/>
  <c i="1" r="AV64"/>
  <c r="AT64"/>
  <c i="6" r="J33"/>
  <c i="1" r="AV59"/>
  <c r="AT59"/>
  <c i="14" r="F33"/>
  <c i="1" r="AZ67"/>
  <c i="9" r="F33"/>
  <c i="1" r="AZ62"/>
  <c i="2" l="1" r="P88"/>
  <c i="1" r="AU55"/>
  <c i="5" r="T88"/>
  <c i="10" r="P88"/>
  <c i="1" r="AU63"/>
  <c i="4" r="T88"/>
  <c r="R88"/>
  <c i="2" r="T88"/>
  <c i="7" r="T91"/>
  <c i="13" r="P89"/>
  <c i="1" r="AU66"/>
  <c i="3" r="P90"/>
  <c i="1" r="AU56"/>
  <c i="15" r="BK88"/>
  <c r="J88"/>
  <c r="J59"/>
  <c i="10" r="BK88"/>
  <c r="J88"/>
  <c i="7" r="BK91"/>
  <c r="J91"/>
  <c r="J59"/>
  <c i="8" r="BK91"/>
  <c r="J91"/>
  <c r="J59"/>
  <c i="4" r="BK88"/>
  <c r="J88"/>
  <c i="5" r="BK88"/>
  <c r="J88"/>
  <c r="J59"/>
  <c i="12" r="BK86"/>
  <c r="J86"/>
  <c r="J59"/>
  <c i="14" r="J39"/>
  <c i="1" r="AN56"/>
  <c i="3" r="J59"/>
  <c r="J39"/>
  <c i="9" r="J30"/>
  <c i="1" r="AG62"/>
  <c r="AN62"/>
  <c r="W30"/>
  <c r="AX54"/>
  <c i="10" r="J30"/>
  <c i="1" r="AG63"/>
  <c i="2" r="J30"/>
  <c i="1" r="AG55"/>
  <c i="4" r="J30"/>
  <c i="1" r="AG57"/>
  <c r="AY54"/>
  <c i="13" r="J30"/>
  <c i="1" r="AG66"/>
  <c r="AN66"/>
  <c r="AZ54"/>
  <c r="W29"/>
  <c i="11" r="J30"/>
  <c i="1" r="AG64"/>
  <c r="AN64"/>
  <c i="6" r="J30"/>
  <c i="1" r="AG59"/>
  <c r="AN59"/>
  <c i="4" l="1" r="J39"/>
  <c i="10" r="J39"/>
  <c i="4" r="J59"/>
  <c i="10" r="J59"/>
  <c i="13" r="J39"/>
  <c i="11" r="J39"/>
  <c i="9" r="J39"/>
  <c i="6" r="J39"/>
  <c i="2" r="J39"/>
  <c i="1" r="AN55"/>
  <c r="AN57"/>
  <c r="AN63"/>
  <c i="15" r="J30"/>
  <c i="1" r="AG68"/>
  <c i="12" r="J30"/>
  <c i="1" r="AG65"/>
  <c r="AU54"/>
  <c i="7" r="J30"/>
  <c i="1" r="AG60"/>
  <c i="5" r="J30"/>
  <c i="1" r="AG58"/>
  <c i="8" r="J30"/>
  <c i="1" r="AG61"/>
  <c r="AV54"/>
  <c r="AK29"/>
  <c i="8" l="1" r="J39"/>
  <c i="5" r="J39"/>
  <c i="12" r="J39"/>
  <c i="15" r="J39"/>
  <c i="7" r="J39"/>
  <c i="1" r="AN61"/>
  <c r="AN58"/>
  <c r="AN60"/>
  <c r="AN65"/>
  <c r="AN68"/>
  <c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<sst xmlns="http://schemas.openxmlformats.org/spreadsheetml/2006/main">
  <si>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</si>
  <si>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</si>
  <si>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</si>
  <si>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</si>
  <si>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</si>
  <si>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{5bf820a0-0465-44b5-9210-4e60fd81c963}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</si>
  <si>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</si>
  <si>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</si>
  <si>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</si>
  <si>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</si>
  <si>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</si>
  <si>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</si>
  <si>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</si>
  <si>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</si>
  <si>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</si>
  <si>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</si>
  <si>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</si>
  <si>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ZŠ Běžecká - oprava stropů a stěn po zatékání</t>
  </si>
  <si>
    <t>KSO:</t>
  </si>
  <si>
    <t/>
  </si>
  <si>
    <t>CC-CZ:</t>
  </si>
  <si>
    <t>Místo:</t>
  </si>
  <si>
    <t>Sokolov, Běžecká 2055</t>
  </si>
  <si>
    <t>Datum:</t>
  </si>
  <si>
    <t>30. 1. 2025</t>
  </si>
  <si>
    <t>Zadavatel:</t>
  </si>
  <si>
    <t>IČ:</t>
  </si>
  <si>
    <t>Město Sokolov</t>
  </si>
  <si>
    <t>DIČ:</t>
  </si>
  <si>
    <t>Účastník:</t>
  </si>
  <si>
    <t>Vyplň údaj</t>
  </si>
  <si>
    <t>Projektant:</t>
  </si>
  <si>
    <t xml:space="preserve"> </t>
  </si>
  <si>
    <t>True</t>
  </si>
  <si>
    <t>Zpracovatel:</t>
  </si>
  <si>
    <t>Michal Kubelka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</si>
  <si>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</si>
  <si>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</si>
  <si>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</si>
  <si>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</si>
  <si>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</si>
  <si>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</si>
  <si>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</si>
  <si>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</si>
  <si>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</si>
  <si>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</si>
  <si>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</si>
  <si>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</si>
  <si>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</si>
  <si>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</si>
  <si>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</si>
  <si>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</si>
  <si>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</si>
  <si>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</si>
  <si>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</si>
  <si>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</si>
  <si>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</si>
  <si>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</si>
  <si>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</si>
  <si>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</si>
  <si>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</si>
  <si>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</si>
  <si>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</si>
  <si>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</si>
  <si>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</si>
  <si>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</si>
  <si>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</si>
  <si>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</si>
  <si>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</si>
  <si>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</si>
  <si>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</si>
  <si>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</si>
  <si>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</si>
  <si>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</si>
  <si>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</si>
  <si>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</si>
  <si>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</si>
  <si>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</si>
  <si>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m.č. C44</t>
  </si>
  <si>
    <t>STA</t>
  </si>
  <si>
    <t>1</t>
  </si>
  <si>
    <t>{a823660c-b3e2-4a9b-af15-b66017f85faf}</t>
  </si>
  <si>
    <t>2</t>
  </si>
  <si>
    <t>02</t>
  </si>
  <si>
    <t>m.č. C46</t>
  </si>
  <si>
    <t>{be13c5b4-333e-4b55-849a-e8610eaa795d}</t>
  </si>
  <si>
    <t>03</t>
  </si>
  <si>
    <t>m.č. C47</t>
  </si>
  <si>
    <t>{ea5c04a1-faa8-4d4c-afea-283b4f7ac194}</t>
  </si>
  <si>
    <t>04</t>
  </si>
  <si>
    <t>m.č. C48</t>
  </si>
  <si>
    <t>{fd1073af-84f2-4bf0-a41c-780dd9a7543d}</t>
  </si>
  <si>
    <t>05</t>
  </si>
  <si>
    <t>m.č. C49</t>
  </si>
  <si>
    <t>{417b470b-b054-4bc5-8761-b9ba2ac82d69}</t>
  </si>
  <si>
    <t>06</t>
  </si>
  <si>
    <t>m.č. C53</t>
  </si>
  <si>
    <t>{03b52749-ee0e-4701-b419-6577caab9c0f}</t>
  </si>
  <si>
    <t>07</t>
  </si>
  <si>
    <t>m.č. C54</t>
  </si>
  <si>
    <t>{e30b1621-1faf-4a71-a650-2148e91d1fc0}</t>
  </si>
  <si>
    <t>08</t>
  </si>
  <si>
    <t>m.č. C55</t>
  </si>
  <si>
    <t>{cbd0b440-fa32-4bec-b6d0-3e7338d262c8}</t>
  </si>
  <si>
    <t>09</t>
  </si>
  <si>
    <t>m.č. C56</t>
  </si>
  <si>
    <t>{d9ac5ffe-8596-4e7f-82a9-307994edf0ee}</t>
  </si>
  <si>
    <t>10</t>
  </si>
  <si>
    <t>m.č. C59</t>
  </si>
  <si>
    <t>{4e70b7b7-6cf3-4ecf-b959-6f5dbaac4378}</t>
  </si>
  <si>
    <t>11</t>
  </si>
  <si>
    <t>Schodiště za m.č. C59</t>
  </si>
  <si>
    <t>{0f600c4b-7c47-4d69-a2a1-913196dd629e}</t>
  </si>
  <si>
    <t>Hlavní chodba 2.NP</t>
  </si>
  <si>
    <t>{fcb06c2a-fa82-4411-b2aa-b9a0bcbae0df}</t>
  </si>
  <si>
    <t>13</t>
  </si>
  <si>
    <t>Chodba se schodištěm před m.č. C50</t>
  </si>
  <si>
    <t>{2aa632a6-2882-485b-8cc0-20fdc51ed4b6}</t>
  </si>
  <si>
    <t>14</t>
  </si>
  <si>
    <t>Pavilon B - chodba - lokálně</t>
  </si>
  <si>
    <t>{c6e3c4d7-ca3d-456d-b580-f0e70daff88d}</t>
  </si>
  <si>
    <t>KRYCÍ LIST SOUPISU PRACÍ</t>
  </si>
  <si>
    <t>Objekt:</t>
  </si>
  <si>
    <t>01 - m.č. C44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</si>
  <si>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</si>
  <si>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</si>
  <si>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</si>
  <si>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</si>
  <si>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</si>
  <si>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</si>
  <si>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</si>
  <si>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</si>
  <si>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</si>
  <si>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</si>
  <si>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741 - Elektroinstalace - silnoproud</t>
  </si>
  <si>
    <t xml:space="preserve">    784 - Dokončovací práce - malby a tapety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</si>
  <si>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</si>
  <si>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</si>
  <si>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</si>
  <si>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</si>
  <si>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</si>
  <si>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</si>
  <si>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</si>
  <si>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</si>
  <si>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</si>
  <si>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</si>
  <si>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</si>
  <si>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</si>
  <si>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</si>
  <si>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</si>
  <si>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</si>
  <si>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</si>
  <si>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</si>
  <si>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</si>
  <si>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</si>
  <si>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</si>
  <si>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619991001</t>
  </si>
  <si>
    <t>Zakrytí vnitřních ploch před znečištěním PE fólií včetně pozdějšího odkrytí podlah</t>
  </si>
  <si>
    <t>m2</t>
  </si>
  <si>
    <t>CS ÚRS 2025 01</t>
  </si>
  <si>
    <t>4</t>
  </si>
  <si>
    <t>-1456989382</t>
  </si>
  <si>
    <t>Online PSC</t>
  </si>
  <si>
    <t>https://podminky.urs.cz/item/CS_URS_2025_01/619991001</t>
  </si>
  <si>
    <t>VV</t>
  </si>
  <si>
    <t>2,88*5,46</t>
  </si>
  <si>
    <t>611131121</t>
  </si>
  <si>
    <t>Podkladní a spojovací vrstva vnitřních omítaných ploch penetrace disperzní nanášená ručně stropů</t>
  </si>
  <si>
    <t>-579379694</t>
  </si>
  <si>
    <t>https://podminky.urs.cz/item/CS_URS_2025_01/611131121</t>
  </si>
  <si>
    <t>Rozsah 50%</t>
  </si>
  <si>
    <t>2,88*5,46*0,5</t>
  </si>
  <si>
    <t>3</t>
  </si>
  <si>
    <t>611311131</t>
  </si>
  <si>
    <t>Vápenný štuk vnitřních ploch tloušťky do 3 mm vodorovných konstrukcí stropů rovných</t>
  </si>
  <si>
    <t>320027552</t>
  </si>
  <si>
    <t>https://podminky.urs.cz/item/CS_URS_2025_01/611311131</t>
  </si>
  <si>
    <t>612131121</t>
  </si>
  <si>
    <t>Podkladní a spojovací vrstva vnitřních omítaných ploch penetrace disperzní nanášená ručně stěn</t>
  </si>
  <si>
    <t>1740567749</t>
  </si>
  <si>
    <t>https://podminky.urs.cz/item/CS_URS_2025_01/612131121</t>
  </si>
  <si>
    <t>(2,88+2,88+5,46+5,46)*3,29*0,5</t>
  </si>
  <si>
    <t>-0,9*2*0,5</t>
  </si>
  <si>
    <t>-2,37*2,4*0,5</t>
  </si>
  <si>
    <t>((2,37+2,4+2,4)*0,2)*0,5</t>
  </si>
  <si>
    <t>Součet</t>
  </si>
  <si>
    <t>5</t>
  </si>
  <si>
    <t>612311131</t>
  </si>
  <si>
    <t>Vápenný štuk vnitřních ploch tloušťky do 3 mm svislých konstrukcí stěn</t>
  </si>
  <si>
    <t>-1417563557</t>
  </si>
  <si>
    <t>https://podminky.urs.cz/item/CS_URS_2025_01/612311131</t>
  </si>
  <si>
    <t>9</t>
  </si>
  <si>
    <t>Ostatní konstrukce a práce, bourání</t>
  </si>
  <si>
    <t>949101111</t>
  </si>
  <si>
    <t>Lešení pomocné pracovní pro objekty pozemních staveb pro zatížení do 150 kg/m2, o výšce lešeňové podlahy do 1,9 m</t>
  </si>
  <si>
    <t>211547156</t>
  </si>
  <si>
    <t>https://podminky.urs.cz/item/CS_URS_2025_01/949101111</t>
  </si>
  <si>
    <t>7</t>
  </si>
  <si>
    <t>952901111</t>
  </si>
  <si>
    <t>Vyčištění budov nebo objektů před předáním do užívání budov bytové nebo občanské výstavby, světlé výšky podlaží do 4 m</t>
  </si>
  <si>
    <t>-110142605</t>
  </si>
  <si>
    <t>https://podminky.urs.cz/item/CS_URS_2025_01/952901111</t>
  </si>
  <si>
    <t>997</t>
  </si>
  <si>
    <t>Doprava suti a vybouraných hmot</t>
  </si>
  <si>
    <t>8</t>
  </si>
  <si>
    <t>997002611</t>
  </si>
  <si>
    <t>Nakládání suti a vybouraných hmot na dopravní prostředek pro vodorovné přemístění</t>
  </si>
  <si>
    <t>t</t>
  </si>
  <si>
    <t>-827663095</t>
  </si>
  <si>
    <t>https://podminky.urs.cz/item/CS_URS_2025_01/997002611</t>
  </si>
  <si>
    <t>997013212</t>
  </si>
  <si>
    <t>Vnitrostaveništní doprava suti a vybouraných hmot vodorovně do 50 m s naložením ručně pro budovy a haly výšky přes 6 do 9 m</t>
  </si>
  <si>
    <t>448689519</t>
  </si>
  <si>
    <t>https://podminky.urs.cz/item/CS_URS_2025_01/997013212</t>
  </si>
  <si>
    <t>997013501</t>
  </si>
  <si>
    <t>Odvoz suti a vybouraných hmot na skládku nebo meziskládku se složením, na vzdálenost do 1 km</t>
  </si>
  <si>
    <t>91161378</t>
  </si>
  <si>
    <t>https://podminky.urs.cz/item/CS_URS_2025_01/997013501</t>
  </si>
  <si>
    <t>997013509</t>
  </si>
  <si>
    <t>Odvoz suti a vybouraných hmot na skládku nebo meziskládku se složením, na vzdálenost Příplatek k ceně za každý další započatý 1 km přes 1 km</t>
  </si>
  <si>
    <t>-808507177</t>
  </si>
  <si>
    <t>https://podminky.urs.cz/item/CS_URS_2025_01/997013509</t>
  </si>
  <si>
    <t>0,021*6</t>
  </si>
  <si>
    <t>997013631</t>
  </si>
  <si>
    <t>Poplatek za uložení stavebního odpadu na skládce (skládkovné) směsného stavebního a demoličního zatříděného do Katalogu odpadů pod kódem 17 09 04</t>
  </si>
  <si>
    <t>304311481</t>
  </si>
  <si>
    <t>https://podminky.urs.cz/item/CS_URS_2025_01/997013631</t>
  </si>
  <si>
    <t>998</t>
  </si>
  <si>
    <t>Přesun hmot</t>
  </si>
  <si>
    <t>998018002</t>
  </si>
  <si>
    <t>Přesun hmot pro budovy občanské výstavby, bydlení, výrobu a služby ruční (bez užití mechanizace) vodorovná dopravní vzdálenost do 100 m pro budovy s jakoukoliv nosnou konstrukcí výšky přes 6 do 12 m</t>
  </si>
  <si>
    <t>453404054</t>
  </si>
  <si>
    <t>https://podminky.urs.cz/item/CS_URS_2025_01/998018002</t>
  </si>
  <si>
    <t>PSV</t>
  </si>
  <si>
    <t>Práce a dodávky PSV</t>
  </si>
  <si>
    <t>741</t>
  </si>
  <si>
    <t>Elektroinstalace - silnoproud</t>
  </si>
  <si>
    <t>741-x1</t>
  </si>
  <si>
    <t>Demontáž koncových prvků elektroinstalace vč. případných nástěnných vedení vč. uschování</t>
  </si>
  <si>
    <t>soubor</t>
  </si>
  <si>
    <t>16</t>
  </si>
  <si>
    <t>1722267232</t>
  </si>
  <si>
    <t>15</t>
  </si>
  <si>
    <t>741-x2</t>
  </si>
  <si>
    <t xml:space="preserve">Zpětná montáž koncových prvků elektroinstalace vč. případných nástěnných vedení </t>
  </si>
  <si>
    <t>266425008</t>
  </si>
  <si>
    <t>998741312/R</t>
  </si>
  <si>
    <t>Přesun hmot pro elektroinstalace stanovený procentní sazbou (%) z ceny vodorovná dopravní vzdálenost do 50 m ruční (bez užití mechanizace) v objektech výšky přes 6 do 12 m</t>
  </si>
  <si>
    <t>%</t>
  </si>
  <si>
    <t>-1911189052</t>
  </si>
  <si>
    <t>784</t>
  </si>
  <si>
    <t>Dokončovací práce - malby a tapety</t>
  </si>
  <si>
    <t>17</t>
  </si>
  <si>
    <t>784121001</t>
  </si>
  <si>
    <t>Oškrabání malby v místnostech výšky do 3,80 m</t>
  </si>
  <si>
    <t>595718896</t>
  </si>
  <si>
    <t>https://podminky.urs.cz/item/CS_URS_2025_01/784121001</t>
  </si>
  <si>
    <t>Strop</t>
  </si>
  <si>
    <t>Mezisoučet</t>
  </si>
  <si>
    <t>Stěny</t>
  </si>
  <si>
    <t>(2,88+2,88+5,46+5,46)*3,29</t>
  </si>
  <si>
    <t>-0,9*2</t>
  </si>
  <si>
    <t>-2,37*2,4</t>
  </si>
  <si>
    <t>(2,37+2,4+2,4)*0,2</t>
  </si>
  <si>
    <t>18</t>
  </si>
  <si>
    <t>784171001</t>
  </si>
  <si>
    <t>Olepování vnitřních ploch (materiál ve specifikaci) včetně pozdějšího odlepení páskou nebo fólií v místnostech výšky do 3,80 m</t>
  </si>
  <si>
    <t>m</t>
  </si>
  <si>
    <t>1874402057</t>
  </si>
  <si>
    <t>https://podminky.urs.cz/item/CS_URS_2025_01/784171001</t>
  </si>
  <si>
    <t>2,37*2+2,4*2</t>
  </si>
  <si>
    <t>19</t>
  </si>
  <si>
    <t>M</t>
  </si>
  <si>
    <t>58124840</t>
  </si>
  <si>
    <t>páska malířská z PVC a UV odolná (7 dnů) do š 50mm</t>
  </si>
  <si>
    <t>32</t>
  </si>
  <si>
    <t>-1649185232</t>
  </si>
  <si>
    <t>9,54*1,2 'Přepočtené koeficientem množství</t>
  </si>
  <si>
    <t>20</t>
  </si>
  <si>
    <t>784171111</t>
  </si>
  <si>
    <t>Zakrytí nemalovaných ploch (materiál ve specifikaci) včetně pozdějšího odkrytí svislých ploch např. stěn, oken, dveří v místnostech výšky do 3,80</t>
  </si>
  <si>
    <t>-1723672303</t>
  </si>
  <si>
    <t>https://podminky.urs.cz/item/CS_URS_2025_01/784171111</t>
  </si>
  <si>
    <t>Okna</t>
  </si>
  <si>
    <t>2,37*2,4</t>
  </si>
  <si>
    <t>58124844</t>
  </si>
  <si>
    <t>fólie pro malířské potřeby zakrývací tl 25µ 4x5m</t>
  </si>
  <si>
    <t>1482071591</t>
  </si>
  <si>
    <t>5,688*1,2 'Přepočtené koeficientem množství</t>
  </si>
  <si>
    <t>22</t>
  </si>
  <si>
    <t>784181121</t>
  </si>
  <si>
    <t>Penetrace podkladu jednonásobná hloubková akrylátová bezbarvá v místnostech výšky do 3,80 m</t>
  </si>
  <si>
    <t>484734330</t>
  </si>
  <si>
    <t>https://podminky.urs.cz/item/CS_URS_2025_01/784181121</t>
  </si>
  <si>
    <t>23</t>
  </si>
  <si>
    <t>784211101</t>
  </si>
  <si>
    <t>Malby z malířských směsí oděruvzdorných za mokra dvojnásobné, bílé za mokra oděruvzdorné výborně v místnostech výšky do 3,80 m</t>
  </si>
  <si>
    <t>1794524363</t>
  </si>
  <si>
    <t>https://podminky.urs.cz/item/CS_URS_2025_01/784211101</t>
  </si>
  <si>
    <t>VRN</t>
  </si>
  <si>
    <t>Vedlejší rozpočtové náklady</t>
  </si>
  <si>
    <t>24</t>
  </si>
  <si>
    <t>VRN-x1</t>
  </si>
  <si>
    <t>507535835</t>
  </si>
  <si>
    <t>02 - m.č. C46</t>
  </si>
  <si>
    <t xml:space="preserve">    766 - Konstrukce truhlářské</t>
  </si>
  <si>
    <t xml:space="preserve">    776 - Podlahy povlakové</t>
  </si>
  <si>
    <t>7,3*5,65*0,5</t>
  </si>
  <si>
    <t>Rozsah 50% nad olejovým soklem</t>
  </si>
  <si>
    <t>(7,3+7,3+5,65+5,65)*1,79*0,5</t>
  </si>
  <si>
    <t>-1*0,5*0,5</t>
  </si>
  <si>
    <t>-2,37*1,8*2*0,5</t>
  </si>
  <si>
    <t>((2,37+1,8+1,8)*0,2)*2*0,5</t>
  </si>
  <si>
    <t>009-x1</t>
  </si>
  <si>
    <t>Demontáž tabule vč. uschování</t>
  </si>
  <si>
    <t>kus</t>
  </si>
  <si>
    <t>-110649918</t>
  </si>
  <si>
    <t>009-x2</t>
  </si>
  <si>
    <t>Zpětná montáž tabule</t>
  </si>
  <si>
    <t>1497017447</t>
  </si>
  <si>
    <t>0,136*6</t>
  </si>
  <si>
    <t>766</t>
  </si>
  <si>
    <t>Konstrukce truhlářské</t>
  </si>
  <si>
    <t>766-x1</t>
  </si>
  <si>
    <t>Demontáž krytů radiátorů vč. uschování</t>
  </si>
  <si>
    <t>468177623</t>
  </si>
  <si>
    <t>766-x2</t>
  </si>
  <si>
    <t>Zpětná montáž krytů radiátorů</t>
  </si>
  <si>
    <t>-1180365797</t>
  </si>
  <si>
    <t>998766312</t>
  </si>
  <si>
    <t>Přesun hmot pro konstrukce truhlářské stanovený procentní sazbou (%) z ceny vodorovná dopravní vzdálenost do 50 m ruční (bez užití mechanizace) v objektech výšky přes 6 do 12 m</t>
  </si>
  <si>
    <t>1867078540</t>
  </si>
  <si>
    <t>https://podminky.urs.cz/item/CS_URS_2025_01/998766312</t>
  </si>
  <si>
    <t>776</t>
  </si>
  <si>
    <t>Podlahy povlakové</t>
  </si>
  <si>
    <t>776201811</t>
  </si>
  <si>
    <t>Demontáž povlakových podlahovin lepených ručně bez podložky</t>
  </si>
  <si>
    <t>1540352692</t>
  </si>
  <si>
    <t>https://podminky.urs.cz/item/CS_URS_2025_01/776201811</t>
  </si>
  <si>
    <t>7,3*5,65</t>
  </si>
  <si>
    <t>0,9*0,15</t>
  </si>
  <si>
    <t>776410811</t>
  </si>
  <si>
    <t>Demontáž soklíků nebo lišt pryžových nebo plastových</t>
  </si>
  <si>
    <t>-865587063</t>
  </si>
  <si>
    <t>https://podminky.urs.cz/item/CS_URS_2025_01/776410811</t>
  </si>
  <si>
    <t>7,3+7,3+5,65+5,65-1</t>
  </si>
  <si>
    <t>776111116</t>
  </si>
  <si>
    <t>Příprava podkladu povlakových podlah a stěn broušení podlah stávajícího podkladu pro odstranění lepidla (po starých krytinách)</t>
  </si>
  <si>
    <t>-280285014</t>
  </si>
  <si>
    <t>https://podminky.urs.cz/item/CS_URS_2025_01/776111116</t>
  </si>
  <si>
    <t>776111311</t>
  </si>
  <si>
    <t>Příprava podkladu povlakových podlah a stěn vysátí podlah</t>
  </si>
  <si>
    <t>-191004009</t>
  </si>
  <si>
    <t>https://podminky.urs.cz/item/CS_URS_2025_01/776111311</t>
  </si>
  <si>
    <t>Po broušení podlahy a před pokládkou PVC</t>
  </si>
  <si>
    <t>41,38*2</t>
  </si>
  <si>
    <t>25</t>
  </si>
  <si>
    <t>776121112</t>
  </si>
  <si>
    <t>Příprava podkladu povlakových podlah a stěn penetrace vodou ředitelná podlah</t>
  </si>
  <si>
    <t>-1591446908</t>
  </si>
  <si>
    <t>https://podminky.urs.cz/item/CS_URS_2025_01/776121112</t>
  </si>
  <si>
    <t>Před vylitím stěrky a před pokládkou PVC</t>
  </si>
  <si>
    <t>26</t>
  </si>
  <si>
    <t>776141112</t>
  </si>
  <si>
    <t>Příprava podkladu povlakových podlah a stěn vyrovnání samonivelační stěrkou podlah min.pevnosti 20 MPa, tloušťky přes 3 do 5 mm</t>
  </si>
  <si>
    <t>-921493834</t>
  </si>
  <si>
    <t>https://podminky.urs.cz/item/CS_URS_2025_01/776141112</t>
  </si>
  <si>
    <t>27</t>
  </si>
  <si>
    <t>776221111</t>
  </si>
  <si>
    <t>Montáž podlahovin z PVC lepením standardním lepidlem z pásů</t>
  </si>
  <si>
    <t>1616206589</t>
  </si>
  <si>
    <t>https://podminky.urs.cz/item/CS_URS_2025_01/776221111</t>
  </si>
  <si>
    <t>28</t>
  </si>
  <si>
    <t>28411105/R</t>
  </si>
  <si>
    <t xml:space="preserve">podlahovina PVC, tl. 2,5mm, nášlapná vrstva tl. 0,7mm, reakce na oheň Bfl-S1, třída zátěže 33 </t>
  </si>
  <si>
    <t>-1772520288</t>
  </si>
  <si>
    <t>41,38*1,1 'Přepočtené koeficientem množství</t>
  </si>
  <si>
    <t>29</t>
  </si>
  <si>
    <t>776411111</t>
  </si>
  <si>
    <t>Montáž soklíků lepením obvodových, výšky do 80 mm</t>
  </si>
  <si>
    <t>-302759222</t>
  </si>
  <si>
    <t>https://podminky.urs.cz/item/CS_URS_2025_01/776411111</t>
  </si>
  <si>
    <t>30</t>
  </si>
  <si>
    <t>28411004</t>
  </si>
  <si>
    <t>lišta soklová PVC samolepící 30x30mm</t>
  </si>
  <si>
    <t>2059606961</t>
  </si>
  <si>
    <t>24,9*1,05 'Přepočtené koeficientem množství</t>
  </si>
  <si>
    <t>31</t>
  </si>
  <si>
    <t>776421312</t>
  </si>
  <si>
    <t>Montáž lišt přechodových šroubovaných</t>
  </si>
  <si>
    <t>1240609444</t>
  </si>
  <si>
    <t>https://podminky.urs.cz/item/CS_URS_2025_01/776421312</t>
  </si>
  <si>
    <t>55343120/R</t>
  </si>
  <si>
    <t>profil přechodový Al vrtaný</t>
  </si>
  <si>
    <t>791931874</t>
  </si>
  <si>
    <t>0,9*1,1 'Přepočtené koeficientem množství</t>
  </si>
  <si>
    <t>33</t>
  </si>
  <si>
    <t>998776312</t>
  </si>
  <si>
    <t>Přesun hmot pro podlahy povlakové stanovený procentní sazbou (%) z ceny vodorovná dopravní vzdálenost do 50 m ruční (bez užití mechanizace) v objektech výšky přes 6 do 12 m</t>
  </si>
  <si>
    <t>1309452570</t>
  </si>
  <si>
    <t>https://podminky.urs.cz/item/CS_URS_2025_01/998776312</t>
  </si>
  <si>
    <t>34</t>
  </si>
  <si>
    <t>(7,3+7,3+5,65+5,65)*1,79</t>
  </si>
  <si>
    <t>-1*0,5</t>
  </si>
  <si>
    <t>-2,37*1,8*2</t>
  </si>
  <si>
    <t>((2,37+1,8+1,8)*0,2)*2</t>
  </si>
  <si>
    <t>35</t>
  </si>
  <si>
    <t>2,37*4+2,4*4</t>
  </si>
  <si>
    <t>36</t>
  </si>
  <si>
    <t>19,08*1,2 'Přepočtené koeficientem množství</t>
  </si>
  <si>
    <t>37</t>
  </si>
  <si>
    <t>2,37*2,4*2</t>
  </si>
  <si>
    <t>38</t>
  </si>
  <si>
    <t>11,376*1,2 'Přepočtené koeficientem množství</t>
  </si>
  <si>
    <t>39</t>
  </si>
  <si>
    <t>40</t>
  </si>
  <si>
    <t>41</t>
  </si>
  <si>
    <t>784211163</t>
  </si>
  <si>
    <t>Malby z malířských směsí oděruvzdorných za mokra Příplatek k cenám dvojnásobných maleb za provádění barevné malby tónované na tónovacích automatech, v odstínu středně sytém</t>
  </si>
  <si>
    <t>60881205</t>
  </si>
  <si>
    <t>https://podminky.urs.cz/item/CS_URS_2025_01/784211163</t>
  </si>
  <si>
    <t>42</t>
  </si>
  <si>
    <t>03 - m.č. C47</t>
  </si>
  <si>
    <t>-1366000822</t>
  </si>
  <si>
    <t>7,3*5,57</t>
  </si>
  <si>
    <t>7,3*5,57*0,5</t>
  </si>
  <si>
    <t>0,015*6</t>
  </si>
  <si>
    <t>Demontáž svítidel vč. uschování</t>
  </si>
  <si>
    <t>Zpětná montáž svítidel</t>
  </si>
  <si>
    <t>04 - m.č. C48</t>
  </si>
  <si>
    <t>7,3*6,1</t>
  </si>
  <si>
    <t>7,3*6,1*0,5</t>
  </si>
  <si>
    <t>0,017*6</t>
  </si>
  <si>
    <t>05 - m.č. C49</t>
  </si>
  <si>
    <t>7,3*2,81</t>
  </si>
  <si>
    <t>7,3*2,81*0,5</t>
  </si>
  <si>
    <t>0,008*6</t>
  </si>
  <si>
    <t>06 - m.č. C53</t>
  </si>
  <si>
    <t xml:space="preserve">    783 - Dokončovací práce - nátěry</t>
  </si>
  <si>
    <t>7,04*5,58*0,5</t>
  </si>
  <si>
    <t>(1,17+4,49)*0,79*0,5</t>
  </si>
  <si>
    <t>(7,04+7,04+6,36+6,36+0,79+0,79)*3,29*0,5</t>
  </si>
  <si>
    <t>-1*2*0,5</t>
  </si>
  <si>
    <t>-2,37*2,4*2*0,5</t>
  </si>
  <si>
    <t>((2,37+2,4+2,4)*0,2)*2*0,5</t>
  </si>
  <si>
    <t>0,145*6</t>
  </si>
  <si>
    <t>7,04*5,58</t>
  </si>
  <si>
    <t>(1,17+4,49)*0,79</t>
  </si>
  <si>
    <t>7,04+7,04+6,36+6,36+0,78+0,78-1</t>
  </si>
  <si>
    <t>43,889*2</t>
  </si>
  <si>
    <t>43,889*1,1 'Přepočtené koeficientem množství</t>
  </si>
  <si>
    <t>27,36*1,05 'Přepočtené koeficientem množství</t>
  </si>
  <si>
    <t>783</t>
  </si>
  <si>
    <t>Dokončovací práce - nátěry</t>
  </si>
  <si>
    <t>783806805</t>
  </si>
  <si>
    <t>Odstranění nátěrů z omítek opálením s obroušením</t>
  </si>
  <si>
    <t>560529844</t>
  </si>
  <si>
    <t>https://podminky.urs.cz/item/CS_URS_2025_01/783806805</t>
  </si>
  <si>
    <t>Stávající sokl</t>
  </si>
  <si>
    <t>(7,04+7,04+6,36+6,36+0,79+0,79-1)*1,5</t>
  </si>
  <si>
    <t>-2,37*0,6*2</t>
  </si>
  <si>
    <t>((0,6+0,6)*0,2)*2</t>
  </si>
  <si>
    <t>783-x1</t>
  </si>
  <si>
    <t>D+M+PH Dvojnásobný olejový nátěr stěn vč. podkladní penetrace</t>
  </si>
  <si>
    <t>313370163</t>
  </si>
  <si>
    <t>(7,04+7,04+6,36+6,36+0,79+0,79)*1,79</t>
  </si>
  <si>
    <t>43</t>
  </si>
  <si>
    <t>44</t>
  </si>
  <si>
    <t>07 - m.č. C54</t>
  </si>
  <si>
    <t>1,39*1,12*0,5</t>
  </si>
  <si>
    <t>5,5*5,9*0,5</t>
  </si>
  <si>
    <t>(6,89+6,89+5,9+5,9)*3,29*0,5</t>
  </si>
  <si>
    <t>0,126*6</t>
  </si>
  <si>
    <t>1,39*1,12</t>
  </si>
  <si>
    <t>5,5*5,9</t>
  </si>
  <si>
    <t>6,89+6,89+5,9+5,9-1</t>
  </si>
  <si>
    <t>34,007*2</t>
  </si>
  <si>
    <t>2804958</t>
  </si>
  <si>
    <t>34,007*1,1 'Přepočtené koeficientem množství</t>
  </si>
  <si>
    <t>24,58*1,05 'Přepočtené koeficientem množství</t>
  </si>
  <si>
    <t>Sokl</t>
  </si>
  <si>
    <t>(6,89+6,89+5,9+5,9-1)*1,5</t>
  </si>
  <si>
    <t>(0,6*4)*0,2</t>
  </si>
  <si>
    <t>(6,89+6,89+5,9+5,9)*3,29</t>
  </si>
  <si>
    <t>-1*2</t>
  </si>
  <si>
    <t>-2,37*2,4*2</t>
  </si>
  <si>
    <t>((2,37+2,4+2,4)*0,2)*2</t>
  </si>
  <si>
    <t>107,657-34,506</t>
  </si>
  <si>
    <t>(6,89+6,89+5,9+5,9)*1,79</t>
  </si>
  <si>
    <t>08 - m.č. C55</t>
  </si>
  <si>
    <t>-1272822927</t>
  </si>
  <si>
    <t>7,3*5,46</t>
  </si>
  <si>
    <t>7,3*5,46*0,5</t>
  </si>
  <si>
    <t>1,76*2+2,4*2+1,47*4+2,4*4</t>
  </si>
  <si>
    <t>23,8*1,2 'Přepočtené koeficientem množství</t>
  </si>
  <si>
    <t>1,76*2,4</t>
  </si>
  <si>
    <t>1,47*2,4*2</t>
  </si>
  <si>
    <t>11,28*1,2 'Přepočtené koeficientem množství</t>
  </si>
  <si>
    <t>09 - m.č. C56</t>
  </si>
  <si>
    <t>45</t>
  </si>
  <si>
    <t>-1296172586</t>
  </si>
  <si>
    <t>7,3*1,73*0,5</t>
  </si>
  <si>
    <t>5,82*1,8*0,5</t>
  </si>
  <si>
    <t>1x podélná stěna</t>
  </si>
  <si>
    <t>7,3*1,46*0,5</t>
  </si>
  <si>
    <t>0,012*6</t>
  </si>
  <si>
    <t>7,3*1,73</t>
  </si>
  <si>
    <t>5,82*1,8</t>
  </si>
  <si>
    <t>7,3*1,46</t>
  </si>
  <si>
    <t>1,76*2+2,4*2+1,47*2+2,4*2</t>
  </si>
  <si>
    <t>16,06*1,2 'Přepočtené koeficientem množství</t>
  </si>
  <si>
    <t>1,47*2,4</t>
  </si>
  <si>
    <t>7,752*1,2 'Přepočtené koeficientem množství</t>
  </si>
  <si>
    <t>10 - m.č. C59</t>
  </si>
  <si>
    <t>1,48*1,058</t>
  </si>
  <si>
    <t>5,82*2,04</t>
  </si>
  <si>
    <t>1,48*1,058*0,5</t>
  </si>
  <si>
    <t>5,82*2,04*0,5</t>
  </si>
  <si>
    <t>Zadní polovina druhé místnosti</t>
  </si>
  <si>
    <t>(3,65+3,65+2,04)*1,46*0,5</t>
  </si>
  <si>
    <t>0,014*6</t>
  </si>
  <si>
    <t>(3,65+3,65+2,04)*1,46</t>
  </si>
  <si>
    <t>11 - Schodiště za m.č. C59</t>
  </si>
  <si>
    <t>U zadní stěny</t>
  </si>
  <si>
    <t>2,75*2</t>
  </si>
  <si>
    <t>949101112</t>
  </si>
  <si>
    <t>Lešení pomocné pracovní pro objekty pozemních staveb pro zatížení do 150 kg/m2, o výšce lešeňové podlahy přes 1,9 do 3,5 m</t>
  </si>
  <si>
    <t>-921015914</t>
  </si>
  <si>
    <t>https://podminky.urs.cz/item/CS_URS_2025_01/949101112</t>
  </si>
  <si>
    <t>0,003*6</t>
  </si>
  <si>
    <t>784121005</t>
  </si>
  <si>
    <t>Oškrabání malby v místnostech výšky přes 5,00 m</t>
  </si>
  <si>
    <t>68264941</t>
  </si>
  <si>
    <t>https://podminky.urs.cz/item/CS_URS_2025_01/784121005</t>
  </si>
  <si>
    <t>Zadní stěna u stropu</t>
  </si>
  <si>
    <t>2,75*3</t>
  </si>
  <si>
    <t>784181125</t>
  </si>
  <si>
    <t>Penetrace podkladu jednonásobná hloubková akrylátová bezbarvá v místnostech výšky přes 5,00 m</t>
  </si>
  <si>
    <t>1787154288</t>
  </si>
  <si>
    <t>https://podminky.urs.cz/item/CS_URS_2025_01/784181125</t>
  </si>
  <si>
    <t>784211105</t>
  </si>
  <si>
    <t>Malby z malířských směsí oděruvzdorných za mokra dvojnásobné, bílé za mokra oděruvzdorné výborně v místnostech výšky přes 5,00 m</t>
  </si>
  <si>
    <t>-1661867001</t>
  </si>
  <si>
    <t>https://podminky.urs.cz/item/CS_URS_2025_01/784211105</t>
  </si>
  <si>
    <t>12 - Hlavní chodba 2.NP</t>
  </si>
  <si>
    <t>-874881198</t>
  </si>
  <si>
    <t>3,51*2,78</t>
  </si>
  <si>
    <t>13,74*2,85</t>
  </si>
  <si>
    <t>6,23*2,66</t>
  </si>
  <si>
    <t>6,23*2,36</t>
  </si>
  <si>
    <t>17,42*2,44</t>
  </si>
  <si>
    <t>2,38*1,26</t>
  </si>
  <si>
    <t>4,45*4,2</t>
  </si>
  <si>
    <t>2,51*0,86</t>
  </si>
  <si>
    <t>2,38*0,15</t>
  </si>
  <si>
    <t>6,42*2,92</t>
  </si>
  <si>
    <t>-0,6*0,49</t>
  </si>
  <si>
    <t>3,01*3,2</t>
  </si>
  <si>
    <t>-0,49*0,6</t>
  </si>
  <si>
    <t>1,67*0,15</t>
  </si>
  <si>
    <t>2,89*3,2</t>
  </si>
  <si>
    <t>3,51*2,78*0,5</t>
  </si>
  <si>
    <t>13,74*2,85*0,5</t>
  </si>
  <si>
    <t>6,23*2,66*0,5</t>
  </si>
  <si>
    <t>6,23*2,36*0,5</t>
  </si>
  <si>
    <t>17,42*2,44*0,5</t>
  </si>
  <si>
    <t>2,38*1,26*0,5</t>
  </si>
  <si>
    <t>4,45*4,2*0,5</t>
  </si>
  <si>
    <t>2,51*0,86*0,5</t>
  </si>
  <si>
    <t>2,38*0,15*0,5</t>
  </si>
  <si>
    <t>6,42*2,92*0,5</t>
  </si>
  <si>
    <t>-0,6*0,49*0,5</t>
  </si>
  <si>
    <t>3,01*3,2*0,5</t>
  </si>
  <si>
    <t>-0,49*0,6*0,5</t>
  </si>
  <si>
    <t>1,67*0,15*0,5</t>
  </si>
  <si>
    <t>2,89*3,2*0,5</t>
  </si>
  <si>
    <t>1053623634</t>
  </si>
  <si>
    <t>Rozsah 50% nad soklem</t>
  </si>
  <si>
    <t>(17,25+2,85+6,23+5,6+2,42+18,68+1,82+4,45+1,69+0,86+5,58+6,42+2,92+4,04+0,49+0,49+0,15+4,19+6,34+3,51+2,78+6,23+6,23+6,8+6,81-1,67-1,67)*1,79*0,5</t>
  </si>
  <si>
    <t>(0,15*4+2,89*2+3,2*2+3,01*2+3,2*2+0,49*2-1,67*2)*1,79*0,5</t>
  </si>
  <si>
    <t>-(1,55+0,9+1+1+1+0,9+0,9+0,9+1,55+0,9+0,8+0,8+0,9+1+1+1+0,9+0,9+0,9)*0,5*0,5</t>
  </si>
  <si>
    <t>-1,76*1,8*0,5</t>
  </si>
  <si>
    <t>((1,76+1,8+1,8)*0,2)*0,5</t>
  </si>
  <si>
    <t>1743572840</t>
  </si>
  <si>
    <t>0,143*6</t>
  </si>
  <si>
    <t>741-x3</t>
  </si>
  <si>
    <t>dodávka nových zářivkových těles vč. zářivek a likvidace původních</t>
  </si>
  <si>
    <t>-28696793</t>
  </si>
  <si>
    <t>(17,25+2,85+6,23+5,6+2,42+18,68+1,82+4,45+1,69+0,86+5,58+6,42+2,92+4,04+0,49+0,49+0,15+4,19+6,34+3,51+2,78+6,23+6,23+6,8+6,81-1,67-1,67)*1,79</t>
  </si>
  <si>
    <t>(0,15*4+2,89*2+3,2*2+3,01*2+3,2*2+0,49*2-1,67*2)*1,79</t>
  </si>
  <si>
    <t>-(1,55+0,9+1+1+1+0,9+0,9+0,9+1,55+0,9+0,8+0,8+0,9+1+1+1+0,9+0,9+0,9)*0,5</t>
  </si>
  <si>
    <t>-1,76*1,8</t>
  </si>
  <si>
    <t>((1,76+1,8+1,8)*0,2)</t>
  </si>
  <si>
    <t>2,37*4+2,4*4+1,76*2+2,4*2</t>
  </si>
  <si>
    <t>27,4*1,2 'Přepočtené koeficientem množství</t>
  </si>
  <si>
    <t>15,6*1,2 'Přepočtené koeficientem množství</t>
  </si>
  <si>
    <t>13 - Chodba se schodištěm před m.č. C50</t>
  </si>
  <si>
    <t>9,83*2,78*1,3</t>
  </si>
  <si>
    <t>2,78*9,83*0,5</t>
  </si>
  <si>
    <t>(9,83+9,83+2,78+2,78)*1,79*0,5</t>
  </si>
  <si>
    <t>-(1,55+1)*0,5*0,5</t>
  </si>
  <si>
    <t>0,024*6</t>
  </si>
  <si>
    <t>2,78*9,83</t>
  </si>
  <si>
    <t>(9,83+9,83+2,78+2,78)*1,79</t>
  </si>
  <si>
    <t>-(1,55+1)*0,5</t>
  </si>
  <si>
    <t>14 - Pavilon B - chodba - lokálně</t>
  </si>
  <si>
    <t>18*3,2</t>
  </si>
  <si>
    <t>7*1,5</t>
  </si>
  <si>
    <t>0,019*6</t>
  </si>
  <si>
    <t>15,8*3,2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</si>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</sst>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styles" Target="styles.xml" /><Relationship Id="rId18" Type="http://schemas.openxmlformats.org/officeDocument/2006/relationships/theme" Target="theme/theme1.xml" /><Relationship Id="rId19" Type="http://schemas.openxmlformats.org/officeDocument/2006/relationships/calcChain" Target="calcChain.xml" /><Relationship Id="rId2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619991001" TargetMode="External" /><Relationship Id="rId2" Type="http://schemas.openxmlformats.org/officeDocument/2006/relationships/hyperlink" Target="https://podminky.urs.cz/item/CS_URS_2025_01/611131121" TargetMode="External" /><Relationship Id="rId3" Type="http://schemas.openxmlformats.org/officeDocument/2006/relationships/hyperlink" Target="https://podminky.urs.cz/item/CS_URS_2025_01/611311131" TargetMode="External" /><Relationship Id="rId4" Type="http://schemas.openxmlformats.org/officeDocument/2006/relationships/hyperlink" Target="https://podminky.urs.cz/item/CS_URS_2025_01/612131121" TargetMode="External" /><Relationship Id="rId5" Type="http://schemas.openxmlformats.org/officeDocument/2006/relationships/hyperlink" Target="https://podminky.urs.cz/item/CS_URS_2025_01/612311131" TargetMode="External" /><Relationship Id="rId6" Type="http://schemas.openxmlformats.org/officeDocument/2006/relationships/hyperlink" Target="https://podminky.urs.cz/item/CS_URS_2025_01/949101111" TargetMode="External" /><Relationship Id="rId7" Type="http://schemas.openxmlformats.org/officeDocument/2006/relationships/hyperlink" Target="https://podminky.urs.cz/item/CS_URS_2025_01/952901111" TargetMode="External" /><Relationship Id="rId8" Type="http://schemas.openxmlformats.org/officeDocument/2006/relationships/hyperlink" Target="https://podminky.urs.cz/item/CS_URS_2025_01/997002611" TargetMode="External" /><Relationship Id="rId9" Type="http://schemas.openxmlformats.org/officeDocument/2006/relationships/hyperlink" Target="https://podminky.urs.cz/item/CS_URS_2025_01/997013212" TargetMode="External" /><Relationship Id="rId10" Type="http://schemas.openxmlformats.org/officeDocument/2006/relationships/hyperlink" Target="https://podminky.urs.cz/item/CS_URS_2025_01/997013501" TargetMode="External" /><Relationship Id="rId11" Type="http://schemas.openxmlformats.org/officeDocument/2006/relationships/hyperlink" Target="https://podminky.urs.cz/item/CS_URS_2025_01/997013509" TargetMode="External" /><Relationship Id="rId12" Type="http://schemas.openxmlformats.org/officeDocument/2006/relationships/hyperlink" Target="https://podminky.urs.cz/item/CS_URS_2025_01/997013631" TargetMode="External" /><Relationship Id="rId13" Type="http://schemas.openxmlformats.org/officeDocument/2006/relationships/hyperlink" Target="https://podminky.urs.cz/item/CS_URS_2025_01/998018002" TargetMode="External" /><Relationship Id="rId14" Type="http://schemas.openxmlformats.org/officeDocument/2006/relationships/hyperlink" Target="https://podminky.urs.cz/item/CS_URS_2025_01/784121001" TargetMode="External" /><Relationship Id="rId15" Type="http://schemas.openxmlformats.org/officeDocument/2006/relationships/hyperlink" Target="https://podminky.urs.cz/item/CS_URS_2025_01/784171001" TargetMode="External" /><Relationship Id="rId16" Type="http://schemas.openxmlformats.org/officeDocument/2006/relationships/hyperlink" Target="https://podminky.urs.cz/item/CS_URS_2025_01/784171111" TargetMode="External" /><Relationship Id="rId17" Type="http://schemas.openxmlformats.org/officeDocument/2006/relationships/hyperlink" Target="https://podminky.urs.cz/item/CS_URS_2025_01/784181121" TargetMode="External" /><Relationship Id="rId18" Type="http://schemas.openxmlformats.org/officeDocument/2006/relationships/hyperlink" Target="https://podminky.urs.cz/item/CS_URS_2025_01/784211101" TargetMode="External" /><Relationship Id="rId1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611131121" TargetMode="External" /><Relationship Id="rId2" Type="http://schemas.openxmlformats.org/officeDocument/2006/relationships/hyperlink" Target="https://podminky.urs.cz/item/CS_URS_2025_01/611311131" TargetMode="External" /><Relationship Id="rId3" Type="http://schemas.openxmlformats.org/officeDocument/2006/relationships/hyperlink" Target="https://podminky.urs.cz/item/CS_URS_2025_01/612131121" TargetMode="External" /><Relationship Id="rId4" Type="http://schemas.openxmlformats.org/officeDocument/2006/relationships/hyperlink" Target="https://podminky.urs.cz/item/CS_URS_2025_01/612311131" TargetMode="External" /><Relationship Id="rId5" Type="http://schemas.openxmlformats.org/officeDocument/2006/relationships/hyperlink" Target="https://podminky.urs.cz/item/CS_URS_2025_01/949101111" TargetMode="External" /><Relationship Id="rId6" Type="http://schemas.openxmlformats.org/officeDocument/2006/relationships/hyperlink" Target="https://podminky.urs.cz/item/CS_URS_2025_01/952901111" TargetMode="External" /><Relationship Id="rId7" Type="http://schemas.openxmlformats.org/officeDocument/2006/relationships/hyperlink" Target="https://podminky.urs.cz/item/CS_URS_2025_01/997002611" TargetMode="External" /><Relationship Id="rId8" Type="http://schemas.openxmlformats.org/officeDocument/2006/relationships/hyperlink" Target="https://podminky.urs.cz/item/CS_URS_2025_01/997013212" TargetMode="External" /><Relationship Id="rId9" Type="http://schemas.openxmlformats.org/officeDocument/2006/relationships/hyperlink" Target="https://podminky.urs.cz/item/CS_URS_2025_01/997013501" TargetMode="External" /><Relationship Id="rId10" Type="http://schemas.openxmlformats.org/officeDocument/2006/relationships/hyperlink" Target="https://podminky.urs.cz/item/CS_URS_2025_01/997013509" TargetMode="External" /><Relationship Id="rId11" Type="http://schemas.openxmlformats.org/officeDocument/2006/relationships/hyperlink" Target="https://podminky.urs.cz/item/CS_URS_2025_01/997013631" TargetMode="External" /><Relationship Id="rId12" Type="http://schemas.openxmlformats.org/officeDocument/2006/relationships/hyperlink" Target="https://podminky.urs.cz/item/CS_URS_2025_01/998018002" TargetMode="External" /><Relationship Id="rId13" Type="http://schemas.openxmlformats.org/officeDocument/2006/relationships/hyperlink" Target="https://podminky.urs.cz/item/CS_URS_2025_01/998766312" TargetMode="External" /><Relationship Id="rId14" Type="http://schemas.openxmlformats.org/officeDocument/2006/relationships/hyperlink" Target="https://podminky.urs.cz/item/CS_URS_2025_01/776201811" TargetMode="External" /><Relationship Id="rId15" Type="http://schemas.openxmlformats.org/officeDocument/2006/relationships/hyperlink" Target="https://podminky.urs.cz/item/CS_URS_2025_01/776410811" TargetMode="External" /><Relationship Id="rId16" Type="http://schemas.openxmlformats.org/officeDocument/2006/relationships/hyperlink" Target="https://podminky.urs.cz/item/CS_URS_2025_01/776111116" TargetMode="External" /><Relationship Id="rId17" Type="http://schemas.openxmlformats.org/officeDocument/2006/relationships/hyperlink" Target="https://podminky.urs.cz/item/CS_URS_2025_01/776111311" TargetMode="External" /><Relationship Id="rId18" Type="http://schemas.openxmlformats.org/officeDocument/2006/relationships/hyperlink" Target="https://podminky.urs.cz/item/CS_URS_2025_01/776121112" TargetMode="External" /><Relationship Id="rId19" Type="http://schemas.openxmlformats.org/officeDocument/2006/relationships/hyperlink" Target="https://podminky.urs.cz/item/CS_URS_2025_01/776141112" TargetMode="External" /><Relationship Id="rId20" Type="http://schemas.openxmlformats.org/officeDocument/2006/relationships/hyperlink" Target="https://podminky.urs.cz/item/CS_URS_2025_01/776221111" TargetMode="External" /><Relationship Id="rId21" Type="http://schemas.openxmlformats.org/officeDocument/2006/relationships/hyperlink" Target="https://podminky.urs.cz/item/CS_URS_2025_01/776411111" TargetMode="External" /><Relationship Id="rId22" Type="http://schemas.openxmlformats.org/officeDocument/2006/relationships/hyperlink" Target="https://podminky.urs.cz/item/CS_URS_2025_01/776421312" TargetMode="External" /><Relationship Id="rId23" Type="http://schemas.openxmlformats.org/officeDocument/2006/relationships/hyperlink" Target="https://podminky.urs.cz/item/CS_URS_2025_01/998776312" TargetMode="External" /><Relationship Id="rId24" Type="http://schemas.openxmlformats.org/officeDocument/2006/relationships/hyperlink" Target="https://podminky.urs.cz/item/CS_URS_2025_01/784121001" TargetMode="External" /><Relationship Id="rId25" Type="http://schemas.openxmlformats.org/officeDocument/2006/relationships/hyperlink" Target="https://podminky.urs.cz/item/CS_URS_2025_01/784171001" TargetMode="External" /><Relationship Id="rId26" Type="http://schemas.openxmlformats.org/officeDocument/2006/relationships/hyperlink" Target="https://podminky.urs.cz/item/CS_URS_2025_01/784171111" TargetMode="External" /><Relationship Id="rId27" Type="http://schemas.openxmlformats.org/officeDocument/2006/relationships/hyperlink" Target="https://podminky.urs.cz/item/CS_URS_2025_01/784181121" TargetMode="External" /><Relationship Id="rId28" Type="http://schemas.openxmlformats.org/officeDocument/2006/relationships/hyperlink" Target="https://podminky.urs.cz/item/CS_URS_2025_01/784211101" TargetMode="External" /><Relationship Id="rId29" Type="http://schemas.openxmlformats.org/officeDocument/2006/relationships/hyperlink" Target="https://podminky.urs.cz/item/CS_URS_2025_01/784211163" TargetMode="External" /><Relationship Id="rId3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619991001" TargetMode="External" /><Relationship Id="rId2" Type="http://schemas.openxmlformats.org/officeDocument/2006/relationships/hyperlink" Target="https://podminky.urs.cz/item/CS_URS_2025_01/611131121" TargetMode="External" /><Relationship Id="rId3" Type="http://schemas.openxmlformats.org/officeDocument/2006/relationships/hyperlink" Target="https://podminky.urs.cz/item/CS_URS_2025_01/611311131" TargetMode="External" /><Relationship Id="rId4" Type="http://schemas.openxmlformats.org/officeDocument/2006/relationships/hyperlink" Target="https://podminky.urs.cz/item/CS_URS_2025_01/949101111" TargetMode="External" /><Relationship Id="rId5" Type="http://schemas.openxmlformats.org/officeDocument/2006/relationships/hyperlink" Target="https://podminky.urs.cz/item/CS_URS_2025_01/952901111" TargetMode="External" /><Relationship Id="rId6" Type="http://schemas.openxmlformats.org/officeDocument/2006/relationships/hyperlink" Target="https://podminky.urs.cz/item/CS_URS_2025_01/997002611" TargetMode="External" /><Relationship Id="rId7" Type="http://schemas.openxmlformats.org/officeDocument/2006/relationships/hyperlink" Target="https://podminky.urs.cz/item/CS_URS_2025_01/997013212" TargetMode="External" /><Relationship Id="rId8" Type="http://schemas.openxmlformats.org/officeDocument/2006/relationships/hyperlink" Target="https://podminky.urs.cz/item/CS_URS_2025_01/997013501" TargetMode="External" /><Relationship Id="rId9" Type="http://schemas.openxmlformats.org/officeDocument/2006/relationships/hyperlink" Target="https://podminky.urs.cz/item/CS_URS_2025_01/997013509" TargetMode="External" /><Relationship Id="rId10" Type="http://schemas.openxmlformats.org/officeDocument/2006/relationships/hyperlink" Target="https://podminky.urs.cz/item/CS_URS_2025_01/997013631" TargetMode="External" /><Relationship Id="rId11" Type="http://schemas.openxmlformats.org/officeDocument/2006/relationships/hyperlink" Target="https://podminky.urs.cz/item/CS_URS_2025_01/998018002" TargetMode="External" /><Relationship Id="rId12" Type="http://schemas.openxmlformats.org/officeDocument/2006/relationships/hyperlink" Target="https://podminky.urs.cz/item/CS_URS_2025_01/784121001" TargetMode="External" /><Relationship Id="rId13" Type="http://schemas.openxmlformats.org/officeDocument/2006/relationships/hyperlink" Target="https://podminky.urs.cz/item/CS_URS_2025_01/784171001" TargetMode="External" /><Relationship Id="rId14" Type="http://schemas.openxmlformats.org/officeDocument/2006/relationships/hyperlink" Target="https://podminky.urs.cz/item/CS_URS_2025_01/784171111" TargetMode="External" /><Relationship Id="rId15" Type="http://schemas.openxmlformats.org/officeDocument/2006/relationships/hyperlink" Target="https://podminky.urs.cz/item/CS_URS_2025_01/784181121" TargetMode="External" /><Relationship Id="rId16" Type="http://schemas.openxmlformats.org/officeDocument/2006/relationships/hyperlink" Target="https://podminky.urs.cz/item/CS_URS_2025_01/784211101" TargetMode="External" /><Relationship Id="rId1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619991001" TargetMode="External" /><Relationship Id="rId2" Type="http://schemas.openxmlformats.org/officeDocument/2006/relationships/hyperlink" Target="https://podminky.urs.cz/item/CS_URS_2025_01/611131121" TargetMode="External" /><Relationship Id="rId3" Type="http://schemas.openxmlformats.org/officeDocument/2006/relationships/hyperlink" Target="https://podminky.urs.cz/item/CS_URS_2025_01/611311131" TargetMode="External" /><Relationship Id="rId4" Type="http://schemas.openxmlformats.org/officeDocument/2006/relationships/hyperlink" Target="https://podminky.urs.cz/item/CS_URS_2025_01/949101111" TargetMode="External" /><Relationship Id="rId5" Type="http://schemas.openxmlformats.org/officeDocument/2006/relationships/hyperlink" Target="https://podminky.urs.cz/item/CS_URS_2025_01/952901111" TargetMode="External" /><Relationship Id="rId6" Type="http://schemas.openxmlformats.org/officeDocument/2006/relationships/hyperlink" Target="https://podminky.urs.cz/item/CS_URS_2025_01/997002611" TargetMode="External" /><Relationship Id="rId7" Type="http://schemas.openxmlformats.org/officeDocument/2006/relationships/hyperlink" Target="https://podminky.urs.cz/item/CS_URS_2025_01/997013212" TargetMode="External" /><Relationship Id="rId8" Type="http://schemas.openxmlformats.org/officeDocument/2006/relationships/hyperlink" Target="https://podminky.urs.cz/item/CS_URS_2025_01/997013501" TargetMode="External" /><Relationship Id="rId9" Type="http://schemas.openxmlformats.org/officeDocument/2006/relationships/hyperlink" Target="https://podminky.urs.cz/item/CS_URS_2025_01/997013509" TargetMode="External" /><Relationship Id="rId10" Type="http://schemas.openxmlformats.org/officeDocument/2006/relationships/hyperlink" Target="https://podminky.urs.cz/item/CS_URS_2025_01/997013631" TargetMode="External" /><Relationship Id="rId11" Type="http://schemas.openxmlformats.org/officeDocument/2006/relationships/hyperlink" Target="https://podminky.urs.cz/item/CS_URS_2025_01/998018002" TargetMode="External" /><Relationship Id="rId12" Type="http://schemas.openxmlformats.org/officeDocument/2006/relationships/hyperlink" Target="https://podminky.urs.cz/item/CS_URS_2025_01/784121001" TargetMode="External" /><Relationship Id="rId13" Type="http://schemas.openxmlformats.org/officeDocument/2006/relationships/hyperlink" Target="https://podminky.urs.cz/item/CS_URS_2025_01/784171001" TargetMode="External" /><Relationship Id="rId14" Type="http://schemas.openxmlformats.org/officeDocument/2006/relationships/hyperlink" Target="https://podminky.urs.cz/item/CS_URS_2025_01/784171111" TargetMode="External" /><Relationship Id="rId15" Type="http://schemas.openxmlformats.org/officeDocument/2006/relationships/hyperlink" Target="https://podminky.urs.cz/item/CS_URS_2025_01/784181121" TargetMode="External" /><Relationship Id="rId16" Type="http://schemas.openxmlformats.org/officeDocument/2006/relationships/hyperlink" Target="https://podminky.urs.cz/item/CS_URS_2025_01/784211101" TargetMode="External" /><Relationship Id="rId1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619991001" TargetMode="External" /><Relationship Id="rId2" Type="http://schemas.openxmlformats.org/officeDocument/2006/relationships/hyperlink" Target="https://podminky.urs.cz/item/CS_URS_2025_01/611131121" TargetMode="External" /><Relationship Id="rId3" Type="http://schemas.openxmlformats.org/officeDocument/2006/relationships/hyperlink" Target="https://podminky.urs.cz/item/CS_URS_2025_01/611311131" TargetMode="External" /><Relationship Id="rId4" Type="http://schemas.openxmlformats.org/officeDocument/2006/relationships/hyperlink" Target="https://podminky.urs.cz/item/CS_URS_2025_01/949101111" TargetMode="External" /><Relationship Id="rId5" Type="http://schemas.openxmlformats.org/officeDocument/2006/relationships/hyperlink" Target="https://podminky.urs.cz/item/CS_URS_2025_01/952901111" TargetMode="External" /><Relationship Id="rId6" Type="http://schemas.openxmlformats.org/officeDocument/2006/relationships/hyperlink" Target="https://podminky.urs.cz/item/CS_URS_2025_01/997002611" TargetMode="External" /><Relationship Id="rId7" Type="http://schemas.openxmlformats.org/officeDocument/2006/relationships/hyperlink" Target="https://podminky.urs.cz/item/CS_URS_2025_01/997013212" TargetMode="External" /><Relationship Id="rId8" Type="http://schemas.openxmlformats.org/officeDocument/2006/relationships/hyperlink" Target="https://podminky.urs.cz/item/CS_URS_2025_01/997013501" TargetMode="External" /><Relationship Id="rId9" Type="http://schemas.openxmlformats.org/officeDocument/2006/relationships/hyperlink" Target="https://podminky.urs.cz/item/CS_URS_2025_01/997013509" TargetMode="External" /><Relationship Id="rId10" Type="http://schemas.openxmlformats.org/officeDocument/2006/relationships/hyperlink" Target="https://podminky.urs.cz/item/CS_URS_2025_01/997013631" TargetMode="External" /><Relationship Id="rId11" Type="http://schemas.openxmlformats.org/officeDocument/2006/relationships/hyperlink" Target="https://podminky.urs.cz/item/CS_URS_2025_01/998018002" TargetMode="External" /><Relationship Id="rId12" Type="http://schemas.openxmlformats.org/officeDocument/2006/relationships/hyperlink" Target="https://podminky.urs.cz/item/CS_URS_2025_01/784121001" TargetMode="External" /><Relationship Id="rId13" Type="http://schemas.openxmlformats.org/officeDocument/2006/relationships/hyperlink" Target="https://podminky.urs.cz/item/CS_URS_2025_01/784171001" TargetMode="External" /><Relationship Id="rId14" Type="http://schemas.openxmlformats.org/officeDocument/2006/relationships/hyperlink" Target="https://podminky.urs.cz/item/CS_URS_2025_01/784171111" TargetMode="External" /><Relationship Id="rId15" Type="http://schemas.openxmlformats.org/officeDocument/2006/relationships/hyperlink" Target="https://podminky.urs.cz/item/CS_URS_2025_01/784181121" TargetMode="External" /><Relationship Id="rId16" Type="http://schemas.openxmlformats.org/officeDocument/2006/relationships/hyperlink" Target="https://podminky.urs.cz/item/CS_URS_2025_01/784211101" TargetMode="External" /><Relationship Id="rId17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611131121" TargetMode="External" /><Relationship Id="rId2" Type="http://schemas.openxmlformats.org/officeDocument/2006/relationships/hyperlink" Target="https://podminky.urs.cz/item/CS_URS_2025_01/611311131" TargetMode="External" /><Relationship Id="rId3" Type="http://schemas.openxmlformats.org/officeDocument/2006/relationships/hyperlink" Target="https://podminky.urs.cz/item/CS_URS_2025_01/612131121" TargetMode="External" /><Relationship Id="rId4" Type="http://schemas.openxmlformats.org/officeDocument/2006/relationships/hyperlink" Target="https://podminky.urs.cz/item/CS_URS_2025_01/612311131" TargetMode="External" /><Relationship Id="rId5" Type="http://schemas.openxmlformats.org/officeDocument/2006/relationships/hyperlink" Target="https://podminky.urs.cz/item/CS_URS_2025_01/949101111" TargetMode="External" /><Relationship Id="rId6" Type="http://schemas.openxmlformats.org/officeDocument/2006/relationships/hyperlink" Target="https://podminky.urs.cz/item/CS_URS_2025_01/952901111" TargetMode="External" /><Relationship Id="rId7" Type="http://schemas.openxmlformats.org/officeDocument/2006/relationships/hyperlink" Target="https://podminky.urs.cz/item/CS_URS_2025_01/997002611" TargetMode="External" /><Relationship Id="rId8" Type="http://schemas.openxmlformats.org/officeDocument/2006/relationships/hyperlink" Target="https://podminky.urs.cz/item/CS_URS_2025_01/997013212" TargetMode="External" /><Relationship Id="rId9" Type="http://schemas.openxmlformats.org/officeDocument/2006/relationships/hyperlink" Target="https://podminky.urs.cz/item/CS_URS_2025_01/997013501" TargetMode="External" /><Relationship Id="rId10" Type="http://schemas.openxmlformats.org/officeDocument/2006/relationships/hyperlink" Target="https://podminky.urs.cz/item/CS_URS_2025_01/997013509" TargetMode="External" /><Relationship Id="rId11" Type="http://schemas.openxmlformats.org/officeDocument/2006/relationships/hyperlink" Target="https://podminky.urs.cz/item/CS_URS_2025_01/997013631" TargetMode="External" /><Relationship Id="rId12" Type="http://schemas.openxmlformats.org/officeDocument/2006/relationships/hyperlink" Target="https://podminky.urs.cz/item/CS_URS_2025_01/998018002" TargetMode="External" /><Relationship Id="rId13" Type="http://schemas.openxmlformats.org/officeDocument/2006/relationships/hyperlink" Target="https://podminky.urs.cz/item/CS_URS_2025_01/998766312" TargetMode="External" /><Relationship Id="rId14" Type="http://schemas.openxmlformats.org/officeDocument/2006/relationships/hyperlink" Target="https://podminky.urs.cz/item/CS_URS_2025_01/776201811" TargetMode="External" /><Relationship Id="rId15" Type="http://schemas.openxmlformats.org/officeDocument/2006/relationships/hyperlink" Target="https://podminky.urs.cz/item/CS_URS_2025_01/776410811" TargetMode="External" /><Relationship Id="rId16" Type="http://schemas.openxmlformats.org/officeDocument/2006/relationships/hyperlink" Target="https://podminky.urs.cz/item/CS_URS_2025_01/776111116" TargetMode="External" /><Relationship Id="rId17" Type="http://schemas.openxmlformats.org/officeDocument/2006/relationships/hyperlink" Target="https://podminky.urs.cz/item/CS_URS_2025_01/776111311" TargetMode="External" /><Relationship Id="rId18" Type="http://schemas.openxmlformats.org/officeDocument/2006/relationships/hyperlink" Target="https://podminky.urs.cz/item/CS_URS_2025_01/776121112" TargetMode="External" /><Relationship Id="rId19" Type="http://schemas.openxmlformats.org/officeDocument/2006/relationships/hyperlink" Target="https://podminky.urs.cz/item/CS_URS_2025_01/776141112" TargetMode="External" /><Relationship Id="rId20" Type="http://schemas.openxmlformats.org/officeDocument/2006/relationships/hyperlink" Target="https://podminky.urs.cz/item/CS_URS_2025_01/776221111" TargetMode="External" /><Relationship Id="rId21" Type="http://schemas.openxmlformats.org/officeDocument/2006/relationships/hyperlink" Target="https://podminky.urs.cz/item/CS_URS_2025_01/776411111" TargetMode="External" /><Relationship Id="rId22" Type="http://schemas.openxmlformats.org/officeDocument/2006/relationships/hyperlink" Target="https://podminky.urs.cz/item/CS_URS_2025_01/776421312" TargetMode="External" /><Relationship Id="rId23" Type="http://schemas.openxmlformats.org/officeDocument/2006/relationships/hyperlink" Target="https://podminky.urs.cz/item/CS_URS_2025_01/998776312" TargetMode="External" /><Relationship Id="rId24" Type="http://schemas.openxmlformats.org/officeDocument/2006/relationships/hyperlink" Target="https://podminky.urs.cz/item/CS_URS_2025_01/783806805" TargetMode="External" /><Relationship Id="rId25" Type="http://schemas.openxmlformats.org/officeDocument/2006/relationships/hyperlink" Target="https://podminky.urs.cz/item/CS_URS_2025_01/784121001" TargetMode="External" /><Relationship Id="rId26" Type="http://schemas.openxmlformats.org/officeDocument/2006/relationships/hyperlink" Target="https://podminky.urs.cz/item/CS_URS_2025_01/784171001" TargetMode="External" /><Relationship Id="rId27" Type="http://schemas.openxmlformats.org/officeDocument/2006/relationships/hyperlink" Target="https://podminky.urs.cz/item/CS_URS_2025_01/784171111" TargetMode="External" /><Relationship Id="rId28" Type="http://schemas.openxmlformats.org/officeDocument/2006/relationships/hyperlink" Target="https://podminky.urs.cz/item/CS_URS_2025_01/784181121" TargetMode="External" /><Relationship Id="rId29" Type="http://schemas.openxmlformats.org/officeDocument/2006/relationships/hyperlink" Target="https://podminky.urs.cz/item/CS_URS_2025_01/784211101" TargetMode="External" /><Relationship Id="rId30" Type="http://schemas.openxmlformats.org/officeDocument/2006/relationships/hyperlink" Target="https://podminky.urs.cz/item/CS_URS_2025_01/784211163" TargetMode="External" /><Relationship Id="rId3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611131121" TargetMode="External" /><Relationship Id="rId2" Type="http://schemas.openxmlformats.org/officeDocument/2006/relationships/hyperlink" Target="https://podminky.urs.cz/item/CS_URS_2025_01/611311131" TargetMode="External" /><Relationship Id="rId3" Type="http://schemas.openxmlformats.org/officeDocument/2006/relationships/hyperlink" Target="https://podminky.urs.cz/item/CS_URS_2025_01/612131121" TargetMode="External" /><Relationship Id="rId4" Type="http://schemas.openxmlformats.org/officeDocument/2006/relationships/hyperlink" Target="https://podminky.urs.cz/item/CS_URS_2025_01/612311131" TargetMode="External" /><Relationship Id="rId5" Type="http://schemas.openxmlformats.org/officeDocument/2006/relationships/hyperlink" Target="https://podminky.urs.cz/item/CS_URS_2025_01/949101111" TargetMode="External" /><Relationship Id="rId6" Type="http://schemas.openxmlformats.org/officeDocument/2006/relationships/hyperlink" Target="https://podminky.urs.cz/item/CS_URS_2025_01/952901111" TargetMode="External" /><Relationship Id="rId7" Type="http://schemas.openxmlformats.org/officeDocument/2006/relationships/hyperlink" Target="https://podminky.urs.cz/item/CS_URS_2025_01/997002611" TargetMode="External" /><Relationship Id="rId8" Type="http://schemas.openxmlformats.org/officeDocument/2006/relationships/hyperlink" Target="https://podminky.urs.cz/item/CS_URS_2025_01/997013212" TargetMode="External" /><Relationship Id="rId9" Type="http://schemas.openxmlformats.org/officeDocument/2006/relationships/hyperlink" Target="https://podminky.urs.cz/item/CS_URS_2025_01/997013501" TargetMode="External" /><Relationship Id="rId10" Type="http://schemas.openxmlformats.org/officeDocument/2006/relationships/hyperlink" Target="https://podminky.urs.cz/item/CS_URS_2025_01/997013509" TargetMode="External" /><Relationship Id="rId11" Type="http://schemas.openxmlformats.org/officeDocument/2006/relationships/hyperlink" Target="https://podminky.urs.cz/item/CS_URS_2025_01/997013631" TargetMode="External" /><Relationship Id="rId12" Type="http://schemas.openxmlformats.org/officeDocument/2006/relationships/hyperlink" Target="https://podminky.urs.cz/item/CS_URS_2025_01/998018002" TargetMode="External" /><Relationship Id="rId13" Type="http://schemas.openxmlformats.org/officeDocument/2006/relationships/hyperlink" Target="https://podminky.urs.cz/item/CS_URS_2025_01/998766312" TargetMode="External" /><Relationship Id="rId14" Type="http://schemas.openxmlformats.org/officeDocument/2006/relationships/hyperlink" Target="https://podminky.urs.cz/item/CS_URS_2025_01/776201811" TargetMode="External" /><Relationship Id="rId15" Type="http://schemas.openxmlformats.org/officeDocument/2006/relationships/hyperlink" Target="https://podminky.urs.cz/item/CS_URS_2025_01/776410811" TargetMode="External" /><Relationship Id="rId16" Type="http://schemas.openxmlformats.org/officeDocument/2006/relationships/hyperlink" Target="https://podminky.urs.cz/item/CS_URS_2025_01/776111116" TargetMode="External" /><Relationship Id="rId17" Type="http://schemas.openxmlformats.org/officeDocument/2006/relationships/hyperlink" Target="https://podminky.urs.cz/item/CS_URS_2025_01/776111311" TargetMode="External" /><Relationship Id="rId18" Type="http://schemas.openxmlformats.org/officeDocument/2006/relationships/hyperlink" Target="https://podminky.urs.cz/item/CS_URS_2025_01/776121112" TargetMode="External" /><Relationship Id="rId19" Type="http://schemas.openxmlformats.org/officeDocument/2006/relationships/hyperlink" Target="https://podminky.urs.cz/item/CS_URS_2025_01/776141112" TargetMode="External" /><Relationship Id="rId20" Type="http://schemas.openxmlformats.org/officeDocument/2006/relationships/hyperlink" Target="https://podminky.urs.cz/item/CS_URS_2025_01/776221111" TargetMode="External" /><Relationship Id="rId21" Type="http://schemas.openxmlformats.org/officeDocument/2006/relationships/hyperlink" Target="https://podminky.urs.cz/item/CS_URS_2025_01/776411111" TargetMode="External" /><Relationship Id="rId22" Type="http://schemas.openxmlformats.org/officeDocument/2006/relationships/hyperlink" Target="https://podminky.urs.cz/item/CS_URS_2025_01/776421312" TargetMode="External" /><Relationship Id="rId23" Type="http://schemas.openxmlformats.org/officeDocument/2006/relationships/hyperlink" Target="https://podminky.urs.cz/item/CS_URS_2025_01/998776312" TargetMode="External" /><Relationship Id="rId24" Type="http://schemas.openxmlformats.org/officeDocument/2006/relationships/hyperlink" Target="https://podminky.urs.cz/item/CS_URS_2025_01/784121001" TargetMode="External" /><Relationship Id="rId25" Type="http://schemas.openxmlformats.org/officeDocument/2006/relationships/hyperlink" Target="https://podminky.urs.cz/item/CS_URS_2025_01/784171001" TargetMode="External" /><Relationship Id="rId26" Type="http://schemas.openxmlformats.org/officeDocument/2006/relationships/hyperlink" Target="https://podminky.urs.cz/item/CS_URS_2025_01/784171111" TargetMode="External" /><Relationship Id="rId27" Type="http://schemas.openxmlformats.org/officeDocument/2006/relationships/hyperlink" Target="https://podminky.urs.cz/item/CS_URS_2025_01/784181121" TargetMode="External" /><Relationship Id="rId28" Type="http://schemas.openxmlformats.org/officeDocument/2006/relationships/hyperlink" Target="https://podminky.urs.cz/item/CS_URS_2025_01/784211101" TargetMode="External" /><Relationship Id="rId29" Type="http://schemas.openxmlformats.org/officeDocument/2006/relationships/hyperlink" Target="https://podminky.urs.cz/item/CS_URS_2025_01/784211163" TargetMode="External" /><Relationship Id="rId30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619991001" TargetMode="External" /><Relationship Id="rId2" Type="http://schemas.openxmlformats.org/officeDocument/2006/relationships/hyperlink" Target="https://podminky.urs.cz/item/CS_URS_2025_01/611131121" TargetMode="External" /><Relationship Id="rId3" Type="http://schemas.openxmlformats.org/officeDocument/2006/relationships/hyperlink" Target="https://podminky.urs.cz/item/CS_URS_2025_01/611311131" TargetMode="External" /><Relationship Id="rId4" Type="http://schemas.openxmlformats.org/officeDocument/2006/relationships/hyperlink" Target="https://podminky.urs.cz/item/CS_URS_2025_01/949101111" TargetMode="External" /><Relationship Id="rId5" Type="http://schemas.openxmlformats.org/officeDocument/2006/relationships/hyperlink" Target="https://podminky.urs.cz/item/CS_URS_2025_01/952901111" TargetMode="External" /><Relationship Id="rId6" Type="http://schemas.openxmlformats.org/officeDocument/2006/relationships/hyperlink" Target="https://podminky.urs.cz/item/CS_URS_2025_01/997002611" TargetMode="External" /><Relationship Id="rId7" Type="http://schemas.openxmlformats.org/officeDocument/2006/relationships/hyperlink" Target="https://podminky.urs.cz/item/CS_URS_2025_01/997013212" TargetMode="External" /><Relationship Id="rId8" Type="http://schemas.openxmlformats.org/officeDocument/2006/relationships/hyperlink" Target="https://podminky.urs.cz/item/CS_URS_2025_01/997013501" TargetMode="External" /><Relationship Id="rId9" Type="http://schemas.openxmlformats.org/officeDocument/2006/relationships/hyperlink" Target="https://podminky.urs.cz/item/CS_URS_2025_01/997013509" TargetMode="External" /><Relationship Id="rId10" Type="http://schemas.openxmlformats.org/officeDocument/2006/relationships/hyperlink" Target="https://podminky.urs.cz/item/CS_URS_2025_01/997013631" TargetMode="External" /><Relationship Id="rId11" Type="http://schemas.openxmlformats.org/officeDocument/2006/relationships/hyperlink" Target="https://podminky.urs.cz/item/CS_URS_2025_01/998018002" TargetMode="External" /><Relationship Id="rId12" Type="http://schemas.openxmlformats.org/officeDocument/2006/relationships/hyperlink" Target="https://podminky.urs.cz/item/CS_URS_2025_01/784121001" TargetMode="External" /><Relationship Id="rId13" Type="http://schemas.openxmlformats.org/officeDocument/2006/relationships/hyperlink" Target="https://podminky.urs.cz/item/CS_URS_2025_01/784171001" TargetMode="External" /><Relationship Id="rId14" Type="http://schemas.openxmlformats.org/officeDocument/2006/relationships/hyperlink" Target="https://podminky.urs.cz/item/CS_URS_2025_01/784171111" TargetMode="External" /><Relationship Id="rId15" Type="http://schemas.openxmlformats.org/officeDocument/2006/relationships/hyperlink" Target="https://podminky.urs.cz/item/CS_URS_2025_01/784181121" TargetMode="External" /><Relationship Id="rId16" Type="http://schemas.openxmlformats.org/officeDocument/2006/relationships/hyperlink" Target="https://podminky.urs.cz/item/CS_URS_2025_01/784211101" TargetMode="External" /><Relationship Id="rId17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619991001" TargetMode="External" /><Relationship Id="rId2" Type="http://schemas.openxmlformats.org/officeDocument/2006/relationships/hyperlink" Target="https://podminky.urs.cz/item/CS_URS_2025_01/611131121" TargetMode="External" /><Relationship Id="rId3" Type="http://schemas.openxmlformats.org/officeDocument/2006/relationships/hyperlink" Target="https://podminky.urs.cz/item/CS_URS_2025_01/611311131" TargetMode="External" /><Relationship Id="rId4" Type="http://schemas.openxmlformats.org/officeDocument/2006/relationships/hyperlink" Target="https://podminky.urs.cz/item/CS_URS_2025_01/612131121" TargetMode="External" /><Relationship Id="rId5" Type="http://schemas.openxmlformats.org/officeDocument/2006/relationships/hyperlink" Target="https://podminky.urs.cz/item/CS_URS_2025_01/612311131" TargetMode="External" /><Relationship Id="rId6" Type="http://schemas.openxmlformats.org/officeDocument/2006/relationships/hyperlink" Target="https://podminky.urs.cz/item/CS_URS_2025_01/949101111" TargetMode="External" /><Relationship Id="rId7" Type="http://schemas.openxmlformats.org/officeDocument/2006/relationships/hyperlink" Target="https://podminky.urs.cz/item/CS_URS_2025_01/952901111" TargetMode="External" /><Relationship Id="rId8" Type="http://schemas.openxmlformats.org/officeDocument/2006/relationships/hyperlink" Target="https://podminky.urs.cz/item/CS_URS_2025_01/997002611" TargetMode="External" /><Relationship Id="rId9" Type="http://schemas.openxmlformats.org/officeDocument/2006/relationships/hyperlink" Target="https://podminky.urs.cz/item/CS_URS_2025_01/997013212" TargetMode="External" /><Relationship Id="rId10" Type="http://schemas.openxmlformats.org/officeDocument/2006/relationships/hyperlink" Target="https://podminky.urs.cz/item/CS_URS_2025_01/997013501" TargetMode="External" /><Relationship Id="rId11" Type="http://schemas.openxmlformats.org/officeDocument/2006/relationships/hyperlink" Target="https://podminky.urs.cz/item/CS_URS_2025_01/997013509" TargetMode="External" /><Relationship Id="rId12" Type="http://schemas.openxmlformats.org/officeDocument/2006/relationships/hyperlink" Target="https://podminky.urs.cz/item/CS_URS_2025_01/997013631" TargetMode="External" /><Relationship Id="rId13" Type="http://schemas.openxmlformats.org/officeDocument/2006/relationships/hyperlink" Target="https://podminky.urs.cz/item/CS_URS_2025_01/998018002" TargetMode="External" /><Relationship Id="rId14" Type="http://schemas.openxmlformats.org/officeDocument/2006/relationships/hyperlink" Target="https://podminky.urs.cz/item/CS_URS_2025_01/784121001" TargetMode="External" /><Relationship Id="rId15" Type="http://schemas.openxmlformats.org/officeDocument/2006/relationships/hyperlink" Target="https://podminky.urs.cz/item/CS_URS_2025_01/784171001" TargetMode="External" /><Relationship Id="rId16" Type="http://schemas.openxmlformats.org/officeDocument/2006/relationships/hyperlink" Target="https://podminky.urs.cz/item/CS_URS_2025_01/784171111" TargetMode="External" /><Relationship Id="rId17" Type="http://schemas.openxmlformats.org/officeDocument/2006/relationships/hyperlink" Target="https://podminky.urs.cz/item/CS_URS_2025_01/784181121" TargetMode="External" /><Relationship Id="rId18" Type="http://schemas.openxmlformats.org/officeDocument/2006/relationships/hyperlink" Target="https://podminky.urs.cz/item/CS_URS_2025_01/784211101" TargetMode="External" /><Relationship Id="rId19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619991001" TargetMode="External" /><Relationship Id="rId2" Type="http://schemas.openxmlformats.org/officeDocument/2006/relationships/hyperlink" Target="https://podminky.urs.cz/item/CS_URS_2025_01/611131121" TargetMode="External" /><Relationship Id="rId3" Type="http://schemas.openxmlformats.org/officeDocument/2006/relationships/hyperlink" Target="https://podminky.urs.cz/item/CS_URS_2025_01/611311131" TargetMode="External" /><Relationship Id="rId4" Type="http://schemas.openxmlformats.org/officeDocument/2006/relationships/hyperlink" Target="https://podminky.urs.cz/item/CS_URS_2025_01/612131121" TargetMode="External" /><Relationship Id="rId5" Type="http://schemas.openxmlformats.org/officeDocument/2006/relationships/hyperlink" Target="https://podminky.urs.cz/item/CS_URS_2025_01/612311131" TargetMode="External" /><Relationship Id="rId6" Type="http://schemas.openxmlformats.org/officeDocument/2006/relationships/hyperlink" Target="https://podminky.urs.cz/item/CS_URS_2025_01/949101111" TargetMode="External" /><Relationship Id="rId7" Type="http://schemas.openxmlformats.org/officeDocument/2006/relationships/hyperlink" Target="https://podminky.urs.cz/item/CS_URS_2025_01/952901111" TargetMode="External" /><Relationship Id="rId8" Type="http://schemas.openxmlformats.org/officeDocument/2006/relationships/hyperlink" Target="https://podminky.urs.cz/item/CS_URS_2025_01/997002611" TargetMode="External" /><Relationship Id="rId9" Type="http://schemas.openxmlformats.org/officeDocument/2006/relationships/hyperlink" Target="https://podminky.urs.cz/item/CS_URS_2025_01/997013212" TargetMode="External" /><Relationship Id="rId10" Type="http://schemas.openxmlformats.org/officeDocument/2006/relationships/hyperlink" Target="https://podminky.urs.cz/item/CS_URS_2025_01/997013501" TargetMode="External" /><Relationship Id="rId11" Type="http://schemas.openxmlformats.org/officeDocument/2006/relationships/hyperlink" Target="https://podminky.urs.cz/item/CS_URS_2025_01/997013509" TargetMode="External" /><Relationship Id="rId12" Type="http://schemas.openxmlformats.org/officeDocument/2006/relationships/hyperlink" Target="https://podminky.urs.cz/item/CS_URS_2025_01/997013631" TargetMode="External" /><Relationship Id="rId13" Type="http://schemas.openxmlformats.org/officeDocument/2006/relationships/hyperlink" Target="https://podminky.urs.cz/item/CS_URS_2025_01/998018002" TargetMode="External" /><Relationship Id="rId14" Type="http://schemas.openxmlformats.org/officeDocument/2006/relationships/hyperlink" Target="https://podminky.urs.cz/item/CS_URS_2025_01/784121001" TargetMode="External" /><Relationship Id="rId15" Type="http://schemas.openxmlformats.org/officeDocument/2006/relationships/hyperlink" Target="https://podminky.urs.cz/item/CS_URS_2025_01/784171001" TargetMode="External" /><Relationship Id="rId16" Type="http://schemas.openxmlformats.org/officeDocument/2006/relationships/hyperlink" Target="https://podminky.urs.cz/item/CS_URS_2025_01/784171111" TargetMode="External" /><Relationship Id="rId17" Type="http://schemas.openxmlformats.org/officeDocument/2006/relationships/hyperlink" Target="https://podminky.urs.cz/item/CS_URS_2025_01/784181121" TargetMode="External" /><Relationship Id="rId18" Type="http://schemas.openxmlformats.org/officeDocument/2006/relationships/hyperlink" Target="https://podminky.urs.cz/item/CS_URS_2025_01/784211101" TargetMode="External" /><Relationship Id="rId19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619991001" TargetMode="External" /><Relationship Id="rId2" Type="http://schemas.openxmlformats.org/officeDocument/2006/relationships/hyperlink" Target="https://podminky.urs.cz/item/CS_URS_2025_01/949101112" TargetMode="External" /><Relationship Id="rId3" Type="http://schemas.openxmlformats.org/officeDocument/2006/relationships/hyperlink" Target="https://podminky.urs.cz/item/CS_URS_2025_01/952901111" TargetMode="External" /><Relationship Id="rId4" Type="http://schemas.openxmlformats.org/officeDocument/2006/relationships/hyperlink" Target="https://podminky.urs.cz/item/CS_URS_2025_01/997002611" TargetMode="External" /><Relationship Id="rId5" Type="http://schemas.openxmlformats.org/officeDocument/2006/relationships/hyperlink" Target="https://podminky.urs.cz/item/CS_URS_2025_01/997013212" TargetMode="External" /><Relationship Id="rId6" Type="http://schemas.openxmlformats.org/officeDocument/2006/relationships/hyperlink" Target="https://podminky.urs.cz/item/CS_URS_2025_01/997013501" TargetMode="External" /><Relationship Id="rId7" Type="http://schemas.openxmlformats.org/officeDocument/2006/relationships/hyperlink" Target="https://podminky.urs.cz/item/CS_URS_2025_01/997013509" TargetMode="External" /><Relationship Id="rId8" Type="http://schemas.openxmlformats.org/officeDocument/2006/relationships/hyperlink" Target="https://podminky.urs.cz/item/CS_URS_2025_01/997013631" TargetMode="External" /><Relationship Id="rId9" Type="http://schemas.openxmlformats.org/officeDocument/2006/relationships/hyperlink" Target="https://podminky.urs.cz/item/CS_URS_2025_01/784121005" TargetMode="External" /><Relationship Id="rId10" Type="http://schemas.openxmlformats.org/officeDocument/2006/relationships/hyperlink" Target="https://podminky.urs.cz/item/CS_URS_2025_01/784181125" TargetMode="External" /><Relationship Id="rId11" Type="http://schemas.openxmlformats.org/officeDocument/2006/relationships/hyperlink" Target="https://podminky.urs.cz/item/CS_URS_2025_01/784211105" TargetMode="External" /><Relationship Id="rId12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619991001" TargetMode="External" /><Relationship Id="rId2" Type="http://schemas.openxmlformats.org/officeDocument/2006/relationships/hyperlink" Target="https://podminky.urs.cz/item/CS_URS_2025_01/611131121" TargetMode="External" /><Relationship Id="rId3" Type="http://schemas.openxmlformats.org/officeDocument/2006/relationships/hyperlink" Target="https://podminky.urs.cz/item/CS_URS_2025_01/611311131" TargetMode="External" /><Relationship Id="rId4" Type="http://schemas.openxmlformats.org/officeDocument/2006/relationships/hyperlink" Target="https://podminky.urs.cz/item/CS_URS_2025_01/612131121" TargetMode="External" /><Relationship Id="rId5" Type="http://schemas.openxmlformats.org/officeDocument/2006/relationships/hyperlink" Target="https://podminky.urs.cz/item/CS_URS_2025_01/612311131" TargetMode="External" /><Relationship Id="rId6" Type="http://schemas.openxmlformats.org/officeDocument/2006/relationships/hyperlink" Target="https://podminky.urs.cz/item/CS_URS_2025_01/949101111" TargetMode="External" /><Relationship Id="rId7" Type="http://schemas.openxmlformats.org/officeDocument/2006/relationships/hyperlink" Target="https://podminky.urs.cz/item/CS_URS_2025_01/952901111" TargetMode="External" /><Relationship Id="rId8" Type="http://schemas.openxmlformats.org/officeDocument/2006/relationships/hyperlink" Target="https://podminky.urs.cz/item/CS_URS_2025_01/997002611" TargetMode="External" /><Relationship Id="rId9" Type="http://schemas.openxmlformats.org/officeDocument/2006/relationships/hyperlink" Target="https://podminky.urs.cz/item/CS_URS_2025_01/997013212" TargetMode="External" /><Relationship Id="rId10" Type="http://schemas.openxmlformats.org/officeDocument/2006/relationships/hyperlink" Target="https://podminky.urs.cz/item/CS_URS_2025_01/997013501" TargetMode="External" /><Relationship Id="rId11" Type="http://schemas.openxmlformats.org/officeDocument/2006/relationships/hyperlink" Target="https://podminky.urs.cz/item/CS_URS_2025_01/997013509" TargetMode="External" /><Relationship Id="rId12" Type="http://schemas.openxmlformats.org/officeDocument/2006/relationships/hyperlink" Target="https://podminky.urs.cz/item/CS_URS_2025_01/997013631" TargetMode="External" /><Relationship Id="rId13" Type="http://schemas.openxmlformats.org/officeDocument/2006/relationships/hyperlink" Target="https://podminky.urs.cz/item/CS_URS_2025_01/998018002" TargetMode="External" /><Relationship Id="rId14" Type="http://schemas.openxmlformats.org/officeDocument/2006/relationships/hyperlink" Target="https://podminky.urs.cz/item/CS_URS_2025_01/998766312" TargetMode="External" /><Relationship Id="rId15" Type="http://schemas.openxmlformats.org/officeDocument/2006/relationships/hyperlink" Target="https://podminky.urs.cz/item/CS_URS_2025_01/784121001" TargetMode="External" /><Relationship Id="rId16" Type="http://schemas.openxmlformats.org/officeDocument/2006/relationships/hyperlink" Target="https://podminky.urs.cz/item/CS_URS_2025_01/784171001" TargetMode="External" /><Relationship Id="rId17" Type="http://schemas.openxmlformats.org/officeDocument/2006/relationships/hyperlink" Target="https://podminky.urs.cz/item/CS_URS_2025_01/784171111" TargetMode="External" /><Relationship Id="rId18" Type="http://schemas.openxmlformats.org/officeDocument/2006/relationships/hyperlink" Target="https://podminky.urs.cz/item/CS_URS_2025_01/784181121" TargetMode="External" /><Relationship Id="rId19" Type="http://schemas.openxmlformats.org/officeDocument/2006/relationships/hyperlink" Target="https://podminky.urs.cz/item/CS_URS_2025_01/784211101" TargetMode="External" /><Relationship Id="rId20" Type="http://schemas.openxmlformats.org/officeDocument/2006/relationships/hyperlink" Target="https://podminky.urs.cz/item/CS_URS_2025_01/784211163" TargetMode="External" /><Relationship Id="rId2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619991001" TargetMode="External" /><Relationship Id="rId2" Type="http://schemas.openxmlformats.org/officeDocument/2006/relationships/hyperlink" Target="https://podminky.urs.cz/item/CS_URS_2025_01/611131121" TargetMode="External" /><Relationship Id="rId3" Type="http://schemas.openxmlformats.org/officeDocument/2006/relationships/hyperlink" Target="https://podminky.urs.cz/item/CS_URS_2025_01/611311131" TargetMode="External" /><Relationship Id="rId4" Type="http://schemas.openxmlformats.org/officeDocument/2006/relationships/hyperlink" Target="https://podminky.urs.cz/item/CS_URS_2025_01/612131121" TargetMode="External" /><Relationship Id="rId5" Type="http://schemas.openxmlformats.org/officeDocument/2006/relationships/hyperlink" Target="https://podminky.urs.cz/item/CS_URS_2025_01/612311131" TargetMode="External" /><Relationship Id="rId6" Type="http://schemas.openxmlformats.org/officeDocument/2006/relationships/hyperlink" Target="https://podminky.urs.cz/item/CS_URS_2025_01/949101111" TargetMode="External" /><Relationship Id="rId7" Type="http://schemas.openxmlformats.org/officeDocument/2006/relationships/hyperlink" Target="https://podminky.urs.cz/item/CS_URS_2025_01/952901111" TargetMode="External" /><Relationship Id="rId8" Type="http://schemas.openxmlformats.org/officeDocument/2006/relationships/hyperlink" Target="https://podminky.urs.cz/item/CS_URS_2025_01/997002611" TargetMode="External" /><Relationship Id="rId9" Type="http://schemas.openxmlformats.org/officeDocument/2006/relationships/hyperlink" Target="https://podminky.urs.cz/item/CS_URS_2025_01/997013212" TargetMode="External" /><Relationship Id="rId10" Type="http://schemas.openxmlformats.org/officeDocument/2006/relationships/hyperlink" Target="https://podminky.urs.cz/item/CS_URS_2025_01/997013501" TargetMode="External" /><Relationship Id="rId11" Type="http://schemas.openxmlformats.org/officeDocument/2006/relationships/hyperlink" Target="https://podminky.urs.cz/item/CS_URS_2025_01/997013509" TargetMode="External" /><Relationship Id="rId12" Type="http://schemas.openxmlformats.org/officeDocument/2006/relationships/hyperlink" Target="https://podminky.urs.cz/item/CS_URS_2025_01/997013631" TargetMode="External" /><Relationship Id="rId13" Type="http://schemas.openxmlformats.org/officeDocument/2006/relationships/hyperlink" Target="https://podminky.urs.cz/item/CS_URS_2025_01/998018002" TargetMode="External" /><Relationship Id="rId14" Type="http://schemas.openxmlformats.org/officeDocument/2006/relationships/hyperlink" Target="https://podminky.urs.cz/item/CS_URS_2025_01/784121001" TargetMode="External" /><Relationship Id="rId15" Type="http://schemas.openxmlformats.org/officeDocument/2006/relationships/hyperlink" Target="https://podminky.urs.cz/item/CS_URS_2025_01/784181121" TargetMode="External" /><Relationship Id="rId16" Type="http://schemas.openxmlformats.org/officeDocument/2006/relationships/hyperlink" Target="https://podminky.urs.cz/item/CS_URS_2025_01/784211101" TargetMode="External" /><Relationship Id="rId17" Type="http://schemas.openxmlformats.org/officeDocument/2006/relationships/hyperlink" Target="https://podminky.urs.cz/item/CS_URS_2025_01/784211163" TargetMode="External" /><Relationship Id="rId18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619991001" TargetMode="External" /><Relationship Id="rId2" Type="http://schemas.openxmlformats.org/officeDocument/2006/relationships/hyperlink" Target="https://podminky.urs.cz/item/CS_URS_2025_01/611131121" TargetMode="External" /><Relationship Id="rId3" Type="http://schemas.openxmlformats.org/officeDocument/2006/relationships/hyperlink" Target="https://podminky.urs.cz/item/CS_URS_2025_01/611311131" TargetMode="External" /><Relationship Id="rId4" Type="http://schemas.openxmlformats.org/officeDocument/2006/relationships/hyperlink" Target="https://podminky.urs.cz/item/CS_URS_2025_01/949101111" TargetMode="External" /><Relationship Id="rId5" Type="http://schemas.openxmlformats.org/officeDocument/2006/relationships/hyperlink" Target="https://podminky.urs.cz/item/CS_URS_2025_01/952901111" TargetMode="External" /><Relationship Id="rId6" Type="http://schemas.openxmlformats.org/officeDocument/2006/relationships/hyperlink" Target="https://podminky.urs.cz/item/CS_URS_2025_01/997002611" TargetMode="External" /><Relationship Id="rId7" Type="http://schemas.openxmlformats.org/officeDocument/2006/relationships/hyperlink" Target="https://podminky.urs.cz/item/CS_URS_2025_01/997013212" TargetMode="External" /><Relationship Id="rId8" Type="http://schemas.openxmlformats.org/officeDocument/2006/relationships/hyperlink" Target="https://podminky.urs.cz/item/CS_URS_2025_01/997013501" TargetMode="External" /><Relationship Id="rId9" Type="http://schemas.openxmlformats.org/officeDocument/2006/relationships/hyperlink" Target="https://podminky.urs.cz/item/CS_URS_2025_01/997013509" TargetMode="External" /><Relationship Id="rId10" Type="http://schemas.openxmlformats.org/officeDocument/2006/relationships/hyperlink" Target="https://podminky.urs.cz/item/CS_URS_2025_01/997013631" TargetMode="External" /><Relationship Id="rId11" Type="http://schemas.openxmlformats.org/officeDocument/2006/relationships/hyperlink" Target="https://podminky.urs.cz/item/CS_URS_2025_01/998018002" TargetMode="External" /><Relationship Id="rId12" Type="http://schemas.openxmlformats.org/officeDocument/2006/relationships/hyperlink" Target="https://podminky.urs.cz/item/CS_URS_2025_01/784121001" TargetMode="External" /><Relationship Id="rId13" Type="http://schemas.openxmlformats.org/officeDocument/2006/relationships/hyperlink" Target="https://podminky.urs.cz/item/CS_URS_2025_01/784181121" TargetMode="External" /><Relationship Id="rId14" Type="http://schemas.openxmlformats.org/officeDocument/2006/relationships/hyperlink" Target="https://podminky.urs.cz/item/CS_URS_2025_01/784211101" TargetMode="External" /><Relationship Id="rId15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33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39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40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41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42</v>
      </c>
      <c r="E29" s="50"/>
      <c r="F29" s="35" t="s">
        <v>43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44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45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46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47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49</v>
      </c>
      <c r="U35" s="57"/>
      <c r="V35" s="57"/>
      <c r="W35" s="57"/>
      <c r="X35" s="59" t="s">
        <v>50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51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00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ZŠ Běžecká - oprava stropů a stěn po zatékání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Sokolov, Běžecká 2055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30. 1. 2025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Město Sokolov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52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34</v>
      </c>
      <c r="AJ50" s="43"/>
      <c r="AK50" s="43"/>
      <c r="AL50" s="43"/>
      <c r="AM50" s="76" t="str">
        <f>IF(E20="","",E20)</f>
        <v>Michal Kubelka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53</v>
      </c>
      <c r="D52" s="90"/>
      <c r="E52" s="90"/>
      <c r="F52" s="90"/>
      <c r="G52" s="90"/>
      <c r="H52" s="91"/>
      <c r="I52" s="92" t="s">
        <v>54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55</v>
      </c>
      <c r="AH52" s="90"/>
      <c r="AI52" s="90"/>
      <c r="AJ52" s="90"/>
      <c r="AK52" s="90"/>
      <c r="AL52" s="90"/>
      <c r="AM52" s="90"/>
      <c r="AN52" s="92" t="s">
        <v>56</v>
      </c>
      <c r="AO52" s="90"/>
      <c r="AP52" s="90"/>
      <c r="AQ52" s="94" t="s">
        <v>57</v>
      </c>
      <c r="AR52" s="47"/>
      <c r="AS52" s="95" t="s">
        <v>58</v>
      </c>
      <c r="AT52" s="96" t="s">
        <v>59</v>
      </c>
      <c r="AU52" s="96" t="s">
        <v>60</v>
      </c>
      <c r="AV52" s="96" t="s">
        <v>61</v>
      </c>
      <c r="AW52" s="96" t="s">
        <v>62</v>
      </c>
      <c r="AX52" s="96" t="s">
        <v>63</v>
      </c>
      <c r="AY52" s="96" t="s">
        <v>64</v>
      </c>
      <c r="AZ52" s="96" t="s">
        <v>65</v>
      </c>
      <c r="BA52" s="96" t="s">
        <v>66</v>
      </c>
      <c r="BB52" s="96" t="s">
        <v>67</v>
      </c>
      <c r="BC52" s="96" t="s">
        <v>68</v>
      </c>
      <c r="BD52" s="97" t="s">
        <v>69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70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ROUND(SUM(AG55:AG68),2)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ROUND(SUM(AS55:AS68),2)</f>
        <v>0</v>
      </c>
      <c r="AT54" s="109">
        <f>ROUND(SUM(AV54:AW54),2)</f>
        <v>0</v>
      </c>
      <c r="AU54" s="110">
        <f>ROUND(SUM(AU55:AU68),5)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ROUND(SUM(AZ55:AZ68),2)</f>
        <v>0</v>
      </c>
      <c r="BA54" s="109">
        <f>ROUND(SUM(BA55:BA68),2)</f>
        <v>0</v>
      </c>
      <c r="BB54" s="109">
        <f>ROUND(SUM(BB55:BB68),2)</f>
        <v>0</v>
      </c>
      <c r="BC54" s="109">
        <f>ROUND(SUM(BC55:BC68),2)</f>
        <v>0</v>
      </c>
      <c r="BD54" s="111">
        <f>ROUND(SUM(BD55:BD68),2)</f>
        <v>0</v>
      </c>
      <c r="BE54" s="6"/>
      <c r="BS54" s="112" t="s">
        <v>71</v>
      </c>
      <c r="BT54" s="112" t="s">
        <v>72</v>
      </c>
      <c r="BU54" s="113" t="s">
        <v>73</v>
      </c>
      <c r="BV54" s="112" t="s">
        <v>74</v>
      </c>
      <c r="BW54" s="112" t="s">
        <v>5</v>
      </c>
      <c r="BX54" s="112" t="s">
        <v>75</v>
      </c>
      <c r="CL54" s="112" t="s">
        <v>19</v>
      </c>
    </row>
    <row r="55" s="7" customFormat="1" ht="16.5" customHeight="1">
      <c r="A55" s="114" t="s">
        <v>76</v>
      </c>
      <c r="B55" s="115"/>
      <c r="C55" s="116"/>
      <c r="D55" s="117" t="s">
        <v>77</v>
      </c>
      <c r="E55" s="117"/>
      <c r="F55" s="117"/>
      <c r="G55" s="117"/>
      <c r="H55" s="117"/>
      <c r="I55" s="118"/>
      <c r="J55" s="117" t="s">
        <v>78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'01 - m.č. C44'!J30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79</v>
      </c>
      <c r="AR55" s="121"/>
      <c r="AS55" s="122">
        <v>0</v>
      </c>
      <c r="AT55" s="123">
        <f>ROUND(SUM(AV55:AW55),2)</f>
        <v>0</v>
      </c>
      <c r="AU55" s="124">
        <f>'01 - m.č. C44'!P88</f>
        <v>0</v>
      </c>
      <c r="AV55" s="123">
        <f>'01 - m.č. C44'!J33</f>
        <v>0</v>
      </c>
      <c r="AW55" s="123">
        <f>'01 - m.č. C44'!J34</f>
        <v>0</v>
      </c>
      <c r="AX55" s="123">
        <f>'01 - m.č. C44'!J35</f>
        <v>0</v>
      </c>
      <c r="AY55" s="123">
        <f>'01 - m.č. C44'!J36</f>
        <v>0</v>
      </c>
      <c r="AZ55" s="123">
        <f>'01 - m.č. C44'!F33</f>
        <v>0</v>
      </c>
      <c r="BA55" s="123">
        <f>'01 - m.č. C44'!F34</f>
        <v>0</v>
      </c>
      <c r="BB55" s="123">
        <f>'01 - m.č. C44'!F35</f>
        <v>0</v>
      </c>
      <c r="BC55" s="123">
        <f>'01 - m.č. C44'!F36</f>
        <v>0</v>
      </c>
      <c r="BD55" s="125">
        <f>'01 - m.č. C44'!F37</f>
        <v>0</v>
      </c>
      <c r="BE55" s="7"/>
      <c r="BT55" s="126" t="s">
        <v>80</v>
      </c>
      <c r="BV55" s="126" t="s">
        <v>74</v>
      </c>
      <c r="BW55" s="126" t="s">
        <v>81</v>
      </c>
      <c r="BX55" s="126" t="s">
        <v>5</v>
      </c>
      <c r="CL55" s="126" t="s">
        <v>19</v>
      </c>
      <c r="CM55" s="126" t="s">
        <v>82</v>
      </c>
    </row>
    <row r="56" s="7" customFormat="1" ht="16.5" customHeight="1">
      <c r="A56" s="114" t="s">
        <v>76</v>
      </c>
      <c r="B56" s="115"/>
      <c r="C56" s="116"/>
      <c r="D56" s="117" t="s">
        <v>83</v>
      </c>
      <c r="E56" s="117"/>
      <c r="F56" s="117"/>
      <c r="G56" s="117"/>
      <c r="H56" s="117"/>
      <c r="I56" s="118"/>
      <c r="J56" s="117" t="s">
        <v>84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'02 - m.č. C46'!J30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79</v>
      </c>
      <c r="AR56" s="121"/>
      <c r="AS56" s="122">
        <v>0</v>
      </c>
      <c r="AT56" s="123">
        <f>ROUND(SUM(AV56:AW56),2)</f>
        <v>0</v>
      </c>
      <c r="AU56" s="124">
        <f>'02 - m.č. C46'!P90</f>
        <v>0</v>
      </c>
      <c r="AV56" s="123">
        <f>'02 - m.č. C46'!J33</f>
        <v>0</v>
      </c>
      <c r="AW56" s="123">
        <f>'02 - m.č. C46'!J34</f>
        <v>0</v>
      </c>
      <c r="AX56" s="123">
        <f>'02 - m.č. C46'!J35</f>
        <v>0</v>
      </c>
      <c r="AY56" s="123">
        <f>'02 - m.č. C46'!J36</f>
        <v>0</v>
      </c>
      <c r="AZ56" s="123">
        <f>'02 - m.č. C46'!F33</f>
        <v>0</v>
      </c>
      <c r="BA56" s="123">
        <f>'02 - m.č. C46'!F34</f>
        <v>0</v>
      </c>
      <c r="BB56" s="123">
        <f>'02 - m.č. C46'!F35</f>
        <v>0</v>
      </c>
      <c r="BC56" s="123">
        <f>'02 - m.č. C46'!F36</f>
        <v>0</v>
      </c>
      <c r="BD56" s="125">
        <f>'02 - m.č. C46'!F37</f>
        <v>0</v>
      </c>
      <c r="BE56" s="7"/>
      <c r="BT56" s="126" t="s">
        <v>80</v>
      </c>
      <c r="BV56" s="126" t="s">
        <v>74</v>
      </c>
      <c r="BW56" s="126" t="s">
        <v>85</v>
      </c>
      <c r="BX56" s="126" t="s">
        <v>5</v>
      </c>
      <c r="CL56" s="126" t="s">
        <v>19</v>
      </c>
      <c r="CM56" s="126" t="s">
        <v>82</v>
      </c>
    </row>
    <row r="57" s="7" customFormat="1" ht="16.5" customHeight="1">
      <c r="A57" s="114" t="s">
        <v>76</v>
      </c>
      <c r="B57" s="115"/>
      <c r="C57" s="116"/>
      <c r="D57" s="117" t="s">
        <v>86</v>
      </c>
      <c r="E57" s="117"/>
      <c r="F57" s="117"/>
      <c r="G57" s="117"/>
      <c r="H57" s="117"/>
      <c r="I57" s="118"/>
      <c r="J57" s="117" t="s">
        <v>87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'03 - m.č. C47'!J30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79</v>
      </c>
      <c r="AR57" s="121"/>
      <c r="AS57" s="122">
        <v>0</v>
      </c>
      <c r="AT57" s="123">
        <f>ROUND(SUM(AV57:AW57),2)</f>
        <v>0</v>
      </c>
      <c r="AU57" s="124">
        <f>'03 - m.č. C47'!P88</f>
        <v>0</v>
      </c>
      <c r="AV57" s="123">
        <f>'03 - m.č. C47'!J33</f>
        <v>0</v>
      </c>
      <c r="AW57" s="123">
        <f>'03 - m.č. C47'!J34</f>
        <v>0</v>
      </c>
      <c r="AX57" s="123">
        <f>'03 - m.č. C47'!J35</f>
        <v>0</v>
      </c>
      <c r="AY57" s="123">
        <f>'03 - m.č. C47'!J36</f>
        <v>0</v>
      </c>
      <c r="AZ57" s="123">
        <f>'03 - m.č. C47'!F33</f>
        <v>0</v>
      </c>
      <c r="BA57" s="123">
        <f>'03 - m.č. C47'!F34</f>
        <v>0</v>
      </c>
      <c r="BB57" s="123">
        <f>'03 - m.č. C47'!F35</f>
        <v>0</v>
      </c>
      <c r="BC57" s="123">
        <f>'03 - m.č. C47'!F36</f>
        <v>0</v>
      </c>
      <c r="BD57" s="125">
        <f>'03 - m.č. C47'!F37</f>
        <v>0</v>
      </c>
      <c r="BE57" s="7"/>
      <c r="BT57" s="126" t="s">
        <v>80</v>
      </c>
      <c r="BV57" s="126" t="s">
        <v>74</v>
      </c>
      <c r="BW57" s="126" t="s">
        <v>88</v>
      </c>
      <c r="BX57" s="126" t="s">
        <v>5</v>
      </c>
      <c r="CL57" s="126" t="s">
        <v>19</v>
      </c>
      <c r="CM57" s="126" t="s">
        <v>82</v>
      </c>
    </row>
    <row r="58" s="7" customFormat="1" ht="16.5" customHeight="1">
      <c r="A58" s="114" t="s">
        <v>76</v>
      </c>
      <c r="B58" s="115"/>
      <c r="C58" s="116"/>
      <c r="D58" s="117" t="s">
        <v>89</v>
      </c>
      <c r="E58" s="117"/>
      <c r="F58" s="117"/>
      <c r="G58" s="117"/>
      <c r="H58" s="117"/>
      <c r="I58" s="118"/>
      <c r="J58" s="117" t="s">
        <v>90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'04 - m.č. C48'!J30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79</v>
      </c>
      <c r="AR58" s="121"/>
      <c r="AS58" s="122">
        <v>0</v>
      </c>
      <c r="AT58" s="123">
        <f>ROUND(SUM(AV58:AW58),2)</f>
        <v>0</v>
      </c>
      <c r="AU58" s="124">
        <f>'04 - m.č. C48'!P88</f>
        <v>0</v>
      </c>
      <c r="AV58" s="123">
        <f>'04 - m.č. C48'!J33</f>
        <v>0</v>
      </c>
      <c r="AW58" s="123">
        <f>'04 - m.č. C48'!J34</f>
        <v>0</v>
      </c>
      <c r="AX58" s="123">
        <f>'04 - m.č. C48'!J35</f>
        <v>0</v>
      </c>
      <c r="AY58" s="123">
        <f>'04 - m.č. C48'!J36</f>
        <v>0</v>
      </c>
      <c r="AZ58" s="123">
        <f>'04 - m.č. C48'!F33</f>
        <v>0</v>
      </c>
      <c r="BA58" s="123">
        <f>'04 - m.č. C48'!F34</f>
        <v>0</v>
      </c>
      <c r="BB58" s="123">
        <f>'04 - m.č. C48'!F35</f>
        <v>0</v>
      </c>
      <c r="BC58" s="123">
        <f>'04 - m.č. C48'!F36</f>
        <v>0</v>
      </c>
      <c r="BD58" s="125">
        <f>'04 - m.č. C48'!F37</f>
        <v>0</v>
      </c>
      <c r="BE58" s="7"/>
      <c r="BT58" s="126" t="s">
        <v>80</v>
      </c>
      <c r="BV58" s="126" t="s">
        <v>74</v>
      </c>
      <c r="BW58" s="126" t="s">
        <v>91</v>
      </c>
      <c r="BX58" s="126" t="s">
        <v>5</v>
      </c>
      <c r="CL58" s="126" t="s">
        <v>19</v>
      </c>
      <c r="CM58" s="126" t="s">
        <v>82</v>
      </c>
    </row>
    <row r="59" s="7" customFormat="1" ht="16.5" customHeight="1">
      <c r="A59" s="114" t="s">
        <v>76</v>
      </c>
      <c r="B59" s="115"/>
      <c r="C59" s="116"/>
      <c r="D59" s="117" t="s">
        <v>92</v>
      </c>
      <c r="E59" s="117"/>
      <c r="F59" s="117"/>
      <c r="G59" s="117"/>
      <c r="H59" s="117"/>
      <c r="I59" s="118"/>
      <c r="J59" s="117" t="s">
        <v>93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'05 - m.č. C49'!J30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79</v>
      </c>
      <c r="AR59" s="121"/>
      <c r="AS59" s="122">
        <v>0</v>
      </c>
      <c r="AT59" s="123">
        <f>ROUND(SUM(AV59:AW59),2)</f>
        <v>0</v>
      </c>
      <c r="AU59" s="124">
        <f>'05 - m.č. C49'!P88</f>
        <v>0</v>
      </c>
      <c r="AV59" s="123">
        <f>'05 - m.č. C49'!J33</f>
        <v>0</v>
      </c>
      <c r="AW59" s="123">
        <f>'05 - m.č. C49'!J34</f>
        <v>0</v>
      </c>
      <c r="AX59" s="123">
        <f>'05 - m.č. C49'!J35</f>
        <v>0</v>
      </c>
      <c r="AY59" s="123">
        <f>'05 - m.č. C49'!J36</f>
        <v>0</v>
      </c>
      <c r="AZ59" s="123">
        <f>'05 - m.č. C49'!F33</f>
        <v>0</v>
      </c>
      <c r="BA59" s="123">
        <f>'05 - m.č. C49'!F34</f>
        <v>0</v>
      </c>
      <c r="BB59" s="123">
        <f>'05 - m.č. C49'!F35</f>
        <v>0</v>
      </c>
      <c r="BC59" s="123">
        <f>'05 - m.č. C49'!F36</f>
        <v>0</v>
      </c>
      <c r="BD59" s="125">
        <f>'05 - m.č. C49'!F37</f>
        <v>0</v>
      </c>
      <c r="BE59" s="7"/>
      <c r="BT59" s="126" t="s">
        <v>80</v>
      </c>
      <c r="BV59" s="126" t="s">
        <v>74</v>
      </c>
      <c r="BW59" s="126" t="s">
        <v>94</v>
      </c>
      <c r="BX59" s="126" t="s">
        <v>5</v>
      </c>
      <c r="CL59" s="126" t="s">
        <v>19</v>
      </c>
      <c r="CM59" s="126" t="s">
        <v>82</v>
      </c>
    </row>
    <row r="60" s="7" customFormat="1" ht="16.5" customHeight="1">
      <c r="A60" s="114" t="s">
        <v>76</v>
      </c>
      <c r="B60" s="115"/>
      <c r="C60" s="116"/>
      <c r="D60" s="117" t="s">
        <v>95</v>
      </c>
      <c r="E60" s="117"/>
      <c r="F60" s="117"/>
      <c r="G60" s="117"/>
      <c r="H60" s="117"/>
      <c r="I60" s="118"/>
      <c r="J60" s="117" t="s">
        <v>96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9">
        <f>'06 - m.č. C53'!J30</f>
        <v>0</v>
      </c>
      <c r="AH60" s="118"/>
      <c r="AI60" s="118"/>
      <c r="AJ60" s="118"/>
      <c r="AK60" s="118"/>
      <c r="AL60" s="118"/>
      <c r="AM60" s="118"/>
      <c r="AN60" s="119">
        <f>SUM(AG60,AT60)</f>
        <v>0</v>
      </c>
      <c r="AO60" s="118"/>
      <c r="AP60" s="118"/>
      <c r="AQ60" s="120" t="s">
        <v>79</v>
      </c>
      <c r="AR60" s="121"/>
      <c r="AS60" s="122">
        <v>0</v>
      </c>
      <c r="AT60" s="123">
        <f>ROUND(SUM(AV60:AW60),2)</f>
        <v>0</v>
      </c>
      <c r="AU60" s="124">
        <f>'06 - m.č. C53'!P91</f>
        <v>0</v>
      </c>
      <c r="AV60" s="123">
        <f>'06 - m.č. C53'!J33</f>
        <v>0</v>
      </c>
      <c r="AW60" s="123">
        <f>'06 - m.č. C53'!J34</f>
        <v>0</v>
      </c>
      <c r="AX60" s="123">
        <f>'06 - m.č. C53'!J35</f>
        <v>0</v>
      </c>
      <c r="AY60" s="123">
        <f>'06 - m.č. C53'!J36</f>
        <v>0</v>
      </c>
      <c r="AZ60" s="123">
        <f>'06 - m.č. C53'!F33</f>
        <v>0</v>
      </c>
      <c r="BA60" s="123">
        <f>'06 - m.č. C53'!F34</f>
        <v>0</v>
      </c>
      <c r="BB60" s="123">
        <f>'06 - m.č. C53'!F35</f>
        <v>0</v>
      </c>
      <c r="BC60" s="123">
        <f>'06 - m.č. C53'!F36</f>
        <v>0</v>
      </c>
      <c r="BD60" s="125">
        <f>'06 - m.č. C53'!F37</f>
        <v>0</v>
      </c>
      <c r="BE60" s="7"/>
      <c r="BT60" s="126" t="s">
        <v>80</v>
      </c>
      <c r="BV60" s="126" t="s">
        <v>74</v>
      </c>
      <c r="BW60" s="126" t="s">
        <v>97</v>
      </c>
      <c r="BX60" s="126" t="s">
        <v>5</v>
      </c>
      <c r="CL60" s="126" t="s">
        <v>19</v>
      </c>
      <c r="CM60" s="126" t="s">
        <v>82</v>
      </c>
    </row>
    <row r="61" s="7" customFormat="1" ht="16.5" customHeight="1">
      <c r="A61" s="114" t="s">
        <v>76</v>
      </c>
      <c r="B61" s="115"/>
      <c r="C61" s="116"/>
      <c r="D61" s="117" t="s">
        <v>98</v>
      </c>
      <c r="E61" s="117"/>
      <c r="F61" s="117"/>
      <c r="G61" s="117"/>
      <c r="H61" s="117"/>
      <c r="I61" s="118"/>
      <c r="J61" s="117" t="s">
        <v>99</v>
      </c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9">
        <f>'07 - m.č. C54'!J30</f>
        <v>0</v>
      </c>
      <c r="AH61" s="118"/>
      <c r="AI61" s="118"/>
      <c r="AJ61" s="118"/>
      <c r="AK61" s="118"/>
      <c r="AL61" s="118"/>
      <c r="AM61" s="118"/>
      <c r="AN61" s="119">
        <f>SUM(AG61,AT61)</f>
        <v>0</v>
      </c>
      <c r="AO61" s="118"/>
      <c r="AP61" s="118"/>
      <c r="AQ61" s="120" t="s">
        <v>79</v>
      </c>
      <c r="AR61" s="121"/>
      <c r="AS61" s="122">
        <v>0</v>
      </c>
      <c r="AT61" s="123">
        <f>ROUND(SUM(AV61:AW61),2)</f>
        <v>0</v>
      </c>
      <c r="AU61" s="124">
        <f>'07 - m.č. C54'!P91</f>
        <v>0</v>
      </c>
      <c r="AV61" s="123">
        <f>'07 - m.č. C54'!J33</f>
        <v>0</v>
      </c>
      <c r="AW61" s="123">
        <f>'07 - m.č. C54'!J34</f>
        <v>0</v>
      </c>
      <c r="AX61" s="123">
        <f>'07 - m.č. C54'!J35</f>
        <v>0</v>
      </c>
      <c r="AY61" s="123">
        <f>'07 - m.č. C54'!J36</f>
        <v>0</v>
      </c>
      <c r="AZ61" s="123">
        <f>'07 - m.č. C54'!F33</f>
        <v>0</v>
      </c>
      <c r="BA61" s="123">
        <f>'07 - m.č. C54'!F34</f>
        <v>0</v>
      </c>
      <c r="BB61" s="123">
        <f>'07 - m.č. C54'!F35</f>
        <v>0</v>
      </c>
      <c r="BC61" s="123">
        <f>'07 - m.č. C54'!F36</f>
        <v>0</v>
      </c>
      <c r="BD61" s="125">
        <f>'07 - m.č. C54'!F37</f>
        <v>0</v>
      </c>
      <c r="BE61" s="7"/>
      <c r="BT61" s="126" t="s">
        <v>80</v>
      </c>
      <c r="BV61" s="126" t="s">
        <v>74</v>
      </c>
      <c r="BW61" s="126" t="s">
        <v>100</v>
      </c>
      <c r="BX61" s="126" t="s">
        <v>5</v>
      </c>
      <c r="CL61" s="126" t="s">
        <v>19</v>
      </c>
      <c r="CM61" s="126" t="s">
        <v>82</v>
      </c>
    </row>
    <row r="62" s="7" customFormat="1" ht="16.5" customHeight="1">
      <c r="A62" s="114" t="s">
        <v>76</v>
      </c>
      <c r="B62" s="115"/>
      <c r="C62" s="116"/>
      <c r="D62" s="117" t="s">
        <v>101</v>
      </c>
      <c r="E62" s="117"/>
      <c r="F62" s="117"/>
      <c r="G62" s="117"/>
      <c r="H62" s="117"/>
      <c r="I62" s="118"/>
      <c r="J62" s="117" t="s">
        <v>102</v>
      </c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9">
        <f>'08 - m.č. C55'!J30</f>
        <v>0</v>
      </c>
      <c r="AH62" s="118"/>
      <c r="AI62" s="118"/>
      <c r="AJ62" s="118"/>
      <c r="AK62" s="118"/>
      <c r="AL62" s="118"/>
      <c r="AM62" s="118"/>
      <c r="AN62" s="119">
        <f>SUM(AG62,AT62)</f>
        <v>0</v>
      </c>
      <c r="AO62" s="118"/>
      <c r="AP62" s="118"/>
      <c r="AQ62" s="120" t="s">
        <v>79</v>
      </c>
      <c r="AR62" s="121"/>
      <c r="AS62" s="122">
        <v>0</v>
      </c>
      <c r="AT62" s="123">
        <f>ROUND(SUM(AV62:AW62),2)</f>
        <v>0</v>
      </c>
      <c r="AU62" s="124">
        <f>'08 - m.č. C55'!P88</f>
        <v>0</v>
      </c>
      <c r="AV62" s="123">
        <f>'08 - m.č. C55'!J33</f>
        <v>0</v>
      </c>
      <c r="AW62" s="123">
        <f>'08 - m.č. C55'!J34</f>
        <v>0</v>
      </c>
      <c r="AX62" s="123">
        <f>'08 - m.č. C55'!J35</f>
        <v>0</v>
      </c>
      <c r="AY62" s="123">
        <f>'08 - m.č. C55'!J36</f>
        <v>0</v>
      </c>
      <c r="AZ62" s="123">
        <f>'08 - m.č. C55'!F33</f>
        <v>0</v>
      </c>
      <c r="BA62" s="123">
        <f>'08 - m.č. C55'!F34</f>
        <v>0</v>
      </c>
      <c r="BB62" s="123">
        <f>'08 - m.č. C55'!F35</f>
        <v>0</v>
      </c>
      <c r="BC62" s="123">
        <f>'08 - m.č. C55'!F36</f>
        <v>0</v>
      </c>
      <c r="BD62" s="125">
        <f>'08 - m.č. C55'!F37</f>
        <v>0</v>
      </c>
      <c r="BE62" s="7"/>
      <c r="BT62" s="126" t="s">
        <v>80</v>
      </c>
      <c r="BV62" s="126" t="s">
        <v>74</v>
      </c>
      <c r="BW62" s="126" t="s">
        <v>103</v>
      </c>
      <c r="BX62" s="126" t="s">
        <v>5</v>
      </c>
      <c r="CL62" s="126" t="s">
        <v>19</v>
      </c>
      <c r="CM62" s="126" t="s">
        <v>82</v>
      </c>
    </row>
    <row r="63" s="7" customFormat="1" ht="16.5" customHeight="1">
      <c r="A63" s="114" t="s">
        <v>76</v>
      </c>
      <c r="B63" s="115"/>
      <c r="C63" s="116"/>
      <c r="D63" s="117" t="s">
        <v>104</v>
      </c>
      <c r="E63" s="117"/>
      <c r="F63" s="117"/>
      <c r="G63" s="117"/>
      <c r="H63" s="117"/>
      <c r="I63" s="118"/>
      <c r="J63" s="117" t="s">
        <v>105</v>
      </c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9">
        <f>'09 - m.č. C56'!J30</f>
        <v>0</v>
      </c>
      <c r="AH63" s="118"/>
      <c r="AI63" s="118"/>
      <c r="AJ63" s="118"/>
      <c r="AK63" s="118"/>
      <c r="AL63" s="118"/>
      <c r="AM63" s="118"/>
      <c r="AN63" s="119">
        <f>SUM(AG63,AT63)</f>
        <v>0</v>
      </c>
      <c r="AO63" s="118"/>
      <c r="AP63" s="118"/>
      <c r="AQ63" s="120" t="s">
        <v>79</v>
      </c>
      <c r="AR63" s="121"/>
      <c r="AS63" s="122">
        <v>0</v>
      </c>
      <c r="AT63" s="123">
        <f>ROUND(SUM(AV63:AW63),2)</f>
        <v>0</v>
      </c>
      <c r="AU63" s="124">
        <f>'09 - m.č. C56'!P88</f>
        <v>0</v>
      </c>
      <c r="AV63" s="123">
        <f>'09 - m.č. C56'!J33</f>
        <v>0</v>
      </c>
      <c r="AW63" s="123">
        <f>'09 - m.č. C56'!J34</f>
        <v>0</v>
      </c>
      <c r="AX63" s="123">
        <f>'09 - m.č. C56'!J35</f>
        <v>0</v>
      </c>
      <c r="AY63" s="123">
        <f>'09 - m.č. C56'!J36</f>
        <v>0</v>
      </c>
      <c r="AZ63" s="123">
        <f>'09 - m.č. C56'!F33</f>
        <v>0</v>
      </c>
      <c r="BA63" s="123">
        <f>'09 - m.č. C56'!F34</f>
        <v>0</v>
      </c>
      <c r="BB63" s="123">
        <f>'09 - m.č. C56'!F35</f>
        <v>0</v>
      </c>
      <c r="BC63" s="123">
        <f>'09 - m.č. C56'!F36</f>
        <v>0</v>
      </c>
      <c r="BD63" s="125">
        <f>'09 - m.č. C56'!F37</f>
        <v>0</v>
      </c>
      <c r="BE63" s="7"/>
      <c r="BT63" s="126" t="s">
        <v>80</v>
      </c>
      <c r="BV63" s="126" t="s">
        <v>74</v>
      </c>
      <c r="BW63" s="126" t="s">
        <v>106</v>
      </c>
      <c r="BX63" s="126" t="s">
        <v>5</v>
      </c>
      <c r="CL63" s="126" t="s">
        <v>19</v>
      </c>
      <c r="CM63" s="126" t="s">
        <v>82</v>
      </c>
    </row>
    <row r="64" s="7" customFormat="1" ht="16.5" customHeight="1">
      <c r="A64" s="114" t="s">
        <v>76</v>
      </c>
      <c r="B64" s="115"/>
      <c r="C64" s="116"/>
      <c r="D64" s="117" t="s">
        <v>107</v>
      </c>
      <c r="E64" s="117"/>
      <c r="F64" s="117"/>
      <c r="G64" s="117"/>
      <c r="H64" s="117"/>
      <c r="I64" s="118"/>
      <c r="J64" s="117" t="s">
        <v>108</v>
      </c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9">
        <f>'10 - m.č. C59'!J30</f>
        <v>0</v>
      </c>
      <c r="AH64" s="118"/>
      <c r="AI64" s="118"/>
      <c r="AJ64" s="118"/>
      <c r="AK64" s="118"/>
      <c r="AL64" s="118"/>
      <c r="AM64" s="118"/>
      <c r="AN64" s="119">
        <f>SUM(AG64,AT64)</f>
        <v>0</v>
      </c>
      <c r="AO64" s="118"/>
      <c r="AP64" s="118"/>
      <c r="AQ64" s="120" t="s">
        <v>79</v>
      </c>
      <c r="AR64" s="121"/>
      <c r="AS64" s="122">
        <v>0</v>
      </c>
      <c r="AT64" s="123">
        <f>ROUND(SUM(AV64:AW64),2)</f>
        <v>0</v>
      </c>
      <c r="AU64" s="124">
        <f>'10 - m.č. C59'!P88</f>
        <v>0</v>
      </c>
      <c r="AV64" s="123">
        <f>'10 - m.č. C59'!J33</f>
        <v>0</v>
      </c>
      <c r="AW64" s="123">
        <f>'10 - m.č. C59'!J34</f>
        <v>0</v>
      </c>
      <c r="AX64" s="123">
        <f>'10 - m.č. C59'!J35</f>
        <v>0</v>
      </c>
      <c r="AY64" s="123">
        <f>'10 - m.č. C59'!J36</f>
        <v>0</v>
      </c>
      <c r="AZ64" s="123">
        <f>'10 - m.č. C59'!F33</f>
        <v>0</v>
      </c>
      <c r="BA64" s="123">
        <f>'10 - m.č. C59'!F34</f>
        <v>0</v>
      </c>
      <c r="BB64" s="123">
        <f>'10 - m.č. C59'!F35</f>
        <v>0</v>
      </c>
      <c r="BC64" s="123">
        <f>'10 - m.č. C59'!F36</f>
        <v>0</v>
      </c>
      <c r="BD64" s="125">
        <f>'10 - m.č. C59'!F37</f>
        <v>0</v>
      </c>
      <c r="BE64" s="7"/>
      <c r="BT64" s="126" t="s">
        <v>80</v>
      </c>
      <c r="BV64" s="126" t="s">
        <v>74</v>
      </c>
      <c r="BW64" s="126" t="s">
        <v>109</v>
      </c>
      <c r="BX64" s="126" t="s">
        <v>5</v>
      </c>
      <c r="CL64" s="126" t="s">
        <v>19</v>
      </c>
      <c r="CM64" s="126" t="s">
        <v>82</v>
      </c>
    </row>
    <row r="65" s="7" customFormat="1" ht="16.5" customHeight="1">
      <c r="A65" s="114" t="s">
        <v>76</v>
      </c>
      <c r="B65" s="115"/>
      <c r="C65" s="116"/>
      <c r="D65" s="117" t="s">
        <v>110</v>
      </c>
      <c r="E65" s="117"/>
      <c r="F65" s="117"/>
      <c r="G65" s="117"/>
      <c r="H65" s="117"/>
      <c r="I65" s="118"/>
      <c r="J65" s="117" t="s">
        <v>111</v>
      </c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9">
        <f>'11 - Schodiště za m.č. C59'!J30</f>
        <v>0</v>
      </c>
      <c r="AH65" s="118"/>
      <c r="AI65" s="118"/>
      <c r="AJ65" s="118"/>
      <c r="AK65" s="118"/>
      <c r="AL65" s="118"/>
      <c r="AM65" s="118"/>
      <c r="AN65" s="119">
        <f>SUM(AG65,AT65)</f>
        <v>0</v>
      </c>
      <c r="AO65" s="118"/>
      <c r="AP65" s="118"/>
      <c r="AQ65" s="120" t="s">
        <v>79</v>
      </c>
      <c r="AR65" s="121"/>
      <c r="AS65" s="122">
        <v>0</v>
      </c>
      <c r="AT65" s="123">
        <f>ROUND(SUM(AV65:AW65),2)</f>
        <v>0</v>
      </c>
      <c r="AU65" s="124">
        <f>'11 - Schodiště za m.č. C59'!P86</f>
        <v>0</v>
      </c>
      <c r="AV65" s="123">
        <f>'11 - Schodiště za m.č. C59'!J33</f>
        <v>0</v>
      </c>
      <c r="AW65" s="123">
        <f>'11 - Schodiště za m.č. C59'!J34</f>
        <v>0</v>
      </c>
      <c r="AX65" s="123">
        <f>'11 - Schodiště za m.č. C59'!J35</f>
        <v>0</v>
      </c>
      <c r="AY65" s="123">
        <f>'11 - Schodiště za m.č. C59'!J36</f>
        <v>0</v>
      </c>
      <c r="AZ65" s="123">
        <f>'11 - Schodiště za m.č. C59'!F33</f>
        <v>0</v>
      </c>
      <c r="BA65" s="123">
        <f>'11 - Schodiště za m.č. C59'!F34</f>
        <v>0</v>
      </c>
      <c r="BB65" s="123">
        <f>'11 - Schodiště za m.č. C59'!F35</f>
        <v>0</v>
      </c>
      <c r="BC65" s="123">
        <f>'11 - Schodiště za m.č. C59'!F36</f>
        <v>0</v>
      </c>
      <c r="BD65" s="125">
        <f>'11 - Schodiště za m.č. C59'!F37</f>
        <v>0</v>
      </c>
      <c r="BE65" s="7"/>
      <c r="BT65" s="126" t="s">
        <v>80</v>
      </c>
      <c r="BV65" s="126" t="s">
        <v>74</v>
      </c>
      <c r="BW65" s="126" t="s">
        <v>112</v>
      </c>
      <c r="BX65" s="126" t="s">
        <v>5</v>
      </c>
      <c r="CL65" s="126" t="s">
        <v>19</v>
      </c>
      <c r="CM65" s="126" t="s">
        <v>82</v>
      </c>
    </row>
    <row r="66" s="7" customFormat="1" ht="16.5" customHeight="1">
      <c r="A66" s="114" t="s">
        <v>76</v>
      </c>
      <c r="B66" s="115"/>
      <c r="C66" s="116"/>
      <c r="D66" s="117" t="s">
        <v>8</v>
      </c>
      <c r="E66" s="117"/>
      <c r="F66" s="117"/>
      <c r="G66" s="117"/>
      <c r="H66" s="117"/>
      <c r="I66" s="118"/>
      <c r="J66" s="117" t="s">
        <v>113</v>
      </c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9">
        <f>'12 - Hlavní chodba 2.NP'!J30</f>
        <v>0</v>
      </c>
      <c r="AH66" s="118"/>
      <c r="AI66" s="118"/>
      <c r="AJ66" s="118"/>
      <c r="AK66" s="118"/>
      <c r="AL66" s="118"/>
      <c r="AM66" s="118"/>
      <c r="AN66" s="119">
        <f>SUM(AG66,AT66)</f>
        <v>0</v>
      </c>
      <c r="AO66" s="118"/>
      <c r="AP66" s="118"/>
      <c r="AQ66" s="120" t="s">
        <v>79</v>
      </c>
      <c r="AR66" s="121"/>
      <c r="AS66" s="122">
        <v>0</v>
      </c>
      <c r="AT66" s="123">
        <f>ROUND(SUM(AV66:AW66),2)</f>
        <v>0</v>
      </c>
      <c r="AU66" s="124">
        <f>'12 - Hlavní chodba 2.NP'!P89</f>
        <v>0</v>
      </c>
      <c r="AV66" s="123">
        <f>'12 - Hlavní chodba 2.NP'!J33</f>
        <v>0</v>
      </c>
      <c r="AW66" s="123">
        <f>'12 - Hlavní chodba 2.NP'!J34</f>
        <v>0</v>
      </c>
      <c r="AX66" s="123">
        <f>'12 - Hlavní chodba 2.NP'!J35</f>
        <v>0</v>
      </c>
      <c r="AY66" s="123">
        <f>'12 - Hlavní chodba 2.NP'!J36</f>
        <v>0</v>
      </c>
      <c r="AZ66" s="123">
        <f>'12 - Hlavní chodba 2.NP'!F33</f>
        <v>0</v>
      </c>
      <c r="BA66" s="123">
        <f>'12 - Hlavní chodba 2.NP'!F34</f>
        <v>0</v>
      </c>
      <c r="BB66" s="123">
        <f>'12 - Hlavní chodba 2.NP'!F35</f>
        <v>0</v>
      </c>
      <c r="BC66" s="123">
        <f>'12 - Hlavní chodba 2.NP'!F36</f>
        <v>0</v>
      </c>
      <c r="BD66" s="125">
        <f>'12 - Hlavní chodba 2.NP'!F37</f>
        <v>0</v>
      </c>
      <c r="BE66" s="7"/>
      <c r="BT66" s="126" t="s">
        <v>80</v>
      </c>
      <c r="BV66" s="126" t="s">
        <v>74</v>
      </c>
      <c r="BW66" s="126" t="s">
        <v>114</v>
      </c>
      <c r="BX66" s="126" t="s">
        <v>5</v>
      </c>
      <c r="CL66" s="126" t="s">
        <v>19</v>
      </c>
      <c r="CM66" s="126" t="s">
        <v>82</v>
      </c>
    </row>
    <row r="67" s="7" customFormat="1" ht="16.5" customHeight="1">
      <c r="A67" s="114" t="s">
        <v>76</v>
      </c>
      <c r="B67" s="115"/>
      <c r="C67" s="116"/>
      <c r="D67" s="117" t="s">
        <v>115</v>
      </c>
      <c r="E67" s="117"/>
      <c r="F67" s="117"/>
      <c r="G67" s="117"/>
      <c r="H67" s="117"/>
      <c r="I67" s="118"/>
      <c r="J67" s="117" t="s">
        <v>116</v>
      </c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9">
        <f>'13 - Chodba se schodištěm...'!J30</f>
        <v>0</v>
      </c>
      <c r="AH67" s="118"/>
      <c r="AI67" s="118"/>
      <c r="AJ67" s="118"/>
      <c r="AK67" s="118"/>
      <c r="AL67" s="118"/>
      <c r="AM67" s="118"/>
      <c r="AN67" s="119">
        <f>SUM(AG67,AT67)</f>
        <v>0</v>
      </c>
      <c r="AO67" s="118"/>
      <c r="AP67" s="118"/>
      <c r="AQ67" s="120" t="s">
        <v>79</v>
      </c>
      <c r="AR67" s="121"/>
      <c r="AS67" s="122">
        <v>0</v>
      </c>
      <c r="AT67" s="123">
        <f>ROUND(SUM(AV67:AW67),2)</f>
        <v>0</v>
      </c>
      <c r="AU67" s="124">
        <f>'13 - Chodba se schodištěm...'!P88</f>
        <v>0</v>
      </c>
      <c r="AV67" s="123">
        <f>'13 - Chodba se schodištěm...'!J33</f>
        <v>0</v>
      </c>
      <c r="AW67" s="123">
        <f>'13 - Chodba se schodištěm...'!J34</f>
        <v>0</v>
      </c>
      <c r="AX67" s="123">
        <f>'13 - Chodba se schodištěm...'!J35</f>
        <v>0</v>
      </c>
      <c r="AY67" s="123">
        <f>'13 - Chodba se schodištěm...'!J36</f>
        <v>0</v>
      </c>
      <c r="AZ67" s="123">
        <f>'13 - Chodba se schodištěm...'!F33</f>
        <v>0</v>
      </c>
      <c r="BA67" s="123">
        <f>'13 - Chodba se schodištěm...'!F34</f>
        <v>0</v>
      </c>
      <c r="BB67" s="123">
        <f>'13 - Chodba se schodištěm...'!F35</f>
        <v>0</v>
      </c>
      <c r="BC67" s="123">
        <f>'13 - Chodba se schodištěm...'!F36</f>
        <v>0</v>
      </c>
      <c r="BD67" s="125">
        <f>'13 - Chodba se schodištěm...'!F37</f>
        <v>0</v>
      </c>
      <c r="BE67" s="7"/>
      <c r="BT67" s="126" t="s">
        <v>80</v>
      </c>
      <c r="BV67" s="126" t="s">
        <v>74</v>
      </c>
      <c r="BW67" s="126" t="s">
        <v>117</v>
      </c>
      <c r="BX67" s="126" t="s">
        <v>5</v>
      </c>
      <c r="CL67" s="126" t="s">
        <v>19</v>
      </c>
      <c r="CM67" s="126" t="s">
        <v>82</v>
      </c>
    </row>
    <row r="68" s="7" customFormat="1" ht="16.5" customHeight="1">
      <c r="A68" s="114" t="s">
        <v>76</v>
      </c>
      <c r="B68" s="115"/>
      <c r="C68" s="116"/>
      <c r="D68" s="117" t="s">
        <v>118</v>
      </c>
      <c r="E68" s="117"/>
      <c r="F68" s="117"/>
      <c r="G68" s="117"/>
      <c r="H68" s="117"/>
      <c r="I68" s="118"/>
      <c r="J68" s="117" t="s">
        <v>119</v>
      </c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9">
        <f>'14 - Pavilon B - chodba -...'!J30</f>
        <v>0</v>
      </c>
      <c r="AH68" s="118"/>
      <c r="AI68" s="118"/>
      <c r="AJ68" s="118"/>
      <c r="AK68" s="118"/>
      <c r="AL68" s="118"/>
      <c r="AM68" s="118"/>
      <c r="AN68" s="119">
        <f>SUM(AG68,AT68)</f>
        <v>0</v>
      </c>
      <c r="AO68" s="118"/>
      <c r="AP68" s="118"/>
      <c r="AQ68" s="120" t="s">
        <v>79</v>
      </c>
      <c r="AR68" s="121"/>
      <c r="AS68" s="127">
        <v>0</v>
      </c>
      <c r="AT68" s="128">
        <f>ROUND(SUM(AV68:AW68),2)</f>
        <v>0</v>
      </c>
      <c r="AU68" s="129">
        <f>'14 - Pavilon B - chodba -...'!P88</f>
        <v>0</v>
      </c>
      <c r="AV68" s="128">
        <f>'14 - Pavilon B - chodba -...'!J33</f>
        <v>0</v>
      </c>
      <c r="AW68" s="128">
        <f>'14 - Pavilon B - chodba -...'!J34</f>
        <v>0</v>
      </c>
      <c r="AX68" s="128">
        <f>'14 - Pavilon B - chodba -...'!J35</f>
        <v>0</v>
      </c>
      <c r="AY68" s="128">
        <f>'14 - Pavilon B - chodba -...'!J36</f>
        <v>0</v>
      </c>
      <c r="AZ68" s="128">
        <f>'14 - Pavilon B - chodba -...'!F33</f>
        <v>0</v>
      </c>
      <c r="BA68" s="128">
        <f>'14 - Pavilon B - chodba -...'!F34</f>
        <v>0</v>
      </c>
      <c r="BB68" s="128">
        <f>'14 - Pavilon B - chodba -...'!F35</f>
        <v>0</v>
      </c>
      <c r="BC68" s="128">
        <f>'14 - Pavilon B - chodba -...'!F36</f>
        <v>0</v>
      </c>
      <c r="BD68" s="130">
        <f>'14 - Pavilon B - chodba -...'!F37</f>
        <v>0</v>
      </c>
      <c r="BE68" s="7"/>
      <c r="BT68" s="126" t="s">
        <v>80</v>
      </c>
      <c r="BV68" s="126" t="s">
        <v>74</v>
      </c>
      <c r="BW68" s="126" t="s">
        <v>120</v>
      </c>
      <c r="BX68" s="126" t="s">
        <v>5</v>
      </c>
      <c r="CL68" s="126" t="s">
        <v>19</v>
      </c>
      <c r="CM68" s="126" t="s">
        <v>82</v>
      </c>
    </row>
    <row r="69" s="2" customFormat="1" ht="30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7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47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</row>
  </sheetData>
  <sheetProtection sheet="1" formatColumns="0" formatRows="0" objects="1" scenarios="1" spinCount="100000" saltValue="GyKd9yizxncfxo2E9sCi/tuC4ccFXOux7CSShSVxB7/FFfBkOCq3CR4FjB5o+GZox7UmsnY5+ZN3wx9W6iYJUw==" hashValue="B9XeWjHyQuBoytG2uEEvMElhKq1VCVfRNJsOA72TcvcnCIEmUZiCyO1HFvGKp8HF6dK9PmaSXbA/b+0RBTVLyw==" algorithmName="SHA-512" password="80EB"/>
  <mergeCells count="94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54:AP54"/>
  </mergeCells>
  <hyperlinks>
    <hyperlink ref="A55" location="'01 - m.č. C44'!C2" display="/"/>
    <hyperlink ref="A56" location="'02 - m.č. C46'!C2" display="/"/>
    <hyperlink ref="A57" location="'03 - m.č. C47'!C2" display="/"/>
    <hyperlink ref="A58" location="'04 - m.č. C48'!C2" display="/"/>
    <hyperlink ref="A59" location="'05 - m.č. C49'!C2" display="/"/>
    <hyperlink ref="A60" location="'06 - m.č. C53'!C2" display="/"/>
    <hyperlink ref="A61" location="'07 - m.č. C54'!C2" display="/"/>
    <hyperlink ref="A62" location="'08 - m.č. C55'!C2" display="/"/>
    <hyperlink ref="A63" location="'09 - m.č. C56'!C2" display="/"/>
    <hyperlink ref="A64" location="'10 - m.č. C59'!C2" display="/"/>
    <hyperlink ref="A65" location="'11 - Schodiště za m.č. C59'!C2" display="/"/>
    <hyperlink ref="A66" location="'12 - Hlavní chodba 2.NP'!C2" display="/"/>
    <hyperlink ref="A67" location="'13 - Chodba se schodištěm...'!C2" display="/"/>
    <hyperlink ref="A68" location="'14 - Pavilon B - chodba -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121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ZŠ Běžecká - oprava stropů a stěn po zatékání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123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30. 1. 2025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ROUND(J88,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ROUND((SUM(BE88:BE164)),  2)</f>
        <v>0</v>
      </c>
      <c r="G33" s="41"/>
      <c r="H33" s="41"/>
      <c r="I33" s="151">
        <v>0.20999999999999999</v>
      </c>
      <c r="J33" s="150">
        <f>ROUND(((SUM(BE88:BE164))*I33),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ROUND((SUM(BF88:BF164)),  2)</f>
        <v>0</v>
      </c>
      <c r="G34" s="41"/>
      <c r="H34" s="41"/>
      <c r="I34" s="151">
        <v>0.12</v>
      </c>
      <c r="J34" s="150">
        <f>ROUND(((SUM(BF88:BF164))*I34),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ROUND((SUM(BG88:BG164)),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ROUND((SUM(BH88:BH164)),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ROUND((SUM(BI88:BI164)),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ZŠ Běžecká - oprava stropů a stěn po zatékání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m.č. C44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Sokolov, Běžecká 2055</v>
      </c>
      <c r="G52" s="43"/>
      <c r="H52" s="43"/>
      <c r="I52" s="35" t="s">
        <v>23</v>
      </c>
      <c r="J52" s="75" t="str">
        <f>IF(J12="","",J12)</f>
        <v>30. 1. 2025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125</v>
      </c>
      <c r="D57" s="165"/>
      <c r="E57" s="165"/>
      <c r="F57" s="165"/>
      <c r="G57" s="165"/>
      <c r="H57" s="165"/>
      <c r="I57" s="165"/>
      <c r="J57" s="166" t="s">
        <v>126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127</v>
      </c>
    </row>
    <row r="60" s="9" customFormat="1" ht="24.96" customHeight="1">
      <c r="A60" s="9"/>
      <c r="B60" s="168"/>
      <c r="C60" s="169"/>
      <c r="D60" s="170" t="s">
        <v>128</v>
      </c>
      <c r="E60" s="171"/>
      <c r="F60" s="171"/>
      <c r="G60" s="171"/>
      <c r="H60" s="171"/>
      <c r="I60" s="171"/>
      <c r="J60" s="172">
        <f>J89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129</v>
      </c>
      <c r="E61" s="177"/>
      <c r="F61" s="177"/>
      <c r="G61" s="177"/>
      <c r="H61" s="177"/>
      <c r="I61" s="177"/>
      <c r="J61" s="178">
        <f>J90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130</v>
      </c>
      <c r="E62" s="177"/>
      <c r="F62" s="177"/>
      <c r="G62" s="177"/>
      <c r="H62" s="177"/>
      <c r="I62" s="177"/>
      <c r="J62" s="178">
        <f>J110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131</v>
      </c>
      <c r="E63" s="177"/>
      <c r="F63" s="177"/>
      <c r="G63" s="177"/>
      <c r="H63" s="177"/>
      <c r="I63" s="177"/>
      <c r="J63" s="178">
        <f>J115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132</v>
      </c>
      <c r="E64" s="177"/>
      <c r="F64" s="177"/>
      <c r="G64" s="177"/>
      <c r="H64" s="177"/>
      <c r="I64" s="177"/>
      <c r="J64" s="178">
        <f>J127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133</v>
      </c>
      <c r="E65" s="171"/>
      <c r="F65" s="171"/>
      <c r="G65" s="171"/>
      <c r="H65" s="171"/>
      <c r="I65" s="171"/>
      <c r="J65" s="172">
        <f>J130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4"/>
      <c r="C66" s="175"/>
      <c r="D66" s="176" t="s">
        <v>134</v>
      </c>
      <c r="E66" s="177"/>
      <c r="F66" s="177"/>
      <c r="G66" s="177"/>
      <c r="H66" s="177"/>
      <c r="I66" s="177"/>
      <c r="J66" s="178">
        <f>J131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135</v>
      </c>
      <c r="E67" s="177"/>
      <c r="F67" s="177"/>
      <c r="G67" s="177"/>
      <c r="H67" s="177"/>
      <c r="I67" s="177"/>
      <c r="J67" s="178">
        <f>J135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8"/>
      <c r="C68" s="169"/>
      <c r="D68" s="170" t="s">
        <v>136</v>
      </c>
      <c r="E68" s="171"/>
      <c r="F68" s="171"/>
      <c r="G68" s="171"/>
      <c r="H68" s="171"/>
      <c r="I68" s="171"/>
      <c r="J68" s="172">
        <f>J163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137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63" t="str">
        <f>E7</f>
        <v>ZŠ Běžecká - oprava stropů a stěn po zatékání</v>
      </c>
      <c r="F78" s="35"/>
      <c r="G78" s="35"/>
      <c r="H78" s="35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122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01 - m.č. C44</v>
      </c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>Sokolov, Běžecká 2055</v>
      </c>
      <c r="G82" s="43"/>
      <c r="H82" s="43"/>
      <c r="I82" s="35" t="s">
        <v>23</v>
      </c>
      <c r="J82" s="75" t="str">
        <f>IF(J12="","",J12)</f>
        <v>30. 1. 2025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E15</f>
        <v>Město Sokolov</v>
      </c>
      <c r="G84" s="43"/>
      <c r="H84" s="43"/>
      <c r="I84" s="35" t="s">
        <v>31</v>
      </c>
      <c r="J84" s="39" t="str">
        <f>E21</f>
        <v xml:space="preserve"> 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29</v>
      </c>
      <c r="D85" s="43"/>
      <c r="E85" s="43"/>
      <c r="F85" s="30" t="str">
        <f>IF(E18="","",E18)</f>
        <v>Vyplň údaj</v>
      </c>
      <c r="G85" s="43"/>
      <c r="H85" s="43"/>
      <c r="I85" s="35" t="s">
        <v>34</v>
      </c>
      <c r="J85" s="39" t="str">
        <f>E24</f>
        <v>Michal Kubelka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0"/>
      <c r="B87" s="181"/>
      <c r="C87" s="182" t="s">
        <v>138</v>
      </c>
      <c r="D87" s="183" t="s">
        <v>57</v>
      </c>
      <c r="E87" s="183" t="s">
        <v>53</v>
      </c>
      <c r="F87" s="183" t="s">
        <v>54</v>
      </c>
      <c r="G87" s="183" t="s">
        <v>139</v>
      </c>
      <c r="H87" s="183" t="s">
        <v>140</v>
      </c>
      <c r="I87" s="183" t="s">
        <v>141</v>
      </c>
      <c r="J87" s="183" t="s">
        <v>126</v>
      </c>
      <c r="K87" s="184" t="s">
        <v>142</v>
      </c>
      <c r="L87" s="185"/>
      <c r="M87" s="95" t="s">
        <v>19</v>
      </c>
      <c r="N87" s="96" t="s">
        <v>42</v>
      </c>
      <c r="O87" s="96" t="s">
        <v>143</v>
      </c>
      <c r="P87" s="96" t="s">
        <v>144</v>
      </c>
      <c r="Q87" s="96" t="s">
        <v>145</v>
      </c>
      <c r="R87" s="96" t="s">
        <v>146</v>
      </c>
      <c r="S87" s="96" t="s">
        <v>147</v>
      </c>
      <c r="T87" s="97" t="s">
        <v>148</v>
      </c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</row>
    <row r="88" s="2" customFormat="1" ht="22.8" customHeight="1">
      <c r="A88" s="41"/>
      <c r="B88" s="42"/>
      <c r="C88" s="102" t="s">
        <v>149</v>
      </c>
      <c r="D88" s="43"/>
      <c r="E88" s="43"/>
      <c r="F88" s="43"/>
      <c r="G88" s="43"/>
      <c r="H88" s="43"/>
      <c r="I88" s="43"/>
      <c r="J88" s="186">
        <f>BK88</f>
        <v>0</v>
      </c>
      <c r="K88" s="43"/>
      <c r="L88" s="47"/>
      <c r="M88" s="98"/>
      <c r="N88" s="187"/>
      <c r="O88" s="99"/>
      <c r="P88" s="188">
        <f>P89+P130+P163</f>
        <v>0</v>
      </c>
      <c r="Q88" s="99"/>
      <c r="R88" s="188">
        <f>R89+R130+R163</f>
        <v>0.23505824000000003</v>
      </c>
      <c r="S88" s="99"/>
      <c r="T88" s="189">
        <f>T89+T130+T163</f>
        <v>0.02112402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71</v>
      </c>
      <c r="AU88" s="20" t="s">
        <v>127</v>
      </c>
      <c r="BK88" s="190">
        <f>BK89+BK130+BK163</f>
        <v>0</v>
      </c>
    </row>
    <row r="89" s="12" customFormat="1" ht="25.92" customHeight="1">
      <c r="A89" s="12"/>
      <c r="B89" s="191"/>
      <c r="C89" s="192"/>
      <c r="D89" s="193" t="s">
        <v>71</v>
      </c>
      <c r="E89" s="194" t="s">
        <v>150</v>
      </c>
      <c r="F89" s="194" t="s">
        <v>151</v>
      </c>
      <c r="G89" s="192"/>
      <c r="H89" s="192"/>
      <c r="I89" s="195"/>
      <c r="J89" s="196">
        <f>BK89</f>
        <v>0</v>
      </c>
      <c r="K89" s="192"/>
      <c r="L89" s="197"/>
      <c r="M89" s="198"/>
      <c r="N89" s="199"/>
      <c r="O89" s="199"/>
      <c r="P89" s="200">
        <f>P90+P110+P115+P127</f>
        <v>0</v>
      </c>
      <c r="Q89" s="199"/>
      <c r="R89" s="200">
        <f>R90+R110+R115+R127</f>
        <v>0.13874520000000001</v>
      </c>
      <c r="S89" s="199"/>
      <c r="T89" s="201">
        <f>T90+T110+T115+T127</f>
        <v>0.0009435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80</v>
      </c>
      <c r="AT89" s="203" t="s">
        <v>71</v>
      </c>
      <c r="AU89" s="203" t="s">
        <v>72</v>
      </c>
      <c r="AY89" s="202" t="s">
        <v>152</v>
      </c>
      <c r="BK89" s="204">
        <f>BK90+BK110+BK115+BK127</f>
        <v>0</v>
      </c>
    </row>
    <row r="90" s="12" customFormat="1" ht="22.8" customHeight="1">
      <c r="A90" s="12"/>
      <c r="B90" s="191"/>
      <c r="C90" s="192"/>
      <c r="D90" s="193" t="s">
        <v>71</v>
      </c>
      <c r="E90" s="205" t="s">
        <v>153</v>
      </c>
      <c r="F90" s="205" t="s">
        <v>154</v>
      </c>
      <c r="G90" s="192"/>
      <c r="H90" s="192"/>
      <c r="I90" s="195"/>
      <c r="J90" s="206">
        <f>BK90</f>
        <v>0</v>
      </c>
      <c r="K90" s="192"/>
      <c r="L90" s="197"/>
      <c r="M90" s="198"/>
      <c r="N90" s="199"/>
      <c r="O90" s="199"/>
      <c r="P90" s="200">
        <f>SUM(P91:P109)</f>
        <v>0</v>
      </c>
      <c r="Q90" s="199"/>
      <c r="R90" s="200">
        <f>SUM(R91:R109)</f>
        <v>0.13811624</v>
      </c>
      <c r="S90" s="199"/>
      <c r="T90" s="201">
        <f>SUM(T91:T109)</f>
        <v>0.0009435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80</v>
      </c>
      <c r="AT90" s="203" t="s">
        <v>71</v>
      </c>
      <c r="AU90" s="203" t="s">
        <v>80</v>
      </c>
      <c r="AY90" s="202" t="s">
        <v>152</v>
      </c>
      <c r="BK90" s="204">
        <f>SUM(BK91:BK109)</f>
        <v>0</v>
      </c>
    </row>
    <row r="91" s="2" customFormat="1" ht="16.5" customHeight="1">
      <c r="A91" s="41"/>
      <c r="B91" s="42"/>
      <c r="C91" s="207" t="s">
        <v>80</v>
      </c>
      <c r="D91" s="207" t="s">
        <v>155</v>
      </c>
      <c r="E91" s="208" t="s">
        <v>156</v>
      </c>
      <c r="F91" s="209" t="s">
        <v>157</v>
      </c>
      <c r="G91" s="210" t="s">
        <v>158</v>
      </c>
      <c r="H91" s="211">
        <v>15.725</v>
      </c>
      <c r="I91" s="212"/>
      <c r="J91" s="213">
        <f>ROUND(I91*H91,2)</f>
        <v>0</v>
      </c>
      <c r="K91" s="209" t="s">
        <v>159</v>
      </c>
      <c r="L91" s="47"/>
      <c r="M91" s="214" t="s">
        <v>19</v>
      </c>
      <c r="N91" s="215" t="s">
        <v>43</v>
      </c>
      <c r="O91" s="87"/>
      <c r="P91" s="216">
        <f>O91*H91</f>
        <v>0</v>
      </c>
      <c r="Q91" s="216">
        <v>4.0000000000000003E-05</v>
      </c>
      <c r="R91" s="216">
        <f>Q91*H91</f>
        <v>0.000629</v>
      </c>
      <c r="S91" s="216">
        <v>6.0000000000000002E-05</v>
      </c>
      <c r="T91" s="217">
        <f>S91*H91</f>
        <v>0.0009435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160</v>
      </c>
      <c r="AT91" s="218" t="s">
        <v>155</v>
      </c>
      <c r="AU91" s="218" t="s">
        <v>82</v>
      </c>
      <c r="AY91" s="20" t="s">
        <v>152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80</v>
      </c>
      <c r="BK91" s="219">
        <f>ROUND(I91*H91,2)</f>
        <v>0</v>
      </c>
      <c r="BL91" s="20" t="s">
        <v>160</v>
      </c>
      <c r="BM91" s="218" t="s">
        <v>161</v>
      </c>
    </row>
    <row r="92" s="2" customFormat="1">
      <c r="A92" s="41"/>
      <c r="B92" s="42"/>
      <c r="C92" s="43"/>
      <c r="D92" s="220" t="s">
        <v>162</v>
      </c>
      <c r="E92" s="43"/>
      <c r="F92" s="221" t="s">
        <v>163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162</v>
      </c>
      <c r="AU92" s="20" t="s">
        <v>82</v>
      </c>
    </row>
    <row r="93" s="13" customFormat="1">
      <c r="A93" s="13"/>
      <c r="B93" s="225"/>
      <c r="C93" s="226"/>
      <c r="D93" s="227" t="s">
        <v>164</v>
      </c>
      <c r="E93" s="228" t="s">
        <v>19</v>
      </c>
      <c r="F93" s="229" t="s">
        <v>165</v>
      </c>
      <c r="G93" s="226"/>
      <c r="H93" s="230">
        <v>15.725</v>
      </c>
      <c r="I93" s="231"/>
      <c r="J93" s="226"/>
      <c r="K93" s="226"/>
      <c r="L93" s="232"/>
      <c r="M93" s="233"/>
      <c r="N93" s="234"/>
      <c r="O93" s="234"/>
      <c r="P93" s="234"/>
      <c r="Q93" s="234"/>
      <c r="R93" s="234"/>
      <c r="S93" s="234"/>
      <c r="T93" s="23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164</v>
      </c>
      <c r="AU93" s="236" t="s">
        <v>82</v>
      </c>
      <c r="AV93" s="13" t="s">
        <v>82</v>
      </c>
      <c r="AW93" s="13" t="s">
        <v>33</v>
      </c>
      <c r="AX93" s="13" t="s">
        <v>80</v>
      </c>
      <c r="AY93" s="236" t="s">
        <v>152</v>
      </c>
    </row>
    <row r="94" s="2" customFormat="1" ht="16.5" customHeight="1">
      <c r="A94" s="41"/>
      <c r="B94" s="42"/>
      <c r="C94" s="207" t="s">
        <v>82</v>
      </c>
      <c r="D94" s="207" t="s">
        <v>155</v>
      </c>
      <c r="E94" s="208" t="s">
        <v>166</v>
      </c>
      <c r="F94" s="209" t="s">
        <v>167</v>
      </c>
      <c r="G94" s="210" t="s">
        <v>158</v>
      </c>
      <c r="H94" s="211">
        <v>7.8620000000000001</v>
      </c>
      <c r="I94" s="212"/>
      <c r="J94" s="213">
        <f>ROUND(I94*H94,2)</f>
        <v>0</v>
      </c>
      <c r="K94" s="209" t="s">
        <v>159</v>
      </c>
      <c r="L94" s="47"/>
      <c r="M94" s="214" t="s">
        <v>19</v>
      </c>
      <c r="N94" s="215" t="s">
        <v>43</v>
      </c>
      <c r="O94" s="87"/>
      <c r="P94" s="216">
        <f>O94*H94</f>
        <v>0</v>
      </c>
      <c r="Q94" s="216">
        <v>0.00025999999999999998</v>
      </c>
      <c r="R94" s="216">
        <f>Q94*H94</f>
        <v>0.00204412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160</v>
      </c>
      <c r="AT94" s="218" t="s">
        <v>155</v>
      </c>
      <c r="AU94" s="218" t="s">
        <v>82</v>
      </c>
      <c r="AY94" s="20" t="s">
        <v>152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80</v>
      </c>
      <c r="BK94" s="219">
        <f>ROUND(I94*H94,2)</f>
        <v>0</v>
      </c>
      <c r="BL94" s="20" t="s">
        <v>160</v>
      </c>
      <c r="BM94" s="218" t="s">
        <v>168</v>
      </c>
    </row>
    <row r="95" s="2" customFormat="1">
      <c r="A95" s="41"/>
      <c r="B95" s="42"/>
      <c r="C95" s="43"/>
      <c r="D95" s="220" t="s">
        <v>162</v>
      </c>
      <c r="E95" s="43"/>
      <c r="F95" s="221" t="s">
        <v>169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162</v>
      </c>
      <c r="AU95" s="20" t="s">
        <v>82</v>
      </c>
    </row>
    <row r="96" s="14" customFormat="1">
      <c r="A96" s="14"/>
      <c r="B96" s="237"/>
      <c r="C96" s="238"/>
      <c r="D96" s="227" t="s">
        <v>164</v>
      </c>
      <c r="E96" s="239" t="s">
        <v>19</v>
      </c>
      <c r="F96" s="240" t="s">
        <v>170</v>
      </c>
      <c r="G96" s="238"/>
      <c r="H96" s="239" t="s">
        <v>19</v>
      </c>
      <c r="I96" s="241"/>
      <c r="J96" s="238"/>
      <c r="K96" s="238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164</v>
      </c>
      <c r="AU96" s="246" t="s">
        <v>82</v>
      </c>
      <c r="AV96" s="14" t="s">
        <v>80</v>
      </c>
      <c r="AW96" s="14" t="s">
        <v>33</v>
      </c>
      <c r="AX96" s="14" t="s">
        <v>72</v>
      </c>
      <c r="AY96" s="246" t="s">
        <v>152</v>
      </c>
    </row>
    <row r="97" s="13" customFormat="1">
      <c r="A97" s="13"/>
      <c r="B97" s="225"/>
      <c r="C97" s="226"/>
      <c r="D97" s="227" t="s">
        <v>164</v>
      </c>
      <c r="E97" s="228" t="s">
        <v>19</v>
      </c>
      <c r="F97" s="229" t="s">
        <v>171</v>
      </c>
      <c r="G97" s="226"/>
      <c r="H97" s="230">
        <v>7.8620000000000001</v>
      </c>
      <c r="I97" s="231"/>
      <c r="J97" s="226"/>
      <c r="K97" s="226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164</v>
      </c>
      <c r="AU97" s="236" t="s">
        <v>82</v>
      </c>
      <c r="AV97" s="13" t="s">
        <v>82</v>
      </c>
      <c r="AW97" s="13" t="s">
        <v>33</v>
      </c>
      <c r="AX97" s="13" t="s">
        <v>80</v>
      </c>
      <c r="AY97" s="236" t="s">
        <v>152</v>
      </c>
    </row>
    <row r="98" s="2" customFormat="1" ht="16.5" customHeight="1">
      <c r="A98" s="41"/>
      <c r="B98" s="42"/>
      <c r="C98" s="207" t="s">
        <v>172</v>
      </c>
      <c r="D98" s="207" t="s">
        <v>155</v>
      </c>
      <c r="E98" s="208" t="s">
        <v>173</v>
      </c>
      <c r="F98" s="209" t="s">
        <v>174</v>
      </c>
      <c r="G98" s="210" t="s">
        <v>158</v>
      </c>
      <c r="H98" s="211">
        <v>7.8620000000000001</v>
      </c>
      <c r="I98" s="212"/>
      <c r="J98" s="213">
        <f>ROUND(I98*H98,2)</f>
        <v>0</v>
      </c>
      <c r="K98" s="209" t="s">
        <v>159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0.0040000000000000001</v>
      </c>
      <c r="R98" s="216">
        <f>Q98*H98</f>
        <v>0.031448000000000004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160</v>
      </c>
      <c r="AT98" s="218" t="s">
        <v>155</v>
      </c>
      <c r="AU98" s="218" t="s">
        <v>82</v>
      </c>
      <c r="AY98" s="20" t="s">
        <v>152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80</v>
      </c>
      <c r="BK98" s="219">
        <f>ROUND(I98*H98,2)</f>
        <v>0</v>
      </c>
      <c r="BL98" s="20" t="s">
        <v>160</v>
      </c>
      <c r="BM98" s="218" t="s">
        <v>175</v>
      </c>
    </row>
    <row r="99" s="2" customFormat="1">
      <c r="A99" s="41"/>
      <c r="B99" s="42"/>
      <c r="C99" s="43"/>
      <c r="D99" s="220" t="s">
        <v>162</v>
      </c>
      <c r="E99" s="43"/>
      <c r="F99" s="221" t="s">
        <v>176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162</v>
      </c>
      <c r="AU99" s="20" t="s">
        <v>82</v>
      </c>
    </row>
    <row r="100" s="2" customFormat="1" ht="16.5" customHeight="1">
      <c r="A100" s="41"/>
      <c r="B100" s="42"/>
      <c r="C100" s="207" t="s">
        <v>160</v>
      </c>
      <c r="D100" s="207" t="s">
        <v>155</v>
      </c>
      <c r="E100" s="208" t="s">
        <v>177</v>
      </c>
      <c r="F100" s="209" t="s">
        <v>178</v>
      </c>
      <c r="G100" s="210" t="s">
        <v>158</v>
      </c>
      <c r="H100" s="211">
        <v>24.411999999999999</v>
      </c>
      <c r="I100" s="212"/>
      <c r="J100" s="213">
        <f>ROUND(I100*H100,2)</f>
        <v>0</v>
      </c>
      <c r="K100" s="209" t="s">
        <v>159</v>
      </c>
      <c r="L100" s="47"/>
      <c r="M100" s="214" t="s">
        <v>19</v>
      </c>
      <c r="N100" s="215" t="s">
        <v>43</v>
      </c>
      <c r="O100" s="87"/>
      <c r="P100" s="216">
        <f>O100*H100</f>
        <v>0</v>
      </c>
      <c r="Q100" s="216">
        <v>0.00025999999999999998</v>
      </c>
      <c r="R100" s="216">
        <f>Q100*H100</f>
        <v>0.0063471199999999995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160</v>
      </c>
      <c r="AT100" s="218" t="s">
        <v>155</v>
      </c>
      <c r="AU100" s="218" t="s">
        <v>82</v>
      </c>
      <c r="AY100" s="20" t="s">
        <v>152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80</v>
      </c>
      <c r="BK100" s="219">
        <f>ROUND(I100*H100,2)</f>
        <v>0</v>
      </c>
      <c r="BL100" s="20" t="s">
        <v>160</v>
      </c>
      <c r="BM100" s="218" t="s">
        <v>179</v>
      </c>
    </row>
    <row r="101" s="2" customFormat="1">
      <c r="A101" s="41"/>
      <c r="B101" s="42"/>
      <c r="C101" s="43"/>
      <c r="D101" s="220" t="s">
        <v>162</v>
      </c>
      <c r="E101" s="43"/>
      <c r="F101" s="221" t="s">
        <v>180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162</v>
      </c>
      <c r="AU101" s="20" t="s">
        <v>82</v>
      </c>
    </row>
    <row r="102" s="14" customFormat="1">
      <c r="A102" s="14"/>
      <c r="B102" s="237"/>
      <c r="C102" s="238"/>
      <c r="D102" s="227" t="s">
        <v>164</v>
      </c>
      <c r="E102" s="239" t="s">
        <v>19</v>
      </c>
      <c r="F102" s="240" t="s">
        <v>170</v>
      </c>
      <c r="G102" s="238"/>
      <c r="H102" s="239" t="s">
        <v>19</v>
      </c>
      <c r="I102" s="241"/>
      <c r="J102" s="238"/>
      <c r="K102" s="238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164</v>
      </c>
      <c r="AU102" s="246" t="s">
        <v>82</v>
      </c>
      <c r="AV102" s="14" t="s">
        <v>80</v>
      </c>
      <c r="AW102" s="14" t="s">
        <v>33</v>
      </c>
      <c r="AX102" s="14" t="s">
        <v>72</v>
      </c>
      <c r="AY102" s="246" t="s">
        <v>152</v>
      </c>
    </row>
    <row r="103" s="13" customFormat="1">
      <c r="A103" s="13"/>
      <c r="B103" s="225"/>
      <c r="C103" s="226"/>
      <c r="D103" s="227" t="s">
        <v>164</v>
      </c>
      <c r="E103" s="228" t="s">
        <v>19</v>
      </c>
      <c r="F103" s="229" t="s">
        <v>181</v>
      </c>
      <c r="G103" s="226"/>
      <c r="H103" s="230">
        <v>27.439</v>
      </c>
      <c r="I103" s="231"/>
      <c r="J103" s="226"/>
      <c r="K103" s="226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164</v>
      </c>
      <c r="AU103" s="236" t="s">
        <v>82</v>
      </c>
      <c r="AV103" s="13" t="s">
        <v>82</v>
      </c>
      <c r="AW103" s="13" t="s">
        <v>33</v>
      </c>
      <c r="AX103" s="13" t="s">
        <v>72</v>
      </c>
      <c r="AY103" s="236" t="s">
        <v>152</v>
      </c>
    </row>
    <row r="104" s="13" customFormat="1">
      <c r="A104" s="13"/>
      <c r="B104" s="225"/>
      <c r="C104" s="226"/>
      <c r="D104" s="227" t="s">
        <v>164</v>
      </c>
      <c r="E104" s="228" t="s">
        <v>19</v>
      </c>
      <c r="F104" s="229" t="s">
        <v>182</v>
      </c>
      <c r="G104" s="226"/>
      <c r="H104" s="230">
        <v>-0.90000000000000002</v>
      </c>
      <c r="I104" s="231"/>
      <c r="J104" s="226"/>
      <c r="K104" s="226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164</v>
      </c>
      <c r="AU104" s="236" t="s">
        <v>82</v>
      </c>
      <c r="AV104" s="13" t="s">
        <v>82</v>
      </c>
      <c r="AW104" s="13" t="s">
        <v>33</v>
      </c>
      <c r="AX104" s="13" t="s">
        <v>72</v>
      </c>
      <c r="AY104" s="236" t="s">
        <v>152</v>
      </c>
    </row>
    <row r="105" s="13" customFormat="1">
      <c r="A105" s="13"/>
      <c r="B105" s="225"/>
      <c r="C105" s="226"/>
      <c r="D105" s="227" t="s">
        <v>164</v>
      </c>
      <c r="E105" s="228" t="s">
        <v>19</v>
      </c>
      <c r="F105" s="229" t="s">
        <v>183</v>
      </c>
      <c r="G105" s="226"/>
      <c r="H105" s="230">
        <v>-2.8439999999999999</v>
      </c>
      <c r="I105" s="231"/>
      <c r="J105" s="226"/>
      <c r="K105" s="226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164</v>
      </c>
      <c r="AU105" s="236" t="s">
        <v>82</v>
      </c>
      <c r="AV105" s="13" t="s">
        <v>82</v>
      </c>
      <c r="AW105" s="13" t="s">
        <v>33</v>
      </c>
      <c r="AX105" s="13" t="s">
        <v>72</v>
      </c>
      <c r="AY105" s="236" t="s">
        <v>152</v>
      </c>
    </row>
    <row r="106" s="13" customFormat="1">
      <c r="A106" s="13"/>
      <c r="B106" s="225"/>
      <c r="C106" s="226"/>
      <c r="D106" s="227" t="s">
        <v>164</v>
      </c>
      <c r="E106" s="228" t="s">
        <v>19</v>
      </c>
      <c r="F106" s="229" t="s">
        <v>184</v>
      </c>
      <c r="G106" s="226"/>
      <c r="H106" s="230">
        <v>0.71699999999999997</v>
      </c>
      <c r="I106" s="231"/>
      <c r="J106" s="226"/>
      <c r="K106" s="226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164</v>
      </c>
      <c r="AU106" s="236" t="s">
        <v>82</v>
      </c>
      <c r="AV106" s="13" t="s">
        <v>82</v>
      </c>
      <c r="AW106" s="13" t="s">
        <v>33</v>
      </c>
      <c r="AX106" s="13" t="s">
        <v>72</v>
      </c>
      <c r="AY106" s="236" t="s">
        <v>152</v>
      </c>
    </row>
    <row r="107" s="15" customFormat="1">
      <c r="A107" s="15"/>
      <c r="B107" s="247"/>
      <c r="C107" s="248"/>
      <c r="D107" s="227" t="s">
        <v>164</v>
      </c>
      <c r="E107" s="249" t="s">
        <v>19</v>
      </c>
      <c r="F107" s="250" t="s">
        <v>185</v>
      </c>
      <c r="G107" s="248"/>
      <c r="H107" s="251">
        <v>24.411999999999999</v>
      </c>
      <c r="I107" s="252"/>
      <c r="J107" s="248"/>
      <c r="K107" s="248"/>
      <c r="L107" s="253"/>
      <c r="M107" s="254"/>
      <c r="N107" s="255"/>
      <c r="O107" s="255"/>
      <c r="P107" s="255"/>
      <c r="Q107" s="255"/>
      <c r="R107" s="255"/>
      <c r="S107" s="255"/>
      <c r="T107" s="256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7" t="s">
        <v>164</v>
      </c>
      <c r="AU107" s="257" t="s">
        <v>82</v>
      </c>
      <c r="AV107" s="15" t="s">
        <v>160</v>
      </c>
      <c r="AW107" s="15" t="s">
        <v>33</v>
      </c>
      <c r="AX107" s="15" t="s">
        <v>80</v>
      </c>
      <c r="AY107" s="257" t="s">
        <v>152</v>
      </c>
    </row>
    <row r="108" s="2" customFormat="1" ht="16.5" customHeight="1">
      <c r="A108" s="41"/>
      <c r="B108" s="42"/>
      <c r="C108" s="207" t="s">
        <v>186</v>
      </c>
      <c r="D108" s="207" t="s">
        <v>155</v>
      </c>
      <c r="E108" s="208" t="s">
        <v>187</v>
      </c>
      <c r="F108" s="209" t="s">
        <v>188</v>
      </c>
      <c r="G108" s="210" t="s">
        <v>158</v>
      </c>
      <c r="H108" s="211">
        <v>24.411999999999999</v>
      </c>
      <c r="I108" s="212"/>
      <c r="J108" s="213">
        <f>ROUND(I108*H108,2)</f>
        <v>0</v>
      </c>
      <c r="K108" s="209" t="s">
        <v>159</v>
      </c>
      <c r="L108" s="47"/>
      <c r="M108" s="214" t="s">
        <v>19</v>
      </c>
      <c r="N108" s="215" t="s">
        <v>43</v>
      </c>
      <c r="O108" s="87"/>
      <c r="P108" s="216">
        <f>O108*H108</f>
        <v>0</v>
      </c>
      <c r="Q108" s="216">
        <v>0.0040000000000000001</v>
      </c>
      <c r="R108" s="216">
        <f>Q108*H108</f>
        <v>0.097647999999999999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160</v>
      </c>
      <c r="AT108" s="218" t="s">
        <v>155</v>
      </c>
      <c r="AU108" s="218" t="s">
        <v>82</v>
      </c>
      <c r="AY108" s="20" t="s">
        <v>152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80</v>
      </c>
      <c r="BK108" s="219">
        <f>ROUND(I108*H108,2)</f>
        <v>0</v>
      </c>
      <c r="BL108" s="20" t="s">
        <v>160</v>
      </c>
      <c r="BM108" s="218" t="s">
        <v>189</v>
      </c>
    </row>
    <row r="109" s="2" customFormat="1">
      <c r="A109" s="41"/>
      <c r="B109" s="42"/>
      <c r="C109" s="43"/>
      <c r="D109" s="220" t="s">
        <v>162</v>
      </c>
      <c r="E109" s="43"/>
      <c r="F109" s="221" t="s">
        <v>190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162</v>
      </c>
      <c r="AU109" s="20" t="s">
        <v>82</v>
      </c>
    </row>
    <row r="110" s="12" customFormat="1" ht="22.8" customHeight="1">
      <c r="A110" s="12"/>
      <c r="B110" s="191"/>
      <c r="C110" s="192"/>
      <c r="D110" s="193" t="s">
        <v>71</v>
      </c>
      <c r="E110" s="205" t="s">
        <v>191</v>
      </c>
      <c r="F110" s="205" t="s">
        <v>192</v>
      </c>
      <c r="G110" s="192"/>
      <c r="H110" s="192"/>
      <c r="I110" s="195"/>
      <c r="J110" s="206">
        <f>BK110</f>
        <v>0</v>
      </c>
      <c r="K110" s="192"/>
      <c r="L110" s="197"/>
      <c r="M110" s="198"/>
      <c r="N110" s="199"/>
      <c r="O110" s="199"/>
      <c r="P110" s="200">
        <f>SUM(P111:P114)</f>
        <v>0</v>
      </c>
      <c r="Q110" s="199"/>
      <c r="R110" s="200">
        <f>SUM(R111:R114)</f>
        <v>0.00062896000000000002</v>
      </c>
      <c r="S110" s="199"/>
      <c r="T110" s="201">
        <f>SUM(T111:T114)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2" t="s">
        <v>80</v>
      </c>
      <c r="AT110" s="203" t="s">
        <v>71</v>
      </c>
      <c r="AU110" s="203" t="s">
        <v>80</v>
      </c>
      <c r="AY110" s="202" t="s">
        <v>152</v>
      </c>
      <c r="BK110" s="204">
        <f>SUM(BK111:BK114)</f>
        <v>0</v>
      </c>
    </row>
    <row r="111" s="2" customFormat="1" ht="24.15" customHeight="1">
      <c r="A111" s="41"/>
      <c r="B111" s="42"/>
      <c r="C111" s="207" t="s">
        <v>153</v>
      </c>
      <c r="D111" s="207" t="s">
        <v>155</v>
      </c>
      <c r="E111" s="208" t="s">
        <v>193</v>
      </c>
      <c r="F111" s="209" t="s">
        <v>194</v>
      </c>
      <c r="G111" s="210" t="s">
        <v>158</v>
      </c>
      <c r="H111" s="211">
        <v>15.724</v>
      </c>
      <c r="I111" s="212"/>
      <c r="J111" s="213">
        <f>ROUND(I111*H111,2)</f>
        <v>0</v>
      </c>
      <c r="K111" s="209" t="s">
        <v>159</v>
      </c>
      <c r="L111" s="47"/>
      <c r="M111" s="214" t="s">
        <v>19</v>
      </c>
      <c r="N111" s="215" t="s">
        <v>43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160</v>
      </c>
      <c r="AT111" s="218" t="s">
        <v>155</v>
      </c>
      <c r="AU111" s="218" t="s">
        <v>82</v>
      </c>
      <c r="AY111" s="20" t="s">
        <v>152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80</v>
      </c>
      <c r="BK111" s="219">
        <f>ROUND(I111*H111,2)</f>
        <v>0</v>
      </c>
      <c r="BL111" s="20" t="s">
        <v>160</v>
      </c>
      <c r="BM111" s="218" t="s">
        <v>195</v>
      </c>
    </row>
    <row r="112" s="2" customFormat="1">
      <c r="A112" s="41"/>
      <c r="B112" s="42"/>
      <c r="C112" s="43"/>
      <c r="D112" s="220" t="s">
        <v>162</v>
      </c>
      <c r="E112" s="43"/>
      <c r="F112" s="221" t="s">
        <v>196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162</v>
      </c>
      <c r="AU112" s="20" t="s">
        <v>82</v>
      </c>
    </row>
    <row r="113" s="2" customFormat="1" ht="24.15" customHeight="1">
      <c r="A113" s="41"/>
      <c r="B113" s="42"/>
      <c r="C113" s="207" t="s">
        <v>197</v>
      </c>
      <c r="D113" s="207" t="s">
        <v>155</v>
      </c>
      <c r="E113" s="208" t="s">
        <v>198</v>
      </c>
      <c r="F113" s="209" t="s">
        <v>199</v>
      </c>
      <c r="G113" s="210" t="s">
        <v>158</v>
      </c>
      <c r="H113" s="211">
        <v>15.724</v>
      </c>
      <c r="I113" s="212"/>
      <c r="J113" s="213">
        <f>ROUND(I113*H113,2)</f>
        <v>0</v>
      </c>
      <c r="K113" s="209" t="s">
        <v>159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4.0000000000000003E-05</v>
      </c>
      <c r="R113" s="216">
        <f>Q113*H113</f>
        <v>0.00062896000000000002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160</v>
      </c>
      <c r="AT113" s="218" t="s">
        <v>155</v>
      </c>
      <c r="AU113" s="218" t="s">
        <v>82</v>
      </c>
      <c r="AY113" s="20" t="s">
        <v>152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80</v>
      </c>
      <c r="BK113" s="219">
        <f>ROUND(I113*H113,2)</f>
        <v>0</v>
      </c>
      <c r="BL113" s="20" t="s">
        <v>160</v>
      </c>
      <c r="BM113" s="218" t="s">
        <v>200</v>
      </c>
    </row>
    <row r="114" s="2" customFormat="1">
      <c r="A114" s="41"/>
      <c r="B114" s="42"/>
      <c r="C114" s="43"/>
      <c r="D114" s="220" t="s">
        <v>162</v>
      </c>
      <c r="E114" s="43"/>
      <c r="F114" s="221" t="s">
        <v>201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162</v>
      </c>
      <c r="AU114" s="20" t="s">
        <v>82</v>
      </c>
    </row>
    <row r="115" s="12" customFormat="1" ht="22.8" customHeight="1">
      <c r="A115" s="12"/>
      <c r="B115" s="191"/>
      <c r="C115" s="192"/>
      <c r="D115" s="193" t="s">
        <v>71</v>
      </c>
      <c r="E115" s="205" t="s">
        <v>202</v>
      </c>
      <c r="F115" s="205" t="s">
        <v>203</v>
      </c>
      <c r="G115" s="192"/>
      <c r="H115" s="192"/>
      <c r="I115" s="195"/>
      <c r="J115" s="206">
        <f>BK115</f>
        <v>0</v>
      </c>
      <c r="K115" s="192"/>
      <c r="L115" s="197"/>
      <c r="M115" s="198"/>
      <c r="N115" s="199"/>
      <c r="O115" s="199"/>
      <c r="P115" s="200">
        <f>SUM(P116:P126)</f>
        <v>0</v>
      </c>
      <c r="Q115" s="199"/>
      <c r="R115" s="200">
        <f>SUM(R116:R126)</f>
        <v>0</v>
      </c>
      <c r="S115" s="199"/>
      <c r="T115" s="201">
        <f>SUM(T116:T126)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2" t="s">
        <v>80</v>
      </c>
      <c r="AT115" s="203" t="s">
        <v>71</v>
      </c>
      <c r="AU115" s="203" t="s">
        <v>80</v>
      </c>
      <c r="AY115" s="202" t="s">
        <v>152</v>
      </c>
      <c r="BK115" s="204">
        <f>SUM(BK116:BK126)</f>
        <v>0</v>
      </c>
    </row>
    <row r="116" s="2" customFormat="1" ht="16.5" customHeight="1">
      <c r="A116" s="41"/>
      <c r="B116" s="42"/>
      <c r="C116" s="207" t="s">
        <v>204</v>
      </c>
      <c r="D116" s="207" t="s">
        <v>155</v>
      </c>
      <c r="E116" s="208" t="s">
        <v>205</v>
      </c>
      <c r="F116" s="209" t="s">
        <v>206</v>
      </c>
      <c r="G116" s="210" t="s">
        <v>207</v>
      </c>
      <c r="H116" s="211">
        <v>0.021000000000000001</v>
      </c>
      <c r="I116" s="212"/>
      <c r="J116" s="213">
        <f>ROUND(I116*H116,2)</f>
        <v>0</v>
      </c>
      <c r="K116" s="209" t="s">
        <v>159</v>
      </c>
      <c r="L116" s="47"/>
      <c r="M116" s="214" t="s">
        <v>19</v>
      </c>
      <c r="N116" s="215" t="s">
        <v>43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160</v>
      </c>
      <c r="AT116" s="218" t="s">
        <v>155</v>
      </c>
      <c r="AU116" s="218" t="s">
        <v>82</v>
      </c>
      <c r="AY116" s="20" t="s">
        <v>152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80</v>
      </c>
      <c r="BK116" s="219">
        <f>ROUND(I116*H116,2)</f>
        <v>0</v>
      </c>
      <c r="BL116" s="20" t="s">
        <v>160</v>
      </c>
      <c r="BM116" s="218" t="s">
        <v>208</v>
      </c>
    </row>
    <row r="117" s="2" customFormat="1">
      <c r="A117" s="41"/>
      <c r="B117" s="42"/>
      <c r="C117" s="43"/>
      <c r="D117" s="220" t="s">
        <v>162</v>
      </c>
      <c r="E117" s="43"/>
      <c r="F117" s="221" t="s">
        <v>209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162</v>
      </c>
      <c r="AU117" s="20" t="s">
        <v>82</v>
      </c>
    </row>
    <row r="118" s="2" customFormat="1" ht="24.15" customHeight="1">
      <c r="A118" s="41"/>
      <c r="B118" s="42"/>
      <c r="C118" s="207" t="s">
        <v>191</v>
      </c>
      <c r="D118" s="207" t="s">
        <v>155</v>
      </c>
      <c r="E118" s="208" t="s">
        <v>210</v>
      </c>
      <c r="F118" s="209" t="s">
        <v>211</v>
      </c>
      <c r="G118" s="210" t="s">
        <v>207</v>
      </c>
      <c r="H118" s="211">
        <v>0.021000000000000001</v>
      </c>
      <c r="I118" s="212"/>
      <c r="J118" s="213">
        <f>ROUND(I118*H118,2)</f>
        <v>0</v>
      </c>
      <c r="K118" s="209" t="s">
        <v>159</v>
      </c>
      <c r="L118" s="47"/>
      <c r="M118" s="214" t="s">
        <v>19</v>
      </c>
      <c r="N118" s="215" t="s">
        <v>43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160</v>
      </c>
      <c r="AT118" s="218" t="s">
        <v>155</v>
      </c>
      <c r="AU118" s="218" t="s">
        <v>82</v>
      </c>
      <c r="AY118" s="20" t="s">
        <v>152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80</v>
      </c>
      <c r="BK118" s="219">
        <f>ROUND(I118*H118,2)</f>
        <v>0</v>
      </c>
      <c r="BL118" s="20" t="s">
        <v>160</v>
      </c>
      <c r="BM118" s="218" t="s">
        <v>212</v>
      </c>
    </row>
    <row r="119" s="2" customFormat="1">
      <c r="A119" s="41"/>
      <c r="B119" s="42"/>
      <c r="C119" s="43"/>
      <c r="D119" s="220" t="s">
        <v>162</v>
      </c>
      <c r="E119" s="43"/>
      <c r="F119" s="221" t="s">
        <v>213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162</v>
      </c>
      <c r="AU119" s="20" t="s">
        <v>82</v>
      </c>
    </row>
    <row r="120" s="2" customFormat="1" ht="21.75" customHeight="1">
      <c r="A120" s="41"/>
      <c r="B120" s="42"/>
      <c r="C120" s="207" t="s">
        <v>107</v>
      </c>
      <c r="D120" s="207" t="s">
        <v>155</v>
      </c>
      <c r="E120" s="208" t="s">
        <v>214</v>
      </c>
      <c r="F120" s="209" t="s">
        <v>215</v>
      </c>
      <c r="G120" s="210" t="s">
        <v>207</v>
      </c>
      <c r="H120" s="211">
        <v>0.021000000000000001</v>
      </c>
      <c r="I120" s="212"/>
      <c r="J120" s="213">
        <f>ROUND(I120*H120,2)</f>
        <v>0</v>
      </c>
      <c r="K120" s="209" t="s">
        <v>159</v>
      </c>
      <c r="L120" s="47"/>
      <c r="M120" s="214" t="s">
        <v>19</v>
      </c>
      <c r="N120" s="215" t="s">
        <v>43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160</v>
      </c>
      <c r="AT120" s="218" t="s">
        <v>155</v>
      </c>
      <c r="AU120" s="218" t="s">
        <v>82</v>
      </c>
      <c r="AY120" s="20" t="s">
        <v>152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80</v>
      </c>
      <c r="BK120" s="219">
        <f>ROUND(I120*H120,2)</f>
        <v>0</v>
      </c>
      <c r="BL120" s="20" t="s">
        <v>160</v>
      </c>
      <c r="BM120" s="218" t="s">
        <v>216</v>
      </c>
    </row>
    <row r="121" s="2" customFormat="1">
      <c r="A121" s="41"/>
      <c r="B121" s="42"/>
      <c r="C121" s="43"/>
      <c r="D121" s="220" t="s">
        <v>162</v>
      </c>
      <c r="E121" s="43"/>
      <c r="F121" s="221" t="s">
        <v>217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162</v>
      </c>
      <c r="AU121" s="20" t="s">
        <v>82</v>
      </c>
    </row>
    <row r="122" s="2" customFormat="1" ht="24.15" customHeight="1">
      <c r="A122" s="41"/>
      <c r="B122" s="42"/>
      <c r="C122" s="207" t="s">
        <v>110</v>
      </c>
      <c r="D122" s="207" t="s">
        <v>155</v>
      </c>
      <c r="E122" s="208" t="s">
        <v>218</v>
      </c>
      <c r="F122" s="209" t="s">
        <v>219</v>
      </c>
      <c r="G122" s="210" t="s">
        <v>207</v>
      </c>
      <c r="H122" s="211">
        <v>0.126</v>
      </c>
      <c r="I122" s="212"/>
      <c r="J122" s="213">
        <f>ROUND(I122*H122,2)</f>
        <v>0</v>
      </c>
      <c r="K122" s="209" t="s">
        <v>159</v>
      </c>
      <c r="L122" s="47"/>
      <c r="M122" s="214" t="s">
        <v>19</v>
      </c>
      <c r="N122" s="215" t="s">
        <v>43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160</v>
      </c>
      <c r="AT122" s="218" t="s">
        <v>155</v>
      </c>
      <c r="AU122" s="218" t="s">
        <v>82</v>
      </c>
      <c r="AY122" s="20" t="s">
        <v>152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80</v>
      </c>
      <c r="BK122" s="219">
        <f>ROUND(I122*H122,2)</f>
        <v>0</v>
      </c>
      <c r="BL122" s="20" t="s">
        <v>160</v>
      </c>
      <c r="BM122" s="218" t="s">
        <v>220</v>
      </c>
    </row>
    <row r="123" s="2" customFormat="1">
      <c r="A123" s="41"/>
      <c r="B123" s="42"/>
      <c r="C123" s="43"/>
      <c r="D123" s="220" t="s">
        <v>162</v>
      </c>
      <c r="E123" s="43"/>
      <c r="F123" s="221" t="s">
        <v>221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162</v>
      </c>
      <c r="AU123" s="20" t="s">
        <v>82</v>
      </c>
    </row>
    <row r="124" s="13" customFormat="1">
      <c r="A124" s="13"/>
      <c r="B124" s="225"/>
      <c r="C124" s="226"/>
      <c r="D124" s="227" t="s">
        <v>164</v>
      </c>
      <c r="E124" s="228" t="s">
        <v>19</v>
      </c>
      <c r="F124" s="229" t="s">
        <v>222</v>
      </c>
      <c r="G124" s="226"/>
      <c r="H124" s="230">
        <v>0.126</v>
      </c>
      <c r="I124" s="231"/>
      <c r="J124" s="226"/>
      <c r="K124" s="226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164</v>
      </c>
      <c r="AU124" s="236" t="s">
        <v>82</v>
      </c>
      <c r="AV124" s="13" t="s">
        <v>82</v>
      </c>
      <c r="AW124" s="13" t="s">
        <v>33</v>
      </c>
      <c r="AX124" s="13" t="s">
        <v>80</v>
      </c>
      <c r="AY124" s="236" t="s">
        <v>152</v>
      </c>
    </row>
    <row r="125" s="2" customFormat="1" ht="24.15" customHeight="1">
      <c r="A125" s="41"/>
      <c r="B125" s="42"/>
      <c r="C125" s="207" t="s">
        <v>8</v>
      </c>
      <c r="D125" s="207" t="s">
        <v>155</v>
      </c>
      <c r="E125" s="208" t="s">
        <v>223</v>
      </c>
      <c r="F125" s="209" t="s">
        <v>224</v>
      </c>
      <c r="G125" s="210" t="s">
        <v>207</v>
      </c>
      <c r="H125" s="211">
        <v>0.021000000000000001</v>
      </c>
      <c r="I125" s="212"/>
      <c r="J125" s="213">
        <f>ROUND(I125*H125,2)</f>
        <v>0</v>
      </c>
      <c r="K125" s="209" t="s">
        <v>159</v>
      </c>
      <c r="L125" s="47"/>
      <c r="M125" s="214" t="s">
        <v>19</v>
      </c>
      <c r="N125" s="215" t="s">
        <v>43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160</v>
      </c>
      <c r="AT125" s="218" t="s">
        <v>155</v>
      </c>
      <c r="AU125" s="218" t="s">
        <v>82</v>
      </c>
      <c r="AY125" s="20" t="s">
        <v>152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80</v>
      </c>
      <c r="BK125" s="219">
        <f>ROUND(I125*H125,2)</f>
        <v>0</v>
      </c>
      <c r="BL125" s="20" t="s">
        <v>160</v>
      </c>
      <c r="BM125" s="218" t="s">
        <v>225</v>
      </c>
    </row>
    <row r="126" s="2" customFormat="1">
      <c r="A126" s="41"/>
      <c r="B126" s="42"/>
      <c r="C126" s="43"/>
      <c r="D126" s="220" t="s">
        <v>162</v>
      </c>
      <c r="E126" s="43"/>
      <c r="F126" s="221" t="s">
        <v>226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162</v>
      </c>
      <c r="AU126" s="20" t="s">
        <v>82</v>
      </c>
    </row>
    <row r="127" s="12" customFormat="1" ht="22.8" customHeight="1">
      <c r="A127" s="12"/>
      <c r="B127" s="191"/>
      <c r="C127" s="192"/>
      <c r="D127" s="193" t="s">
        <v>71</v>
      </c>
      <c r="E127" s="205" t="s">
        <v>227</v>
      </c>
      <c r="F127" s="205" t="s">
        <v>228</v>
      </c>
      <c r="G127" s="192"/>
      <c r="H127" s="192"/>
      <c r="I127" s="195"/>
      <c r="J127" s="206">
        <f>BK127</f>
        <v>0</v>
      </c>
      <c r="K127" s="192"/>
      <c r="L127" s="197"/>
      <c r="M127" s="198"/>
      <c r="N127" s="199"/>
      <c r="O127" s="199"/>
      <c r="P127" s="200">
        <f>SUM(P128:P129)</f>
        <v>0</v>
      </c>
      <c r="Q127" s="199"/>
      <c r="R127" s="200">
        <f>SUM(R128:R129)</f>
        <v>0</v>
      </c>
      <c r="S127" s="199"/>
      <c r="T127" s="201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2" t="s">
        <v>80</v>
      </c>
      <c r="AT127" s="203" t="s">
        <v>71</v>
      </c>
      <c r="AU127" s="203" t="s">
        <v>80</v>
      </c>
      <c r="AY127" s="202" t="s">
        <v>152</v>
      </c>
      <c r="BK127" s="204">
        <f>SUM(BK128:BK129)</f>
        <v>0</v>
      </c>
    </row>
    <row r="128" s="2" customFormat="1" ht="33" customHeight="1">
      <c r="A128" s="41"/>
      <c r="B128" s="42"/>
      <c r="C128" s="207" t="s">
        <v>115</v>
      </c>
      <c r="D128" s="207" t="s">
        <v>155</v>
      </c>
      <c r="E128" s="208" t="s">
        <v>229</v>
      </c>
      <c r="F128" s="209" t="s">
        <v>230</v>
      </c>
      <c r="G128" s="210" t="s">
        <v>207</v>
      </c>
      <c r="H128" s="211">
        <v>0.13900000000000001</v>
      </c>
      <c r="I128" s="212"/>
      <c r="J128" s="213">
        <f>ROUND(I128*H128,2)</f>
        <v>0</v>
      </c>
      <c r="K128" s="209" t="s">
        <v>159</v>
      </c>
      <c r="L128" s="47"/>
      <c r="M128" s="214" t="s">
        <v>19</v>
      </c>
      <c r="N128" s="215" t="s">
        <v>43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160</v>
      </c>
      <c r="AT128" s="218" t="s">
        <v>155</v>
      </c>
      <c r="AU128" s="218" t="s">
        <v>82</v>
      </c>
      <c r="AY128" s="20" t="s">
        <v>152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80</v>
      </c>
      <c r="BK128" s="219">
        <f>ROUND(I128*H128,2)</f>
        <v>0</v>
      </c>
      <c r="BL128" s="20" t="s">
        <v>160</v>
      </c>
      <c r="BM128" s="218" t="s">
        <v>231</v>
      </c>
    </row>
    <row r="129" s="2" customFormat="1">
      <c r="A129" s="41"/>
      <c r="B129" s="42"/>
      <c r="C129" s="43"/>
      <c r="D129" s="220" t="s">
        <v>162</v>
      </c>
      <c r="E129" s="43"/>
      <c r="F129" s="221" t="s">
        <v>232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162</v>
      </c>
      <c r="AU129" s="20" t="s">
        <v>82</v>
      </c>
    </row>
    <row r="130" s="12" customFormat="1" ht="25.92" customHeight="1">
      <c r="A130" s="12"/>
      <c r="B130" s="191"/>
      <c r="C130" s="192"/>
      <c r="D130" s="193" t="s">
        <v>71</v>
      </c>
      <c r="E130" s="194" t="s">
        <v>233</v>
      </c>
      <c r="F130" s="194" t="s">
        <v>234</v>
      </c>
      <c r="G130" s="192"/>
      <c r="H130" s="192"/>
      <c r="I130" s="195"/>
      <c r="J130" s="196">
        <f>BK130</f>
        <v>0</v>
      </c>
      <c r="K130" s="192"/>
      <c r="L130" s="197"/>
      <c r="M130" s="198"/>
      <c r="N130" s="199"/>
      <c r="O130" s="199"/>
      <c r="P130" s="200">
        <f>P131+P135</f>
        <v>0</v>
      </c>
      <c r="Q130" s="199"/>
      <c r="R130" s="200">
        <f>R131+R135</f>
        <v>0.096313040000000003</v>
      </c>
      <c r="S130" s="199"/>
      <c r="T130" s="201">
        <f>T131+T135</f>
        <v>0.02018052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2" t="s">
        <v>82</v>
      </c>
      <c r="AT130" s="203" t="s">
        <v>71</v>
      </c>
      <c r="AU130" s="203" t="s">
        <v>72</v>
      </c>
      <c r="AY130" s="202" t="s">
        <v>152</v>
      </c>
      <c r="BK130" s="204">
        <f>BK131+BK135</f>
        <v>0</v>
      </c>
    </row>
    <row r="131" s="12" customFormat="1" ht="22.8" customHeight="1">
      <c r="A131" s="12"/>
      <c r="B131" s="191"/>
      <c r="C131" s="192"/>
      <c r="D131" s="193" t="s">
        <v>71</v>
      </c>
      <c r="E131" s="205" t="s">
        <v>235</v>
      </c>
      <c r="F131" s="205" t="s">
        <v>236</v>
      </c>
      <c r="G131" s="192"/>
      <c r="H131" s="192"/>
      <c r="I131" s="195"/>
      <c r="J131" s="206">
        <f>BK131</f>
        <v>0</v>
      </c>
      <c r="K131" s="192"/>
      <c r="L131" s="197"/>
      <c r="M131" s="198"/>
      <c r="N131" s="199"/>
      <c r="O131" s="199"/>
      <c r="P131" s="200">
        <f>SUM(P132:P134)</f>
        <v>0</v>
      </c>
      <c r="Q131" s="199"/>
      <c r="R131" s="200">
        <f>SUM(R132:R134)</f>
        <v>0</v>
      </c>
      <c r="S131" s="199"/>
      <c r="T131" s="201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2" t="s">
        <v>82</v>
      </c>
      <c r="AT131" s="203" t="s">
        <v>71</v>
      </c>
      <c r="AU131" s="203" t="s">
        <v>80</v>
      </c>
      <c r="AY131" s="202" t="s">
        <v>152</v>
      </c>
      <c r="BK131" s="204">
        <f>SUM(BK132:BK134)</f>
        <v>0</v>
      </c>
    </row>
    <row r="132" s="2" customFormat="1" ht="16.5" customHeight="1">
      <c r="A132" s="41"/>
      <c r="B132" s="42"/>
      <c r="C132" s="207" t="s">
        <v>118</v>
      </c>
      <c r="D132" s="207" t="s">
        <v>155</v>
      </c>
      <c r="E132" s="208" t="s">
        <v>237</v>
      </c>
      <c r="F132" s="209" t="s">
        <v>238</v>
      </c>
      <c r="G132" s="210" t="s">
        <v>239</v>
      </c>
      <c r="H132" s="211">
        <v>1</v>
      </c>
      <c r="I132" s="212"/>
      <c r="J132" s="213">
        <f>ROUND(I132*H132,2)</f>
        <v>0</v>
      </c>
      <c r="K132" s="209" t="s">
        <v>19</v>
      </c>
      <c r="L132" s="47"/>
      <c r="M132" s="214" t="s">
        <v>19</v>
      </c>
      <c r="N132" s="215" t="s">
        <v>43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240</v>
      </c>
      <c r="AT132" s="218" t="s">
        <v>155</v>
      </c>
      <c r="AU132" s="218" t="s">
        <v>82</v>
      </c>
      <c r="AY132" s="20" t="s">
        <v>152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80</v>
      </c>
      <c r="BK132" s="219">
        <f>ROUND(I132*H132,2)</f>
        <v>0</v>
      </c>
      <c r="BL132" s="20" t="s">
        <v>240</v>
      </c>
      <c r="BM132" s="218" t="s">
        <v>241</v>
      </c>
    </row>
    <row r="133" s="2" customFormat="1" ht="16.5" customHeight="1">
      <c r="A133" s="41"/>
      <c r="B133" s="42"/>
      <c r="C133" s="207" t="s">
        <v>242</v>
      </c>
      <c r="D133" s="207" t="s">
        <v>155</v>
      </c>
      <c r="E133" s="208" t="s">
        <v>243</v>
      </c>
      <c r="F133" s="209" t="s">
        <v>244</v>
      </c>
      <c r="G133" s="210" t="s">
        <v>239</v>
      </c>
      <c r="H133" s="211">
        <v>1</v>
      </c>
      <c r="I133" s="212"/>
      <c r="J133" s="213">
        <f>ROUND(I133*H133,2)</f>
        <v>0</v>
      </c>
      <c r="K133" s="209" t="s">
        <v>19</v>
      </c>
      <c r="L133" s="47"/>
      <c r="M133" s="214" t="s">
        <v>19</v>
      </c>
      <c r="N133" s="215" t="s">
        <v>43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240</v>
      </c>
      <c r="AT133" s="218" t="s">
        <v>155</v>
      </c>
      <c r="AU133" s="218" t="s">
        <v>82</v>
      </c>
      <c r="AY133" s="20" t="s">
        <v>152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80</v>
      </c>
      <c r="BK133" s="219">
        <f>ROUND(I133*H133,2)</f>
        <v>0</v>
      </c>
      <c r="BL133" s="20" t="s">
        <v>240</v>
      </c>
      <c r="BM133" s="218" t="s">
        <v>245</v>
      </c>
    </row>
    <row r="134" s="2" customFormat="1" ht="24.15" customHeight="1">
      <c r="A134" s="41"/>
      <c r="B134" s="42"/>
      <c r="C134" s="207" t="s">
        <v>240</v>
      </c>
      <c r="D134" s="207" t="s">
        <v>155</v>
      </c>
      <c r="E134" s="208" t="s">
        <v>246</v>
      </c>
      <c r="F134" s="209" t="s">
        <v>247</v>
      </c>
      <c r="G134" s="210" t="s">
        <v>248</v>
      </c>
      <c r="H134" s="258"/>
      <c r="I134" s="212"/>
      <c r="J134" s="213">
        <f>ROUND(I134*H134,2)</f>
        <v>0</v>
      </c>
      <c r="K134" s="209" t="s">
        <v>19</v>
      </c>
      <c r="L134" s="47"/>
      <c r="M134" s="214" t="s">
        <v>19</v>
      </c>
      <c r="N134" s="215" t="s">
        <v>43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240</v>
      </c>
      <c r="AT134" s="218" t="s">
        <v>155</v>
      </c>
      <c r="AU134" s="218" t="s">
        <v>82</v>
      </c>
      <c r="AY134" s="20" t="s">
        <v>152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80</v>
      </c>
      <c r="BK134" s="219">
        <f>ROUND(I134*H134,2)</f>
        <v>0</v>
      </c>
      <c r="BL134" s="20" t="s">
        <v>240</v>
      </c>
      <c r="BM134" s="218" t="s">
        <v>249</v>
      </c>
    </row>
    <row r="135" s="12" customFormat="1" ht="22.8" customHeight="1">
      <c r="A135" s="12"/>
      <c r="B135" s="191"/>
      <c r="C135" s="192"/>
      <c r="D135" s="193" t="s">
        <v>71</v>
      </c>
      <c r="E135" s="205" t="s">
        <v>250</v>
      </c>
      <c r="F135" s="205" t="s">
        <v>251</v>
      </c>
      <c r="G135" s="192"/>
      <c r="H135" s="192"/>
      <c r="I135" s="195"/>
      <c r="J135" s="206">
        <f>BK135</f>
        <v>0</v>
      </c>
      <c r="K135" s="192"/>
      <c r="L135" s="197"/>
      <c r="M135" s="198"/>
      <c r="N135" s="199"/>
      <c r="O135" s="199"/>
      <c r="P135" s="200">
        <f>SUM(P136:P162)</f>
        <v>0</v>
      </c>
      <c r="Q135" s="199"/>
      <c r="R135" s="200">
        <f>SUM(R136:R162)</f>
        <v>0.096313040000000003</v>
      </c>
      <c r="S135" s="199"/>
      <c r="T135" s="201">
        <f>SUM(T136:T162)</f>
        <v>0.02018052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2" t="s">
        <v>82</v>
      </c>
      <c r="AT135" s="203" t="s">
        <v>71</v>
      </c>
      <c r="AU135" s="203" t="s">
        <v>80</v>
      </c>
      <c r="AY135" s="202" t="s">
        <v>152</v>
      </c>
      <c r="BK135" s="204">
        <f>SUM(BK136:BK162)</f>
        <v>0</v>
      </c>
    </row>
    <row r="136" s="2" customFormat="1" ht="16.5" customHeight="1">
      <c r="A136" s="41"/>
      <c r="B136" s="42"/>
      <c r="C136" s="207" t="s">
        <v>252</v>
      </c>
      <c r="D136" s="207" t="s">
        <v>155</v>
      </c>
      <c r="E136" s="208" t="s">
        <v>253</v>
      </c>
      <c r="F136" s="209" t="s">
        <v>254</v>
      </c>
      <c r="G136" s="210" t="s">
        <v>158</v>
      </c>
      <c r="H136" s="211">
        <v>64.548000000000002</v>
      </c>
      <c r="I136" s="212"/>
      <c r="J136" s="213">
        <f>ROUND(I136*H136,2)</f>
        <v>0</v>
      </c>
      <c r="K136" s="209" t="s">
        <v>159</v>
      </c>
      <c r="L136" s="47"/>
      <c r="M136" s="214" t="s">
        <v>19</v>
      </c>
      <c r="N136" s="215" t="s">
        <v>43</v>
      </c>
      <c r="O136" s="87"/>
      <c r="P136" s="216">
        <f>O136*H136</f>
        <v>0</v>
      </c>
      <c r="Q136" s="216">
        <v>0.001</v>
      </c>
      <c r="R136" s="216">
        <f>Q136*H136</f>
        <v>0.064548000000000008</v>
      </c>
      <c r="S136" s="216">
        <v>0.00031</v>
      </c>
      <c r="T136" s="217">
        <f>S136*H136</f>
        <v>0.020009880000000001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240</v>
      </c>
      <c r="AT136" s="218" t="s">
        <v>155</v>
      </c>
      <c r="AU136" s="218" t="s">
        <v>82</v>
      </c>
      <c r="AY136" s="20" t="s">
        <v>152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80</v>
      </c>
      <c r="BK136" s="219">
        <f>ROUND(I136*H136,2)</f>
        <v>0</v>
      </c>
      <c r="BL136" s="20" t="s">
        <v>240</v>
      </c>
      <c r="BM136" s="218" t="s">
        <v>255</v>
      </c>
    </row>
    <row r="137" s="2" customFormat="1">
      <c r="A137" s="41"/>
      <c r="B137" s="42"/>
      <c r="C137" s="43"/>
      <c r="D137" s="220" t="s">
        <v>162</v>
      </c>
      <c r="E137" s="43"/>
      <c r="F137" s="221" t="s">
        <v>256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162</v>
      </c>
      <c r="AU137" s="20" t="s">
        <v>82</v>
      </c>
    </row>
    <row r="138" s="14" customFormat="1">
      <c r="A138" s="14"/>
      <c r="B138" s="237"/>
      <c r="C138" s="238"/>
      <c r="D138" s="227" t="s">
        <v>164</v>
      </c>
      <c r="E138" s="239" t="s">
        <v>19</v>
      </c>
      <c r="F138" s="240" t="s">
        <v>257</v>
      </c>
      <c r="G138" s="238"/>
      <c r="H138" s="239" t="s">
        <v>19</v>
      </c>
      <c r="I138" s="241"/>
      <c r="J138" s="238"/>
      <c r="K138" s="238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164</v>
      </c>
      <c r="AU138" s="246" t="s">
        <v>82</v>
      </c>
      <c r="AV138" s="14" t="s">
        <v>80</v>
      </c>
      <c r="AW138" s="14" t="s">
        <v>33</v>
      </c>
      <c r="AX138" s="14" t="s">
        <v>72</v>
      </c>
      <c r="AY138" s="246" t="s">
        <v>152</v>
      </c>
    </row>
    <row r="139" s="13" customFormat="1">
      <c r="A139" s="13"/>
      <c r="B139" s="225"/>
      <c r="C139" s="226"/>
      <c r="D139" s="227" t="s">
        <v>164</v>
      </c>
      <c r="E139" s="228" t="s">
        <v>19</v>
      </c>
      <c r="F139" s="229" t="s">
        <v>165</v>
      </c>
      <c r="G139" s="226"/>
      <c r="H139" s="230">
        <v>15.725</v>
      </c>
      <c r="I139" s="231"/>
      <c r="J139" s="226"/>
      <c r="K139" s="226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164</v>
      </c>
      <c r="AU139" s="236" t="s">
        <v>82</v>
      </c>
      <c r="AV139" s="13" t="s">
        <v>82</v>
      </c>
      <c r="AW139" s="13" t="s">
        <v>33</v>
      </c>
      <c r="AX139" s="13" t="s">
        <v>72</v>
      </c>
      <c r="AY139" s="236" t="s">
        <v>152</v>
      </c>
    </row>
    <row r="140" s="16" customFormat="1">
      <c r="A140" s="16"/>
      <c r="B140" s="259"/>
      <c r="C140" s="260"/>
      <c r="D140" s="227" t="s">
        <v>164</v>
      </c>
      <c r="E140" s="261" t="s">
        <v>19</v>
      </c>
      <c r="F140" s="262" t="s">
        <v>258</v>
      </c>
      <c r="G140" s="260"/>
      <c r="H140" s="263">
        <v>15.725</v>
      </c>
      <c r="I140" s="264"/>
      <c r="J140" s="260"/>
      <c r="K140" s="260"/>
      <c r="L140" s="265"/>
      <c r="M140" s="266"/>
      <c r="N140" s="267"/>
      <c r="O140" s="267"/>
      <c r="P140" s="267"/>
      <c r="Q140" s="267"/>
      <c r="R140" s="267"/>
      <c r="S140" s="267"/>
      <c r="T140" s="268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T140" s="269" t="s">
        <v>164</v>
      </c>
      <c r="AU140" s="269" t="s">
        <v>82</v>
      </c>
      <c r="AV140" s="16" t="s">
        <v>172</v>
      </c>
      <c r="AW140" s="16" t="s">
        <v>33</v>
      </c>
      <c r="AX140" s="16" t="s">
        <v>72</v>
      </c>
      <c r="AY140" s="269" t="s">
        <v>152</v>
      </c>
    </row>
    <row r="141" s="14" customFormat="1">
      <c r="A141" s="14"/>
      <c r="B141" s="237"/>
      <c r="C141" s="238"/>
      <c r="D141" s="227" t="s">
        <v>164</v>
      </c>
      <c r="E141" s="239" t="s">
        <v>19</v>
      </c>
      <c r="F141" s="240" t="s">
        <v>259</v>
      </c>
      <c r="G141" s="238"/>
      <c r="H141" s="239" t="s">
        <v>19</v>
      </c>
      <c r="I141" s="241"/>
      <c r="J141" s="238"/>
      <c r="K141" s="238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164</v>
      </c>
      <c r="AU141" s="246" t="s">
        <v>82</v>
      </c>
      <c r="AV141" s="14" t="s">
        <v>80</v>
      </c>
      <c r="AW141" s="14" t="s">
        <v>33</v>
      </c>
      <c r="AX141" s="14" t="s">
        <v>72</v>
      </c>
      <c r="AY141" s="246" t="s">
        <v>152</v>
      </c>
    </row>
    <row r="142" s="13" customFormat="1">
      <c r="A142" s="13"/>
      <c r="B142" s="225"/>
      <c r="C142" s="226"/>
      <c r="D142" s="227" t="s">
        <v>164</v>
      </c>
      <c r="E142" s="228" t="s">
        <v>19</v>
      </c>
      <c r="F142" s="229" t="s">
        <v>260</v>
      </c>
      <c r="G142" s="226"/>
      <c r="H142" s="230">
        <v>54.877000000000002</v>
      </c>
      <c r="I142" s="231"/>
      <c r="J142" s="226"/>
      <c r="K142" s="226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164</v>
      </c>
      <c r="AU142" s="236" t="s">
        <v>82</v>
      </c>
      <c r="AV142" s="13" t="s">
        <v>82</v>
      </c>
      <c r="AW142" s="13" t="s">
        <v>33</v>
      </c>
      <c r="AX142" s="13" t="s">
        <v>72</v>
      </c>
      <c r="AY142" s="236" t="s">
        <v>152</v>
      </c>
    </row>
    <row r="143" s="13" customFormat="1">
      <c r="A143" s="13"/>
      <c r="B143" s="225"/>
      <c r="C143" s="226"/>
      <c r="D143" s="227" t="s">
        <v>164</v>
      </c>
      <c r="E143" s="228" t="s">
        <v>19</v>
      </c>
      <c r="F143" s="229" t="s">
        <v>261</v>
      </c>
      <c r="G143" s="226"/>
      <c r="H143" s="230">
        <v>-1.8</v>
      </c>
      <c r="I143" s="231"/>
      <c r="J143" s="226"/>
      <c r="K143" s="226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164</v>
      </c>
      <c r="AU143" s="236" t="s">
        <v>82</v>
      </c>
      <c r="AV143" s="13" t="s">
        <v>82</v>
      </c>
      <c r="AW143" s="13" t="s">
        <v>33</v>
      </c>
      <c r="AX143" s="13" t="s">
        <v>72</v>
      </c>
      <c r="AY143" s="236" t="s">
        <v>152</v>
      </c>
    </row>
    <row r="144" s="13" customFormat="1">
      <c r="A144" s="13"/>
      <c r="B144" s="225"/>
      <c r="C144" s="226"/>
      <c r="D144" s="227" t="s">
        <v>164</v>
      </c>
      <c r="E144" s="228" t="s">
        <v>19</v>
      </c>
      <c r="F144" s="229" t="s">
        <v>262</v>
      </c>
      <c r="G144" s="226"/>
      <c r="H144" s="230">
        <v>-5.6879999999999997</v>
      </c>
      <c r="I144" s="231"/>
      <c r="J144" s="226"/>
      <c r="K144" s="226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164</v>
      </c>
      <c r="AU144" s="236" t="s">
        <v>82</v>
      </c>
      <c r="AV144" s="13" t="s">
        <v>82</v>
      </c>
      <c r="AW144" s="13" t="s">
        <v>33</v>
      </c>
      <c r="AX144" s="13" t="s">
        <v>72</v>
      </c>
      <c r="AY144" s="236" t="s">
        <v>152</v>
      </c>
    </row>
    <row r="145" s="13" customFormat="1">
      <c r="A145" s="13"/>
      <c r="B145" s="225"/>
      <c r="C145" s="226"/>
      <c r="D145" s="227" t="s">
        <v>164</v>
      </c>
      <c r="E145" s="228" t="s">
        <v>19</v>
      </c>
      <c r="F145" s="229" t="s">
        <v>263</v>
      </c>
      <c r="G145" s="226"/>
      <c r="H145" s="230">
        <v>1.4339999999999999</v>
      </c>
      <c r="I145" s="231"/>
      <c r="J145" s="226"/>
      <c r="K145" s="226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164</v>
      </c>
      <c r="AU145" s="236" t="s">
        <v>82</v>
      </c>
      <c r="AV145" s="13" t="s">
        <v>82</v>
      </c>
      <c r="AW145" s="13" t="s">
        <v>33</v>
      </c>
      <c r="AX145" s="13" t="s">
        <v>72</v>
      </c>
      <c r="AY145" s="236" t="s">
        <v>152</v>
      </c>
    </row>
    <row r="146" s="16" customFormat="1">
      <c r="A146" s="16"/>
      <c r="B146" s="259"/>
      <c r="C146" s="260"/>
      <c r="D146" s="227" t="s">
        <v>164</v>
      </c>
      <c r="E146" s="261" t="s">
        <v>19</v>
      </c>
      <c r="F146" s="262" t="s">
        <v>258</v>
      </c>
      <c r="G146" s="260"/>
      <c r="H146" s="263">
        <v>48.823</v>
      </c>
      <c r="I146" s="264"/>
      <c r="J146" s="260"/>
      <c r="K146" s="260"/>
      <c r="L146" s="265"/>
      <c r="M146" s="266"/>
      <c r="N146" s="267"/>
      <c r="O146" s="267"/>
      <c r="P146" s="267"/>
      <c r="Q146" s="267"/>
      <c r="R146" s="267"/>
      <c r="S146" s="267"/>
      <c r="T146" s="268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69" t="s">
        <v>164</v>
      </c>
      <c r="AU146" s="269" t="s">
        <v>82</v>
      </c>
      <c r="AV146" s="16" t="s">
        <v>172</v>
      </c>
      <c r="AW146" s="16" t="s">
        <v>33</v>
      </c>
      <c r="AX146" s="16" t="s">
        <v>72</v>
      </c>
      <c r="AY146" s="269" t="s">
        <v>152</v>
      </c>
    </row>
    <row r="147" s="15" customFormat="1">
      <c r="A147" s="15"/>
      <c r="B147" s="247"/>
      <c r="C147" s="248"/>
      <c r="D147" s="227" t="s">
        <v>164</v>
      </c>
      <c r="E147" s="249" t="s">
        <v>19</v>
      </c>
      <c r="F147" s="250" t="s">
        <v>185</v>
      </c>
      <c r="G147" s="248"/>
      <c r="H147" s="251">
        <v>64.548000000000002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7" t="s">
        <v>164</v>
      </c>
      <c r="AU147" s="257" t="s">
        <v>82</v>
      </c>
      <c r="AV147" s="15" t="s">
        <v>160</v>
      </c>
      <c r="AW147" s="15" t="s">
        <v>33</v>
      </c>
      <c r="AX147" s="15" t="s">
        <v>80</v>
      </c>
      <c r="AY147" s="257" t="s">
        <v>152</v>
      </c>
    </row>
    <row r="148" s="2" customFormat="1" ht="24.15" customHeight="1">
      <c r="A148" s="41"/>
      <c r="B148" s="42"/>
      <c r="C148" s="207" t="s">
        <v>264</v>
      </c>
      <c r="D148" s="207" t="s">
        <v>155</v>
      </c>
      <c r="E148" s="208" t="s">
        <v>265</v>
      </c>
      <c r="F148" s="209" t="s">
        <v>266</v>
      </c>
      <c r="G148" s="210" t="s">
        <v>267</v>
      </c>
      <c r="H148" s="211">
        <v>9.5399999999999991</v>
      </c>
      <c r="I148" s="212"/>
      <c r="J148" s="213">
        <f>ROUND(I148*H148,2)</f>
        <v>0</v>
      </c>
      <c r="K148" s="209" t="s">
        <v>159</v>
      </c>
      <c r="L148" s="47"/>
      <c r="M148" s="214" t="s">
        <v>19</v>
      </c>
      <c r="N148" s="215" t="s">
        <v>43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240</v>
      </c>
      <c r="AT148" s="218" t="s">
        <v>155</v>
      </c>
      <c r="AU148" s="218" t="s">
        <v>82</v>
      </c>
      <c r="AY148" s="20" t="s">
        <v>152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80</v>
      </c>
      <c r="BK148" s="219">
        <f>ROUND(I148*H148,2)</f>
        <v>0</v>
      </c>
      <c r="BL148" s="20" t="s">
        <v>240</v>
      </c>
      <c r="BM148" s="218" t="s">
        <v>268</v>
      </c>
    </row>
    <row r="149" s="2" customFormat="1">
      <c r="A149" s="41"/>
      <c r="B149" s="42"/>
      <c r="C149" s="43"/>
      <c r="D149" s="220" t="s">
        <v>162</v>
      </c>
      <c r="E149" s="43"/>
      <c r="F149" s="221" t="s">
        <v>269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162</v>
      </c>
      <c r="AU149" s="20" t="s">
        <v>82</v>
      </c>
    </row>
    <row r="150" s="13" customFormat="1">
      <c r="A150" s="13"/>
      <c r="B150" s="225"/>
      <c r="C150" s="226"/>
      <c r="D150" s="227" t="s">
        <v>164</v>
      </c>
      <c r="E150" s="228" t="s">
        <v>19</v>
      </c>
      <c r="F150" s="229" t="s">
        <v>270</v>
      </c>
      <c r="G150" s="226"/>
      <c r="H150" s="230">
        <v>9.5399999999999991</v>
      </c>
      <c r="I150" s="231"/>
      <c r="J150" s="226"/>
      <c r="K150" s="226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164</v>
      </c>
      <c r="AU150" s="236" t="s">
        <v>82</v>
      </c>
      <c r="AV150" s="13" t="s">
        <v>82</v>
      </c>
      <c r="AW150" s="13" t="s">
        <v>33</v>
      </c>
      <c r="AX150" s="13" t="s">
        <v>80</v>
      </c>
      <c r="AY150" s="236" t="s">
        <v>152</v>
      </c>
    </row>
    <row r="151" s="2" customFormat="1" ht="16.5" customHeight="1">
      <c r="A151" s="41"/>
      <c r="B151" s="42"/>
      <c r="C151" s="270" t="s">
        <v>271</v>
      </c>
      <c r="D151" s="270" t="s">
        <v>272</v>
      </c>
      <c r="E151" s="271" t="s">
        <v>273</v>
      </c>
      <c r="F151" s="272" t="s">
        <v>274</v>
      </c>
      <c r="G151" s="273" t="s">
        <v>267</v>
      </c>
      <c r="H151" s="274">
        <v>11.448</v>
      </c>
      <c r="I151" s="275"/>
      <c r="J151" s="276">
        <f>ROUND(I151*H151,2)</f>
        <v>0</v>
      </c>
      <c r="K151" s="272" t="s">
        <v>159</v>
      </c>
      <c r="L151" s="277"/>
      <c r="M151" s="278" t="s">
        <v>19</v>
      </c>
      <c r="N151" s="279" t="s">
        <v>43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275</v>
      </c>
      <c r="AT151" s="218" t="s">
        <v>272</v>
      </c>
      <c r="AU151" s="218" t="s">
        <v>82</v>
      </c>
      <c r="AY151" s="20" t="s">
        <v>152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80</v>
      </c>
      <c r="BK151" s="219">
        <f>ROUND(I151*H151,2)</f>
        <v>0</v>
      </c>
      <c r="BL151" s="20" t="s">
        <v>240</v>
      </c>
      <c r="BM151" s="218" t="s">
        <v>276</v>
      </c>
    </row>
    <row r="152" s="13" customFormat="1">
      <c r="A152" s="13"/>
      <c r="B152" s="225"/>
      <c r="C152" s="226"/>
      <c r="D152" s="227" t="s">
        <v>164</v>
      </c>
      <c r="E152" s="226"/>
      <c r="F152" s="229" t="s">
        <v>277</v>
      </c>
      <c r="G152" s="226"/>
      <c r="H152" s="230">
        <v>11.448</v>
      </c>
      <c r="I152" s="231"/>
      <c r="J152" s="226"/>
      <c r="K152" s="226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164</v>
      </c>
      <c r="AU152" s="236" t="s">
        <v>82</v>
      </c>
      <c r="AV152" s="13" t="s">
        <v>82</v>
      </c>
      <c r="AW152" s="13" t="s">
        <v>4</v>
      </c>
      <c r="AX152" s="13" t="s">
        <v>80</v>
      </c>
      <c r="AY152" s="236" t="s">
        <v>152</v>
      </c>
    </row>
    <row r="153" s="2" customFormat="1" ht="24.15" customHeight="1">
      <c r="A153" s="41"/>
      <c r="B153" s="42"/>
      <c r="C153" s="207" t="s">
        <v>278</v>
      </c>
      <c r="D153" s="207" t="s">
        <v>155</v>
      </c>
      <c r="E153" s="208" t="s">
        <v>279</v>
      </c>
      <c r="F153" s="209" t="s">
        <v>280</v>
      </c>
      <c r="G153" s="210" t="s">
        <v>158</v>
      </c>
      <c r="H153" s="211">
        <v>5.6879999999999997</v>
      </c>
      <c r="I153" s="212"/>
      <c r="J153" s="213">
        <f>ROUND(I153*H153,2)</f>
        <v>0</v>
      </c>
      <c r="K153" s="209" t="s">
        <v>159</v>
      </c>
      <c r="L153" s="47"/>
      <c r="M153" s="214" t="s">
        <v>19</v>
      </c>
      <c r="N153" s="215" t="s">
        <v>43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3.0000000000000001E-05</v>
      </c>
      <c r="T153" s="217">
        <f>S153*H153</f>
        <v>0.00017064000000000001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240</v>
      </c>
      <c r="AT153" s="218" t="s">
        <v>155</v>
      </c>
      <c r="AU153" s="218" t="s">
        <v>82</v>
      </c>
      <c r="AY153" s="20" t="s">
        <v>152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80</v>
      </c>
      <c r="BK153" s="219">
        <f>ROUND(I153*H153,2)</f>
        <v>0</v>
      </c>
      <c r="BL153" s="20" t="s">
        <v>240</v>
      </c>
      <c r="BM153" s="218" t="s">
        <v>281</v>
      </c>
    </row>
    <row r="154" s="2" customFormat="1">
      <c r="A154" s="41"/>
      <c r="B154" s="42"/>
      <c r="C154" s="43"/>
      <c r="D154" s="220" t="s">
        <v>162</v>
      </c>
      <c r="E154" s="43"/>
      <c r="F154" s="221" t="s">
        <v>282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162</v>
      </c>
      <c r="AU154" s="20" t="s">
        <v>82</v>
      </c>
    </row>
    <row r="155" s="14" customFormat="1">
      <c r="A155" s="14"/>
      <c r="B155" s="237"/>
      <c r="C155" s="238"/>
      <c r="D155" s="227" t="s">
        <v>164</v>
      </c>
      <c r="E155" s="239" t="s">
        <v>19</v>
      </c>
      <c r="F155" s="240" t="s">
        <v>283</v>
      </c>
      <c r="G155" s="238"/>
      <c r="H155" s="239" t="s">
        <v>19</v>
      </c>
      <c r="I155" s="241"/>
      <c r="J155" s="238"/>
      <c r="K155" s="238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164</v>
      </c>
      <c r="AU155" s="246" t="s">
        <v>82</v>
      </c>
      <c r="AV155" s="14" t="s">
        <v>80</v>
      </c>
      <c r="AW155" s="14" t="s">
        <v>33</v>
      </c>
      <c r="AX155" s="14" t="s">
        <v>72</v>
      </c>
      <c r="AY155" s="246" t="s">
        <v>152</v>
      </c>
    </row>
    <row r="156" s="13" customFormat="1">
      <c r="A156" s="13"/>
      <c r="B156" s="225"/>
      <c r="C156" s="226"/>
      <c r="D156" s="227" t="s">
        <v>164</v>
      </c>
      <c r="E156" s="228" t="s">
        <v>19</v>
      </c>
      <c r="F156" s="229" t="s">
        <v>284</v>
      </c>
      <c r="G156" s="226"/>
      <c r="H156" s="230">
        <v>5.6879999999999997</v>
      </c>
      <c r="I156" s="231"/>
      <c r="J156" s="226"/>
      <c r="K156" s="226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164</v>
      </c>
      <c r="AU156" s="236" t="s">
        <v>82</v>
      </c>
      <c r="AV156" s="13" t="s">
        <v>82</v>
      </c>
      <c r="AW156" s="13" t="s">
        <v>33</v>
      </c>
      <c r="AX156" s="13" t="s">
        <v>80</v>
      </c>
      <c r="AY156" s="236" t="s">
        <v>152</v>
      </c>
    </row>
    <row r="157" s="2" customFormat="1" ht="16.5" customHeight="1">
      <c r="A157" s="41"/>
      <c r="B157" s="42"/>
      <c r="C157" s="270" t="s">
        <v>7</v>
      </c>
      <c r="D157" s="270" t="s">
        <v>272</v>
      </c>
      <c r="E157" s="271" t="s">
        <v>285</v>
      </c>
      <c r="F157" s="272" t="s">
        <v>286</v>
      </c>
      <c r="G157" s="273" t="s">
        <v>158</v>
      </c>
      <c r="H157" s="274">
        <v>6.8259999999999996</v>
      </c>
      <c r="I157" s="275"/>
      <c r="J157" s="276">
        <f>ROUND(I157*H157,2)</f>
        <v>0</v>
      </c>
      <c r="K157" s="272" t="s">
        <v>159</v>
      </c>
      <c r="L157" s="277"/>
      <c r="M157" s="278" t="s">
        <v>19</v>
      </c>
      <c r="N157" s="279" t="s">
        <v>43</v>
      </c>
      <c r="O157" s="87"/>
      <c r="P157" s="216">
        <f>O157*H157</f>
        <v>0</v>
      </c>
      <c r="Q157" s="216">
        <v>2.0000000000000002E-05</v>
      </c>
      <c r="R157" s="216">
        <f>Q157*H157</f>
        <v>0.00013652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275</v>
      </c>
      <c r="AT157" s="218" t="s">
        <v>272</v>
      </c>
      <c r="AU157" s="218" t="s">
        <v>82</v>
      </c>
      <c r="AY157" s="20" t="s">
        <v>152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80</v>
      </c>
      <c r="BK157" s="219">
        <f>ROUND(I157*H157,2)</f>
        <v>0</v>
      </c>
      <c r="BL157" s="20" t="s">
        <v>240</v>
      </c>
      <c r="BM157" s="218" t="s">
        <v>287</v>
      </c>
    </row>
    <row r="158" s="13" customFormat="1">
      <c r="A158" s="13"/>
      <c r="B158" s="225"/>
      <c r="C158" s="226"/>
      <c r="D158" s="227" t="s">
        <v>164</v>
      </c>
      <c r="E158" s="226"/>
      <c r="F158" s="229" t="s">
        <v>288</v>
      </c>
      <c r="G158" s="226"/>
      <c r="H158" s="230">
        <v>6.8259999999999996</v>
      </c>
      <c r="I158" s="231"/>
      <c r="J158" s="226"/>
      <c r="K158" s="226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164</v>
      </c>
      <c r="AU158" s="236" t="s">
        <v>82</v>
      </c>
      <c r="AV158" s="13" t="s">
        <v>82</v>
      </c>
      <c r="AW158" s="13" t="s">
        <v>4</v>
      </c>
      <c r="AX158" s="13" t="s">
        <v>80</v>
      </c>
      <c r="AY158" s="236" t="s">
        <v>152</v>
      </c>
    </row>
    <row r="159" s="2" customFormat="1" ht="16.5" customHeight="1">
      <c r="A159" s="41"/>
      <c r="B159" s="42"/>
      <c r="C159" s="207" t="s">
        <v>289</v>
      </c>
      <c r="D159" s="207" t="s">
        <v>155</v>
      </c>
      <c r="E159" s="208" t="s">
        <v>290</v>
      </c>
      <c r="F159" s="209" t="s">
        <v>291</v>
      </c>
      <c r="G159" s="210" t="s">
        <v>158</v>
      </c>
      <c r="H159" s="211">
        <v>64.548000000000002</v>
      </c>
      <c r="I159" s="212"/>
      <c r="J159" s="213">
        <f>ROUND(I159*H159,2)</f>
        <v>0</v>
      </c>
      <c r="K159" s="209" t="s">
        <v>159</v>
      </c>
      <c r="L159" s="47"/>
      <c r="M159" s="214" t="s">
        <v>19</v>
      </c>
      <c r="N159" s="215" t="s">
        <v>43</v>
      </c>
      <c r="O159" s="87"/>
      <c r="P159" s="216">
        <f>O159*H159</f>
        <v>0</v>
      </c>
      <c r="Q159" s="216">
        <v>0.00020000000000000001</v>
      </c>
      <c r="R159" s="216">
        <f>Q159*H159</f>
        <v>0.0129096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240</v>
      </c>
      <c r="AT159" s="218" t="s">
        <v>155</v>
      </c>
      <c r="AU159" s="218" t="s">
        <v>82</v>
      </c>
      <c r="AY159" s="20" t="s">
        <v>152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80</v>
      </c>
      <c r="BK159" s="219">
        <f>ROUND(I159*H159,2)</f>
        <v>0</v>
      </c>
      <c r="BL159" s="20" t="s">
        <v>240</v>
      </c>
      <c r="BM159" s="218" t="s">
        <v>292</v>
      </c>
    </row>
    <row r="160" s="2" customFormat="1">
      <c r="A160" s="41"/>
      <c r="B160" s="42"/>
      <c r="C160" s="43"/>
      <c r="D160" s="220" t="s">
        <v>162</v>
      </c>
      <c r="E160" s="43"/>
      <c r="F160" s="221" t="s">
        <v>293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162</v>
      </c>
      <c r="AU160" s="20" t="s">
        <v>82</v>
      </c>
    </row>
    <row r="161" s="2" customFormat="1" ht="24.15" customHeight="1">
      <c r="A161" s="41"/>
      <c r="B161" s="42"/>
      <c r="C161" s="207" t="s">
        <v>294</v>
      </c>
      <c r="D161" s="207" t="s">
        <v>155</v>
      </c>
      <c r="E161" s="208" t="s">
        <v>295</v>
      </c>
      <c r="F161" s="209" t="s">
        <v>296</v>
      </c>
      <c r="G161" s="210" t="s">
        <v>158</v>
      </c>
      <c r="H161" s="211">
        <v>64.548000000000002</v>
      </c>
      <c r="I161" s="212"/>
      <c r="J161" s="213">
        <f>ROUND(I161*H161,2)</f>
        <v>0</v>
      </c>
      <c r="K161" s="209" t="s">
        <v>159</v>
      </c>
      <c r="L161" s="47"/>
      <c r="M161" s="214" t="s">
        <v>19</v>
      </c>
      <c r="N161" s="215" t="s">
        <v>43</v>
      </c>
      <c r="O161" s="87"/>
      <c r="P161" s="216">
        <f>O161*H161</f>
        <v>0</v>
      </c>
      <c r="Q161" s="216">
        <v>0.00029</v>
      </c>
      <c r="R161" s="216">
        <f>Q161*H161</f>
        <v>0.01871892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240</v>
      </c>
      <c r="AT161" s="218" t="s">
        <v>155</v>
      </c>
      <c r="AU161" s="218" t="s">
        <v>82</v>
      </c>
      <c r="AY161" s="20" t="s">
        <v>152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80</v>
      </c>
      <c r="BK161" s="219">
        <f>ROUND(I161*H161,2)</f>
        <v>0</v>
      </c>
      <c r="BL161" s="20" t="s">
        <v>240</v>
      </c>
      <c r="BM161" s="218" t="s">
        <v>297</v>
      </c>
    </row>
    <row r="162" s="2" customFormat="1">
      <c r="A162" s="41"/>
      <c r="B162" s="42"/>
      <c r="C162" s="43"/>
      <c r="D162" s="220" t="s">
        <v>162</v>
      </c>
      <c r="E162" s="43"/>
      <c r="F162" s="221" t="s">
        <v>298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162</v>
      </c>
      <c r="AU162" s="20" t="s">
        <v>82</v>
      </c>
    </row>
    <row r="163" s="12" customFormat="1" ht="25.92" customHeight="1">
      <c r="A163" s="12"/>
      <c r="B163" s="191"/>
      <c r="C163" s="192"/>
      <c r="D163" s="193" t="s">
        <v>71</v>
      </c>
      <c r="E163" s="194" t="s">
        <v>299</v>
      </c>
      <c r="F163" s="194" t="s">
        <v>300</v>
      </c>
      <c r="G163" s="192"/>
      <c r="H163" s="192"/>
      <c r="I163" s="195"/>
      <c r="J163" s="196">
        <f>BK163</f>
        <v>0</v>
      </c>
      <c r="K163" s="192"/>
      <c r="L163" s="197"/>
      <c r="M163" s="198"/>
      <c r="N163" s="199"/>
      <c r="O163" s="199"/>
      <c r="P163" s="200">
        <f>P164</f>
        <v>0</v>
      </c>
      <c r="Q163" s="199"/>
      <c r="R163" s="200">
        <f>R164</f>
        <v>0</v>
      </c>
      <c r="S163" s="199"/>
      <c r="T163" s="201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2" t="s">
        <v>186</v>
      </c>
      <c r="AT163" s="203" t="s">
        <v>71</v>
      </c>
      <c r="AU163" s="203" t="s">
        <v>72</v>
      </c>
      <c r="AY163" s="202" t="s">
        <v>152</v>
      </c>
      <c r="BK163" s="204">
        <f>BK164</f>
        <v>0</v>
      </c>
    </row>
    <row r="164" s="2" customFormat="1" ht="16.5" customHeight="1">
      <c r="A164" s="41"/>
      <c r="B164" s="42"/>
      <c r="C164" s="207" t="s">
        <v>301</v>
      </c>
      <c r="D164" s="207" t="s">
        <v>155</v>
      </c>
      <c r="E164" s="208" t="s">
        <v>302</v>
      </c>
      <c r="F164" s="209" t="s">
        <v>300</v>
      </c>
      <c r="G164" s="210" t="s">
        <v>248</v>
      </c>
      <c r="H164" s="258"/>
      <c r="I164" s="212"/>
      <c r="J164" s="213">
        <f>ROUND(I164*H164,2)</f>
        <v>0</v>
      </c>
      <c r="K164" s="209" t="s">
        <v>19</v>
      </c>
      <c r="L164" s="47"/>
      <c r="M164" s="280" t="s">
        <v>19</v>
      </c>
      <c r="N164" s="281" t="s">
        <v>43</v>
      </c>
      <c r="O164" s="282"/>
      <c r="P164" s="283">
        <f>O164*H164</f>
        <v>0</v>
      </c>
      <c r="Q164" s="283">
        <v>0</v>
      </c>
      <c r="R164" s="283">
        <f>Q164*H164</f>
        <v>0</v>
      </c>
      <c r="S164" s="283">
        <v>0</v>
      </c>
      <c r="T164" s="284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160</v>
      </c>
      <c r="AT164" s="218" t="s">
        <v>155</v>
      </c>
      <c r="AU164" s="218" t="s">
        <v>80</v>
      </c>
      <c r="AY164" s="20" t="s">
        <v>152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80</v>
      </c>
      <c r="BK164" s="219">
        <f>ROUND(I164*H164,2)</f>
        <v>0</v>
      </c>
      <c r="BL164" s="20" t="s">
        <v>160</v>
      </c>
      <c r="BM164" s="218" t="s">
        <v>303</v>
      </c>
    </row>
    <row r="165" s="2" customFormat="1" ht="6.96" customHeight="1">
      <c r="A165" s="41"/>
      <c r="B165" s="62"/>
      <c r="C165" s="63"/>
      <c r="D165" s="63"/>
      <c r="E165" s="63"/>
      <c r="F165" s="63"/>
      <c r="G165" s="63"/>
      <c r="H165" s="63"/>
      <c r="I165" s="63"/>
      <c r="J165" s="63"/>
      <c r="K165" s="63"/>
      <c r="L165" s="47"/>
      <c r="M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</row>
  </sheetData>
  <sheetProtection sheet="1" autoFilter="0" formatColumns="0" formatRows="0" objects="1" scenarios="1" spinCount="100000" saltValue="POnKMhMr9KHP5CmhoU2y3kNEqxNo/vVBs0mifH0yDhtJDsO3NdYWk6xe3Dt7XPkjjReUbTpLSPB3sGyIf4AvhQ==" hashValue="O2nPupSIRFJn+GZ/McEAwl+tFWNcz9AAsl9nP0M66ivchYqP/GgN4gRo4dO9gzstrYbx2raki+2132S+uP+Deg==" algorithmName="SHA-512" password="80EB"/>
  <autoFilter ref="C87:K164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5_01/619991001"/>
    <hyperlink ref="F95" r:id="rId2" display="https://podminky.urs.cz/item/CS_URS_2025_01/611131121"/>
    <hyperlink ref="F99" r:id="rId3" display="https://podminky.urs.cz/item/CS_URS_2025_01/611311131"/>
    <hyperlink ref="F101" r:id="rId4" display="https://podminky.urs.cz/item/CS_URS_2025_01/612131121"/>
    <hyperlink ref="F109" r:id="rId5" display="https://podminky.urs.cz/item/CS_URS_2025_01/612311131"/>
    <hyperlink ref="F112" r:id="rId6" display="https://podminky.urs.cz/item/CS_URS_2025_01/949101111"/>
    <hyperlink ref="F114" r:id="rId7" display="https://podminky.urs.cz/item/CS_URS_2025_01/952901111"/>
    <hyperlink ref="F117" r:id="rId8" display="https://podminky.urs.cz/item/CS_URS_2025_01/997002611"/>
    <hyperlink ref="F119" r:id="rId9" display="https://podminky.urs.cz/item/CS_URS_2025_01/997013212"/>
    <hyperlink ref="F121" r:id="rId10" display="https://podminky.urs.cz/item/CS_URS_2025_01/997013501"/>
    <hyperlink ref="F123" r:id="rId11" display="https://podminky.urs.cz/item/CS_URS_2025_01/997013509"/>
    <hyperlink ref="F126" r:id="rId12" display="https://podminky.urs.cz/item/CS_URS_2025_01/997013631"/>
    <hyperlink ref="F129" r:id="rId13" display="https://podminky.urs.cz/item/CS_URS_2025_01/998018002"/>
    <hyperlink ref="F137" r:id="rId14" display="https://podminky.urs.cz/item/CS_URS_2025_01/784121001"/>
    <hyperlink ref="F149" r:id="rId15" display="https://podminky.urs.cz/item/CS_URS_2025_01/784171001"/>
    <hyperlink ref="F154" r:id="rId16" display="https://podminky.urs.cz/item/CS_URS_2025_01/784171111"/>
    <hyperlink ref="F160" r:id="rId17" display="https://podminky.urs.cz/item/CS_URS_2025_01/784181121"/>
    <hyperlink ref="F162" r:id="rId18" display="https://podminky.urs.cz/item/CS_URS_2025_01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121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ZŠ Běžecká - oprava stropů a stěn po zatékání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304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30. 1. 2025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ROUND(J90,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ROUND((SUM(BE90:BE213)),  2)</f>
        <v>0</v>
      </c>
      <c r="G33" s="41"/>
      <c r="H33" s="41"/>
      <c r="I33" s="151">
        <v>0.20999999999999999</v>
      </c>
      <c r="J33" s="150">
        <f>ROUND(((SUM(BE90:BE213))*I33),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ROUND((SUM(BF90:BF213)),  2)</f>
        <v>0</v>
      </c>
      <c r="G34" s="41"/>
      <c r="H34" s="41"/>
      <c r="I34" s="151">
        <v>0.12</v>
      </c>
      <c r="J34" s="150">
        <f>ROUND(((SUM(BF90:BF213))*I34),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ROUND((SUM(BG90:BG213)),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ROUND((SUM(BH90:BH213)),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ROUND((SUM(BI90:BI213)),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ZŠ Běžecká - oprava stropů a stěn po zatékání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02 - m.č. C46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Sokolov, Běžecká 2055</v>
      </c>
      <c r="G52" s="43"/>
      <c r="H52" s="43"/>
      <c r="I52" s="35" t="s">
        <v>23</v>
      </c>
      <c r="J52" s="75" t="str">
        <f>IF(J12="","",J12)</f>
        <v>30. 1. 2025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125</v>
      </c>
      <c r="D57" s="165"/>
      <c r="E57" s="165"/>
      <c r="F57" s="165"/>
      <c r="G57" s="165"/>
      <c r="H57" s="165"/>
      <c r="I57" s="165"/>
      <c r="J57" s="166" t="s">
        <v>126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127</v>
      </c>
    </row>
    <row r="60" s="9" customFormat="1" ht="24.96" customHeight="1">
      <c r="A60" s="9"/>
      <c r="B60" s="168"/>
      <c r="C60" s="169"/>
      <c r="D60" s="170" t="s">
        <v>128</v>
      </c>
      <c r="E60" s="171"/>
      <c r="F60" s="171"/>
      <c r="G60" s="171"/>
      <c r="H60" s="171"/>
      <c r="I60" s="171"/>
      <c r="J60" s="172">
        <f>J91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129</v>
      </c>
      <c r="E61" s="177"/>
      <c r="F61" s="177"/>
      <c r="G61" s="177"/>
      <c r="H61" s="177"/>
      <c r="I61" s="177"/>
      <c r="J61" s="178">
        <f>J92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130</v>
      </c>
      <c r="E62" s="177"/>
      <c r="F62" s="177"/>
      <c r="G62" s="177"/>
      <c r="H62" s="177"/>
      <c r="I62" s="177"/>
      <c r="J62" s="178">
        <f>J109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131</v>
      </c>
      <c r="E63" s="177"/>
      <c r="F63" s="177"/>
      <c r="G63" s="177"/>
      <c r="H63" s="177"/>
      <c r="I63" s="177"/>
      <c r="J63" s="178">
        <f>J116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132</v>
      </c>
      <c r="E64" s="177"/>
      <c r="F64" s="177"/>
      <c r="G64" s="177"/>
      <c r="H64" s="177"/>
      <c r="I64" s="177"/>
      <c r="J64" s="178">
        <f>J128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133</v>
      </c>
      <c r="E65" s="171"/>
      <c r="F65" s="171"/>
      <c r="G65" s="171"/>
      <c r="H65" s="171"/>
      <c r="I65" s="171"/>
      <c r="J65" s="172">
        <f>J131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4"/>
      <c r="C66" s="175"/>
      <c r="D66" s="176" t="s">
        <v>134</v>
      </c>
      <c r="E66" s="177"/>
      <c r="F66" s="177"/>
      <c r="G66" s="177"/>
      <c r="H66" s="177"/>
      <c r="I66" s="177"/>
      <c r="J66" s="178">
        <f>J132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305</v>
      </c>
      <c r="E67" s="177"/>
      <c r="F67" s="177"/>
      <c r="G67" s="177"/>
      <c r="H67" s="177"/>
      <c r="I67" s="177"/>
      <c r="J67" s="178">
        <f>J136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306</v>
      </c>
      <c r="E68" s="177"/>
      <c r="F68" s="177"/>
      <c r="G68" s="177"/>
      <c r="H68" s="177"/>
      <c r="I68" s="177"/>
      <c r="J68" s="178">
        <f>J141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135</v>
      </c>
      <c r="E69" s="177"/>
      <c r="F69" s="177"/>
      <c r="G69" s="177"/>
      <c r="H69" s="177"/>
      <c r="I69" s="177"/>
      <c r="J69" s="178">
        <f>J176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8"/>
      <c r="C70" s="169"/>
      <c r="D70" s="170" t="s">
        <v>136</v>
      </c>
      <c r="E70" s="171"/>
      <c r="F70" s="171"/>
      <c r="G70" s="171"/>
      <c r="H70" s="171"/>
      <c r="I70" s="171"/>
      <c r="J70" s="172">
        <f>J212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137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63" t="str">
        <f>E7</f>
        <v>ZŠ Běžecká - oprava stropů a stěn po zatékání</v>
      </c>
      <c r="F80" s="35"/>
      <c r="G80" s="35"/>
      <c r="H80" s="35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122</v>
      </c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02 - m.č. C46</v>
      </c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F12</f>
        <v>Sokolov, Běžecká 2055</v>
      </c>
      <c r="G84" s="43"/>
      <c r="H84" s="43"/>
      <c r="I84" s="35" t="s">
        <v>23</v>
      </c>
      <c r="J84" s="75" t="str">
        <f>IF(J12="","",J12)</f>
        <v>30. 1. 2025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E15</f>
        <v>Město Sokolov</v>
      </c>
      <c r="G86" s="43"/>
      <c r="H86" s="43"/>
      <c r="I86" s="35" t="s">
        <v>31</v>
      </c>
      <c r="J86" s="39" t="str">
        <f>E21</f>
        <v xml:space="preserve"> </v>
      </c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29</v>
      </c>
      <c r="D87" s="43"/>
      <c r="E87" s="43"/>
      <c r="F87" s="30" t="str">
        <f>IF(E18="","",E18)</f>
        <v>Vyplň údaj</v>
      </c>
      <c r="G87" s="43"/>
      <c r="H87" s="43"/>
      <c r="I87" s="35" t="s">
        <v>34</v>
      </c>
      <c r="J87" s="39" t="str">
        <f>E24</f>
        <v>Michal Kubelka</v>
      </c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0"/>
      <c r="B89" s="181"/>
      <c r="C89" s="182" t="s">
        <v>138</v>
      </c>
      <c r="D89" s="183" t="s">
        <v>57</v>
      </c>
      <c r="E89" s="183" t="s">
        <v>53</v>
      </c>
      <c r="F89" s="183" t="s">
        <v>54</v>
      </c>
      <c r="G89" s="183" t="s">
        <v>139</v>
      </c>
      <c r="H89" s="183" t="s">
        <v>140</v>
      </c>
      <c r="I89" s="183" t="s">
        <v>141</v>
      </c>
      <c r="J89" s="183" t="s">
        <v>126</v>
      </c>
      <c r="K89" s="184" t="s">
        <v>142</v>
      </c>
      <c r="L89" s="185"/>
      <c r="M89" s="95" t="s">
        <v>19</v>
      </c>
      <c r="N89" s="96" t="s">
        <v>42</v>
      </c>
      <c r="O89" s="96" t="s">
        <v>143</v>
      </c>
      <c r="P89" s="96" t="s">
        <v>144</v>
      </c>
      <c r="Q89" s="96" t="s">
        <v>145</v>
      </c>
      <c r="R89" s="96" t="s">
        <v>146</v>
      </c>
      <c r="S89" s="96" t="s">
        <v>147</v>
      </c>
      <c r="T89" s="97" t="s">
        <v>148</v>
      </c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</row>
    <row r="90" s="2" customFormat="1" ht="22.8" customHeight="1">
      <c r="A90" s="41"/>
      <c r="B90" s="42"/>
      <c r="C90" s="102" t="s">
        <v>149</v>
      </c>
      <c r="D90" s="43"/>
      <c r="E90" s="43"/>
      <c r="F90" s="43"/>
      <c r="G90" s="43"/>
      <c r="H90" s="43"/>
      <c r="I90" s="43"/>
      <c r="J90" s="186">
        <f>BK90</f>
        <v>0</v>
      </c>
      <c r="K90" s="43"/>
      <c r="L90" s="47"/>
      <c r="M90" s="98"/>
      <c r="N90" s="187"/>
      <c r="O90" s="99"/>
      <c r="P90" s="188">
        <f>P91+P131+P212</f>
        <v>0</v>
      </c>
      <c r="Q90" s="99"/>
      <c r="R90" s="188">
        <f>R91+R131+R212</f>
        <v>0.75933634000000005</v>
      </c>
      <c r="S90" s="99"/>
      <c r="T90" s="189">
        <f>T91+T131+T212</f>
        <v>0.13635950000000002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71</v>
      </c>
      <c r="AU90" s="20" t="s">
        <v>127</v>
      </c>
      <c r="BK90" s="190">
        <f>BK91+BK131+BK212</f>
        <v>0</v>
      </c>
    </row>
    <row r="91" s="12" customFormat="1" ht="25.92" customHeight="1">
      <c r="A91" s="12"/>
      <c r="B91" s="191"/>
      <c r="C91" s="192"/>
      <c r="D91" s="193" t="s">
        <v>71</v>
      </c>
      <c r="E91" s="194" t="s">
        <v>150</v>
      </c>
      <c r="F91" s="194" t="s">
        <v>151</v>
      </c>
      <c r="G91" s="192"/>
      <c r="H91" s="192"/>
      <c r="I91" s="195"/>
      <c r="J91" s="196">
        <f>BK91</f>
        <v>0</v>
      </c>
      <c r="K91" s="192"/>
      <c r="L91" s="197"/>
      <c r="M91" s="198"/>
      <c r="N91" s="199"/>
      <c r="O91" s="199"/>
      <c r="P91" s="200">
        <f>P92+P109+P116+P128</f>
        <v>0</v>
      </c>
      <c r="Q91" s="199"/>
      <c r="R91" s="200">
        <f>R92+R109+R116+R128</f>
        <v>0.17410316000000004</v>
      </c>
      <c r="S91" s="199"/>
      <c r="T91" s="201">
        <f>T92+T109+T116+T128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80</v>
      </c>
      <c r="AT91" s="203" t="s">
        <v>71</v>
      </c>
      <c r="AU91" s="203" t="s">
        <v>72</v>
      </c>
      <c r="AY91" s="202" t="s">
        <v>152</v>
      </c>
      <c r="BK91" s="204">
        <f>BK92+BK109+BK116+BK128</f>
        <v>0</v>
      </c>
    </row>
    <row r="92" s="12" customFormat="1" ht="22.8" customHeight="1">
      <c r="A92" s="12"/>
      <c r="B92" s="191"/>
      <c r="C92" s="192"/>
      <c r="D92" s="193" t="s">
        <v>71</v>
      </c>
      <c r="E92" s="205" t="s">
        <v>153</v>
      </c>
      <c r="F92" s="205" t="s">
        <v>154</v>
      </c>
      <c r="G92" s="192"/>
      <c r="H92" s="192"/>
      <c r="I92" s="195"/>
      <c r="J92" s="206">
        <f>BK92</f>
        <v>0</v>
      </c>
      <c r="K92" s="192"/>
      <c r="L92" s="197"/>
      <c r="M92" s="198"/>
      <c r="N92" s="199"/>
      <c r="O92" s="199"/>
      <c r="P92" s="200">
        <f>SUM(P93:P108)</f>
        <v>0</v>
      </c>
      <c r="Q92" s="199"/>
      <c r="R92" s="200">
        <f>SUM(R93:R108)</f>
        <v>0.17245332000000002</v>
      </c>
      <c r="S92" s="199"/>
      <c r="T92" s="201">
        <f>SUM(T93:T108)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80</v>
      </c>
      <c r="AT92" s="203" t="s">
        <v>71</v>
      </c>
      <c r="AU92" s="203" t="s">
        <v>80</v>
      </c>
      <c r="AY92" s="202" t="s">
        <v>152</v>
      </c>
      <c r="BK92" s="204">
        <f>SUM(BK93:BK108)</f>
        <v>0</v>
      </c>
    </row>
    <row r="93" s="2" customFormat="1" ht="16.5" customHeight="1">
      <c r="A93" s="41"/>
      <c r="B93" s="42"/>
      <c r="C93" s="207" t="s">
        <v>80</v>
      </c>
      <c r="D93" s="207" t="s">
        <v>155</v>
      </c>
      <c r="E93" s="208" t="s">
        <v>166</v>
      </c>
      <c r="F93" s="209" t="s">
        <v>167</v>
      </c>
      <c r="G93" s="210" t="s">
        <v>158</v>
      </c>
      <c r="H93" s="211">
        <v>20.623000000000001</v>
      </c>
      <c r="I93" s="212"/>
      <c r="J93" s="213">
        <f>ROUND(I93*H93,2)</f>
        <v>0</v>
      </c>
      <c r="K93" s="209" t="s">
        <v>159</v>
      </c>
      <c r="L93" s="47"/>
      <c r="M93" s="214" t="s">
        <v>19</v>
      </c>
      <c r="N93" s="215" t="s">
        <v>43</v>
      </c>
      <c r="O93" s="87"/>
      <c r="P93" s="216">
        <f>O93*H93</f>
        <v>0</v>
      </c>
      <c r="Q93" s="216">
        <v>0.00025999999999999998</v>
      </c>
      <c r="R93" s="216">
        <f>Q93*H93</f>
        <v>0.0053619799999999997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160</v>
      </c>
      <c r="AT93" s="218" t="s">
        <v>155</v>
      </c>
      <c r="AU93" s="218" t="s">
        <v>82</v>
      </c>
      <c r="AY93" s="20" t="s">
        <v>152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80</v>
      </c>
      <c r="BK93" s="219">
        <f>ROUND(I93*H93,2)</f>
        <v>0</v>
      </c>
      <c r="BL93" s="20" t="s">
        <v>160</v>
      </c>
      <c r="BM93" s="218" t="s">
        <v>168</v>
      </c>
    </row>
    <row r="94" s="2" customFormat="1">
      <c r="A94" s="41"/>
      <c r="B94" s="42"/>
      <c r="C94" s="43"/>
      <c r="D94" s="220" t="s">
        <v>162</v>
      </c>
      <c r="E94" s="43"/>
      <c r="F94" s="221" t="s">
        <v>169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162</v>
      </c>
      <c r="AU94" s="20" t="s">
        <v>82</v>
      </c>
    </row>
    <row r="95" s="14" customFormat="1">
      <c r="A95" s="14"/>
      <c r="B95" s="237"/>
      <c r="C95" s="238"/>
      <c r="D95" s="227" t="s">
        <v>164</v>
      </c>
      <c r="E95" s="239" t="s">
        <v>19</v>
      </c>
      <c r="F95" s="240" t="s">
        <v>170</v>
      </c>
      <c r="G95" s="238"/>
      <c r="H95" s="239" t="s">
        <v>19</v>
      </c>
      <c r="I95" s="241"/>
      <c r="J95" s="238"/>
      <c r="K95" s="238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164</v>
      </c>
      <c r="AU95" s="246" t="s">
        <v>82</v>
      </c>
      <c r="AV95" s="14" t="s">
        <v>80</v>
      </c>
      <c r="AW95" s="14" t="s">
        <v>33</v>
      </c>
      <c r="AX95" s="14" t="s">
        <v>72</v>
      </c>
      <c r="AY95" s="246" t="s">
        <v>152</v>
      </c>
    </row>
    <row r="96" s="13" customFormat="1">
      <c r="A96" s="13"/>
      <c r="B96" s="225"/>
      <c r="C96" s="226"/>
      <c r="D96" s="227" t="s">
        <v>164</v>
      </c>
      <c r="E96" s="228" t="s">
        <v>19</v>
      </c>
      <c r="F96" s="229" t="s">
        <v>307</v>
      </c>
      <c r="G96" s="226"/>
      <c r="H96" s="230">
        <v>20.623000000000001</v>
      </c>
      <c r="I96" s="231"/>
      <c r="J96" s="226"/>
      <c r="K96" s="226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164</v>
      </c>
      <c r="AU96" s="236" t="s">
        <v>82</v>
      </c>
      <c r="AV96" s="13" t="s">
        <v>82</v>
      </c>
      <c r="AW96" s="13" t="s">
        <v>33</v>
      </c>
      <c r="AX96" s="13" t="s">
        <v>80</v>
      </c>
      <c r="AY96" s="236" t="s">
        <v>152</v>
      </c>
    </row>
    <row r="97" s="2" customFormat="1" ht="16.5" customHeight="1">
      <c r="A97" s="41"/>
      <c r="B97" s="42"/>
      <c r="C97" s="207" t="s">
        <v>82</v>
      </c>
      <c r="D97" s="207" t="s">
        <v>155</v>
      </c>
      <c r="E97" s="208" t="s">
        <v>173</v>
      </c>
      <c r="F97" s="209" t="s">
        <v>174</v>
      </c>
      <c r="G97" s="210" t="s">
        <v>158</v>
      </c>
      <c r="H97" s="211">
        <v>20.623000000000001</v>
      </c>
      <c r="I97" s="212"/>
      <c r="J97" s="213">
        <f>ROUND(I97*H97,2)</f>
        <v>0</v>
      </c>
      <c r="K97" s="209" t="s">
        <v>159</v>
      </c>
      <c r="L97" s="47"/>
      <c r="M97" s="214" t="s">
        <v>19</v>
      </c>
      <c r="N97" s="215" t="s">
        <v>43</v>
      </c>
      <c r="O97" s="87"/>
      <c r="P97" s="216">
        <f>O97*H97</f>
        <v>0</v>
      </c>
      <c r="Q97" s="216">
        <v>0.0040000000000000001</v>
      </c>
      <c r="R97" s="216">
        <f>Q97*H97</f>
        <v>0.08249200000000001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160</v>
      </c>
      <c r="AT97" s="218" t="s">
        <v>155</v>
      </c>
      <c r="AU97" s="218" t="s">
        <v>82</v>
      </c>
      <c r="AY97" s="20" t="s">
        <v>152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80</v>
      </c>
      <c r="BK97" s="219">
        <f>ROUND(I97*H97,2)</f>
        <v>0</v>
      </c>
      <c r="BL97" s="20" t="s">
        <v>160</v>
      </c>
      <c r="BM97" s="218" t="s">
        <v>175</v>
      </c>
    </row>
    <row r="98" s="2" customFormat="1">
      <c r="A98" s="41"/>
      <c r="B98" s="42"/>
      <c r="C98" s="43"/>
      <c r="D98" s="220" t="s">
        <v>162</v>
      </c>
      <c r="E98" s="43"/>
      <c r="F98" s="221" t="s">
        <v>176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162</v>
      </c>
      <c r="AU98" s="20" t="s">
        <v>82</v>
      </c>
    </row>
    <row r="99" s="2" customFormat="1" ht="16.5" customHeight="1">
      <c r="A99" s="41"/>
      <c r="B99" s="42"/>
      <c r="C99" s="207" t="s">
        <v>172</v>
      </c>
      <c r="D99" s="207" t="s">
        <v>155</v>
      </c>
      <c r="E99" s="208" t="s">
        <v>177</v>
      </c>
      <c r="F99" s="209" t="s">
        <v>178</v>
      </c>
      <c r="G99" s="210" t="s">
        <v>158</v>
      </c>
      <c r="H99" s="211">
        <v>19.859000000000002</v>
      </c>
      <c r="I99" s="212"/>
      <c r="J99" s="213">
        <f>ROUND(I99*H99,2)</f>
        <v>0</v>
      </c>
      <c r="K99" s="209" t="s">
        <v>159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0.00025999999999999998</v>
      </c>
      <c r="R99" s="216">
        <f>Q99*H99</f>
        <v>0.0051633399999999998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160</v>
      </c>
      <c r="AT99" s="218" t="s">
        <v>155</v>
      </c>
      <c r="AU99" s="218" t="s">
        <v>82</v>
      </c>
      <c r="AY99" s="20" t="s">
        <v>152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80</v>
      </c>
      <c r="BK99" s="219">
        <f>ROUND(I99*H99,2)</f>
        <v>0</v>
      </c>
      <c r="BL99" s="20" t="s">
        <v>160</v>
      </c>
      <c r="BM99" s="218" t="s">
        <v>179</v>
      </c>
    </row>
    <row r="100" s="2" customFormat="1">
      <c r="A100" s="41"/>
      <c r="B100" s="42"/>
      <c r="C100" s="43"/>
      <c r="D100" s="220" t="s">
        <v>162</v>
      </c>
      <c r="E100" s="43"/>
      <c r="F100" s="221" t="s">
        <v>180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162</v>
      </c>
      <c r="AU100" s="20" t="s">
        <v>82</v>
      </c>
    </row>
    <row r="101" s="14" customFormat="1">
      <c r="A101" s="14"/>
      <c r="B101" s="237"/>
      <c r="C101" s="238"/>
      <c r="D101" s="227" t="s">
        <v>164</v>
      </c>
      <c r="E101" s="239" t="s">
        <v>19</v>
      </c>
      <c r="F101" s="240" t="s">
        <v>308</v>
      </c>
      <c r="G101" s="238"/>
      <c r="H101" s="239" t="s">
        <v>19</v>
      </c>
      <c r="I101" s="241"/>
      <c r="J101" s="238"/>
      <c r="K101" s="238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164</v>
      </c>
      <c r="AU101" s="246" t="s">
        <v>82</v>
      </c>
      <c r="AV101" s="14" t="s">
        <v>80</v>
      </c>
      <c r="AW101" s="14" t="s">
        <v>33</v>
      </c>
      <c r="AX101" s="14" t="s">
        <v>72</v>
      </c>
      <c r="AY101" s="246" t="s">
        <v>152</v>
      </c>
    </row>
    <row r="102" s="13" customFormat="1">
      <c r="A102" s="13"/>
      <c r="B102" s="225"/>
      <c r="C102" s="226"/>
      <c r="D102" s="227" t="s">
        <v>164</v>
      </c>
      <c r="E102" s="228" t="s">
        <v>19</v>
      </c>
      <c r="F102" s="229" t="s">
        <v>309</v>
      </c>
      <c r="G102" s="226"/>
      <c r="H102" s="230">
        <v>23.181000000000001</v>
      </c>
      <c r="I102" s="231"/>
      <c r="J102" s="226"/>
      <c r="K102" s="226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164</v>
      </c>
      <c r="AU102" s="236" t="s">
        <v>82</v>
      </c>
      <c r="AV102" s="13" t="s">
        <v>82</v>
      </c>
      <c r="AW102" s="13" t="s">
        <v>33</v>
      </c>
      <c r="AX102" s="13" t="s">
        <v>72</v>
      </c>
      <c r="AY102" s="236" t="s">
        <v>152</v>
      </c>
    </row>
    <row r="103" s="13" customFormat="1">
      <c r="A103" s="13"/>
      <c r="B103" s="225"/>
      <c r="C103" s="226"/>
      <c r="D103" s="227" t="s">
        <v>164</v>
      </c>
      <c r="E103" s="228" t="s">
        <v>19</v>
      </c>
      <c r="F103" s="229" t="s">
        <v>310</v>
      </c>
      <c r="G103" s="226"/>
      <c r="H103" s="230">
        <v>-0.25</v>
      </c>
      <c r="I103" s="231"/>
      <c r="J103" s="226"/>
      <c r="K103" s="226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164</v>
      </c>
      <c r="AU103" s="236" t="s">
        <v>82</v>
      </c>
      <c r="AV103" s="13" t="s">
        <v>82</v>
      </c>
      <c r="AW103" s="13" t="s">
        <v>33</v>
      </c>
      <c r="AX103" s="13" t="s">
        <v>72</v>
      </c>
      <c r="AY103" s="236" t="s">
        <v>152</v>
      </c>
    </row>
    <row r="104" s="13" customFormat="1">
      <c r="A104" s="13"/>
      <c r="B104" s="225"/>
      <c r="C104" s="226"/>
      <c r="D104" s="227" t="s">
        <v>164</v>
      </c>
      <c r="E104" s="228" t="s">
        <v>19</v>
      </c>
      <c r="F104" s="229" t="s">
        <v>311</v>
      </c>
      <c r="G104" s="226"/>
      <c r="H104" s="230">
        <v>-4.266</v>
      </c>
      <c r="I104" s="231"/>
      <c r="J104" s="226"/>
      <c r="K104" s="226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164</v>
      </c>
      <c r="AU104" s="236" t="s">
        <v>82</v>
      </c>
      <c r="AV104" s="13" t="s">
        <v>82</v>
      </c>
      <c r="AW104" s="13" t="s">
        <v>33</v>
      </c>
      <c r="AX104" s="13" t="s">
        <v>72</v>
      </c>
      <c r="AY104" s="236" t="s">
        <v>152</v>
      </c>
    </row>
    <row r="105" s="13" customFormat="1">
      <c r="A105" s="13"/>
      <c r="B105" s="225"/>
      <c r="C105" s="226"/>
      <c r="D105" s="227" t="s">
        <v>164</v>
      </c>
      <c r="E105" s="228" t="s">
        <v>19</v>
      </c>
      <c r="F105" s="229" t="s">
        <v>312</v>
      </c>
      <c r="G105" s="226"/>
      <c r="H105" s="230">
        <v>1.194</v>
      </c>
      <c r="I105" s="231"/>
      <c r="J105" s="226"/>
      <c r="K105" s="226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164</v>
      </c>
      <c r="AU105" s="236" t="s">
        <v>82</v>
      </c>
      <c r="AV105" s="13" t="s">
        <v>82</v>
      </c>
      <c r="AW105" s="13" t="s">
        <v>33</v>
      </c>
      <c r="AX105" s="13" t="s">
        <v>72</v>
      </c>
      <c r="AY105" s="236" t="s">
        <v>152</v>
      </c>
    </row>
    <row r="106" s="15" customFormat="1">
      <c r="A106" s="15"/>
      <c r="B106" s="247"/>
      <c r="C106" s="248"/>
      <c r="D106" s="227" t="s">
        <v>164</v>
      </c>
      <c r="E106" s="249" t="s">
        <v>19</v>
      </c>
      <c r="F106" s="250" t="s">
        <v>185</v>
      </c>
      <c r="G106" s="248"/>
      <c r="H106" s="251">
        <v>19.858999999999998</v>
      </c>
      <c r="I106" s="252"/>
      <c r="J106" s="248"/>
      <c r="K106" s="248"/>
      <c r="L106" s="253"/>
      <c r="M106" s="254"/>
      <c r="N106" s="255"/>
      <c r="O106" s="255"/>
      <c r="P106" s="255"/>
      <c r="Q106" s="255"/>
      <c r="R106" s="255"/>
      <c r="S106" s="255"/>
      <c r="T106" s="256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7" t="s">
        <v>164</v>
      </c>
      <c r="AU106" s="257" t="s">
        <v>82</v>
      </c>
      <c r="AV106" s="15" t="s">
        <v>160</v>
      </c>
      <c r="AW106" s="15" t="s">
        <v>33</v>
      </c>
      <c r="AX106" s="15" t="s">
        <v>80</v>
      </c>
      <c r="AY106" s="257" t="s">
        <v>152</v>
      </c>
    </row>
    <row r="107" s="2" customFormat="1" ht="16.5" customHeight="1">
      <c r="A107" s="41"/>
      <c r="B107" s="42"/>
      <c r="C107" s="207" t="s">
        <v>160</v>
      </c>
      <c r="D107" s="207" t="s">
        <v>155</v>
      </c>
      <c r="E107" s="208" t="s">
        <v>187</v>
      </c>
      <c r="F107" s="209" t="s">
        <v>188</v>
      </c>
      <c r="G107" s="210" t="s">
        <v>158</v>
      </c>
      <c r="H107" s="211">
        <v>19.859000000000002</v>
      </c>
      <c r="I107" s="212"/>
      <c r="J107" s="213">
        <f>ROUND(I107*H107,2)</f>
        <v>0</v>
      </c>
      <c r="K107" s="209" t="s">
        <v>159</v>
      </c>
      <c r="L107" s="47"/>
      <c r="M107" s="214" t="s">
        <v>19</v>
      </c>
      <c r="N107" s="215" t="s">
        <v>43</v>
      </c>
      <c r="O107" s="87"/>
      <c r="P107" s="216">
        <f>O107*H107</f>
        <v>0</v>
      </c>
      <c r="Q107" s="216">
        <v>0.0040000000000000001</v>
      </c>
      <c r="R107" s="216">
        <f>Q107*H107</f>
        <v>0.079436000000000007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160</v>
      </c>
      <c r="AT107" s="218" t="s">
        <v>155</v>
      </c>
      <c r="AU107" s="218" t="s">
        <v>82</v>
      </c>
      <c r="AY107" s="20" t="s">
        <v>152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80</v>
      </c>
      <c r="BK107" s="219">
        <f>ROUND(I107*H107,2)</f>
        <v>0</v>
      </c>
      <c r="BL107" s="20" t="s">
        <v>160</v>
      </c>
      <c r="BM107" s="218" t="s">
        <v>189</v>
      </c>
    </row>
    <row r="108" s="2" customFormat="1">
      <c r="A108" s="41"/>
      <c r="B108" s="42"/>
      <c r="C108" s="43"/>
      <c r="D108" s="220" t="s">
        <v>162</v>
      </c>
      <c r="E108" s="43"/>
      <c r="F108" s="221" t="s">
        <v>190</v>
      </c>
      <c r="G108" s="43"/>
      <c r="H108" s="43"/>
      <c r="I108" s="222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162</v>
      </c>
      <c r="AU108" s="20" t="s">
        <v>82</v>
      </c>
    </row>
    <row r="109" s="12" customFormat="1" ht="22.8" customHeight="1">
      <c r="A109" s="12"/>
      <c r="B109" s="191"/>
      <c r="C109" s="192"/>
      <c r="D109" s="193" t="s">
        <v>71</v>
      </c>
      <c r="E109" s="205" t="s">
        <v>191</v>
      </c>
      <c r="F109" s="205" t="s">
        <v>192</v>
      </c>
      <c r="G109" s="192"/>
      <c r="H109" s="192"/>
      <c r="I109" s="195"/>
      <c r="J109" s="206">
        <f>BK109</f>
        <v>0</v>
      </c>
      <c r="K109" s="192"/>
      <c r="L109" s="197"/>
      <c r="M109" s="198"/>
      <c r="N109" s="199"/>
      <c r="O109" s="199"/>
      <c r="P109" s="200">
        <f>SUM(P110:P115)</f>
        <v>0</v>
      </c>
      <c r="Q109" s="199"/>
      <c r="R109" s="200">
        <f>SUM(R110:R115)</f>
        <v>0.0016498400000000003</v>
      </c>
      <c r="S109" s="199"/>
      <c r="T109" s="201">
        <f>SUM(T110:T115)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2" t="s">
        <v>80</v>
      </c>
      <c r="AT109" s="203" t="s">
        <v>71</v>
      </c>
      <c r="AU109" s="203" t="s">
        <v>80</v>
      </c>
      <c r="AY109" s="202" t="s">
        <v>152</v>
      </c>
      <c r="BK109" s="204">
        <f>SUM(BK110:BK115)</f>
        <v>0</v>
      </c>
    </row>
    <row r="110" s="2" customFormat="1" ht="16.5" customHeight="1">
      <c r="A110" s="41"/>
      <c r="B110" s="42"/>
      <c r="C110" s="207" t="s">
        <v>186</v>
      </c>
      <c r="D110" s="207" t="s">
        <v>155</v>
      </c>
      <c r="E110" s="208" t="s">
        <v>313</v>
      </c>
      <c r="F110" s="209" t="s">
        <v>314</v>
      </c>
      <c r="G110" s="210" t="s">
        <v>315</v>
      </c>
      <c r="H110" s="211">
        <v>1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43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160</v>
      </c>
      <c r="AT110" s="218" t="s">
        <v>155</v>
      </c>
      <c r="AU110" s="218" t="s">
        <v>82</v>
      </c>
      <c r="AY110" s="20" t="s">
        <v>152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80</v>
      </c>
      <c r="BK110" s="219">
        <f>ROUND(I110*H110,2)</f>
        <v>0</v>
      </c>
      <c r="BL110" s="20" t="s">
        <v>160</v>
      </c>
      <c r="BM110" s="218" t="s">
        <v>316</v>
      </c>
    </row>
    <row r="111" s="2" customFormat="1" ht="16.5" customHeight="1">
      <c r="A111" s="41"/>
      <c r="B111" s="42"/>
      <c r="C111" s="207" t="s">
        <v>153</v>
      </c>
      <c r="D111" s="207" t="s">
        <v>155</v>
      </c>
      <c r="E111" s="208" t="s">
        <v>317</v>
      </c>
      <c r="F111" s="209" t="s">
        <v>318</v>
      </c>
      <c r="G111" s="210" t="s">
        <v>315</v>
      </c>
      <c r="H111" s="211">
        <v>1</v>
      </c>
      <c r="I111" s="212"/>
      <c r="J111" s="213">
        <f>ROUND(I111*H111,2)</f>
        <v>0</v>
      </c>
      <c r="K111" s="209" t="s">
        <v>19</v>
      </c>
      <c r="L111" s="47"/>
      <c r="M111" s="214" t="s">
        <v>19</v>
      </c>
      <c r="N111" s="215" t="s">
        <v>43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160</v>
      </c>
      <c r="AT111" s="218" t="s">
        <v>155</v>
      </c>
      <c r="AU111" s="218" t="s">
        <v>82</v>
      </c>
      <c r="AY111" s="20" t="s">
        <v>152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80</v>
      </c>
      <c r="BK111" s="219">
        <f>ROUND(I111*H111,2)</f>
        <v>0</v>
      </c>
      <c r="BL111" s="20" t="s">
        <v>160</v>
      </c>
      <c r="BM111" s="218" t="s">
        <v>319</v>
      </c>
    </row>
    <row r="112" s="2" customFormat="1" ht="24.15" customHeight="1">
      <c r="A112" s="41"/>
      <c r="B112" s="42"/>
      <c r="C112" s="207" t="s">
        <v>197</v>
      </c>
      <c r="D112" s="207" t="s">
        <v>155</v>
      </c>
      <c r="E112" s="208" t="s">
        <v>193</v>
      </c>
      <c r="F112" s="209" t="s">
        <v>194</v>
      </c>
      <c r="G112" s="210" t="s">
        <v>158</v>
      </c>
      <c r="H112" s="211">
        <v>41.246000000000002</v>
      </c>
      <c r="I112" s="212"/>
      <c r="J112" s="213">
        <f>ROUND(I112*H112,2)</f>
        <v>0</v>
      </c>
      <c r="K112" s="209" t="s">
        <v>159</v>
      </c>
      <c r="L112" s="47"/>
      <c r="M112" s="214" t="s">
        <v>19</v>
      </c>
      <c r="N112" s="215" t="s">
        <v>43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160</v>
      </c>
      <c r="AT112" s="218" t="s">
        <v>155</v>
      </c>
      <c r="AU112" s="218" t="s">
        <v>82</v>
      </c>
      <c r="AY112" s="20" t="s">
        <v>152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80</v>
      </c>
      <c r="BK112" s="219">
        <f>ROUND(I112*H112,2)</f>
        <v>0</v>
      </c>
      <c r="BL112" s="20" t="s">
        <v>160</v>
      </c>
      <c r="BM112" s="218" t="s">
        <v>195</v>
      </c>
    </row>
    <row r="113" s="2" customFormat="1">
      <c r="A113" s="41"/>
      <c r="B113" s="42"/>
      <c r="C113" s="43"/>
      <c r="D113" s="220" t="s">
        <v>162</v>
      </c>
      <c r="E113" s="43"/>
      <c r="F113" s="221" t="s">
        <v>196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162</v>
      </c>
      <c r="AU113" s="20" t="s">
        <v>82</v>
      </c>
    </row>
    <row r="114" s="2" customFormat="1" ht="24.15" customHeight="1">
      <c r="A114" s="41"/>
      <c r="B114" s="42"/>
      <c r="C114" s="207" t="s">
        <v>204</v>
      </c>
      <c r="D114" s="207" t="s">
        <v>155</v>
      </c>
      <c r="E114" s="208" t="s">
        <v>198</v>
      </c>
      <c r="F114" s="209" t="s">
        <v>199</v>
      </c>
      <c r="G114" s="210" t="s">
        <v>158</v>
      </c>
      <c r="H114" s="211">
        <v>41.246000000000002</v>
      </c>
      <c r="I114" s="212"/>
      <c r="J114" s="213">
        <f>ROUND(I114*H114,2)</f>
        <v>0</v>
      </c>
      <c r="K114" s="209" t="s">
        <v>159</v>
      </c>
      <c r="L114" s="47"/>
      <c r="M114" s="214" t="s">
        <v>19</v>
      </c>
      <c r="N114" s="215" t="s">
        <v>43</v>
      </c>
      <c r="O114" s="87"/>
      <c r="P114" s="216">
        <f>O114*H114</f>
        <v>0</v>
      </c>
      <c r="Q114" s="216">
        <v>4.0000000000000003E-05</v>
      </c>
      <c r="R114" s="216">
        <f>Q114*H114</f>
        <v>0.0016498400000000003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160</v>
      </c>
      <c r="AT114" s="218" t="s">
        <v>155</v>
      </c>
      <c r="AU114" s="218" t="s">
        <v>82</v>
      </c>
      <c r="AY114" s="20" t="s">
        <v>152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80</v>
      </c>
      <c r="BK114" s="219">
        <f>ROUND(I114*H114,2)</f>
        <v>0</v>
      </c>
      <c r="BL114" s="20" t="s">
        <v>160</v>
      </c>
      <c r="BM114" s="218" t="s">
        <v>200</v>
      </c>
    </row>
    <row r="115" s="2" customFormat="1">
      <c r="A115" s="41"/>
      <c r="B115" s="42"/>
      <c r="C115" s="43"/>
      <c r="D115" s="220" t="s">
        <v>162</v>
      </c>
      <c r="E115" s="43"/>
      <c r="F115" s="221" t="s">
        <v>201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162</v>
      </c>
      <c r="AU115" s="20" t="s">
        <v>82</v>
      </c>
    </row>
    <row r="116" s="12" customFormat="1" ht="22.8" customHeight="1">
      <c r="A116" s="12"/>
      <c r="B116" s="191"/>
      <c r="C116" s="192"/>
      <c r="D116" s="193" t="s">
        <v>71</v>
      </c>
      <c r="E116" s="205" t="s">
        <v>202</v>
      </c>
      <c r="F116" s="205" t="s">
        <v>203</v>
      </c>
      <c r="G116" s="192"/>
      <c r="H116" s="192"/>
      <c r="I116" s="195"/>
      <c r="J116" s="206">
        <f>BK116</f>
        <v>0</v>
      </c>
      <c r="K116" s="192"/>
      <c r="L116" s="197"/>
      <c r="M116" s="198"/>
      <c r="N116" s="199"/>
      <c r="O116" s="199"/>
      <c r="P116" s="200">
        <f>SUM(P117:P127)</f>
        <v>0</v>
      </c>
      <c r="Q116" s="199"/>
      <c r="R116" s="200">
        <f>SUM(R117:R127)</f>
        <v>0</v>
      </c>
      <c r="S116" s="199"/>
      <c r="T116" s="201">
        <f>SUM(T117:T127)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2" t="s">
        <v>80</v>
      </c>
      <c r="AT116" s="203" t="s">
        <v>71</v>
      </c>
      <c r="AU116" s="203" t="s">
        <v>80</v>
      </c>
      <c r="AY116" s="202" t="s">
        <v>152</v>
      </c>
      <c r="BK116" s="204">
        <f>SUM(BK117:BK127)</f>
        <v>0</v>
      </c>
    </row>
    <row r="117" s="2" customFormat="1" ht="16.5" customHeight="1">
      <c r="A117" s="41"/>
      <c r="B117" s="42"/>
      <c r="C117" s="207" t="s">
        <v>191</v>
      </c>
      <c r="D117" s="207" t="s">
        <v>155</v>
      </c>
      <c r="E117" s="208" t="s">
        <v>205</v>
      </c>
      <c r="F117" s="209" t="s">
        <v>206</v>
      </c>
      <c r="G117" s="210" t="s">
        <v>207</v>
      </c>
      <c r="H117" s="211">
        <v>0.13600000000000001</v>
      </c>
      <c r="I117" s="212"/>
      <c r="J117" s="213">
        <f>ROUND(I117*H117,2)</f>
        <v>0</v>
      </c>
      <c r="K117" s="209" t="s">
        <v>159</v>
      </c>
      <c r="L117" s="47"/>
      <c r="M117" s="214" t="s">
        <v>19</v>
      </c>
      <c r="N117" s="215" t="s">
        <v>43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160</v>
      </c>
      <c r="AT117" s="218" t="s">
        <v>155</v>
      </c>
      <c r="AU117" s="218" t="s">
        <v>82</v>
      </c>
      <c r="AY117" s="20" t="s">
        <v>152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80</v>
      </c>
      <c r="BK117" s="219">
        <f>ROUND(I117*H117,2)</f>
        <v>0</v>
      </c>
      <c r="BL117" s="20" t="s">
        <v>160</v>
      </c>
      <c r="BM117" s="218" t="s">
        <v>208</v>
      </c>
    </row>
    <row r="118" s="2" customFormat="1">
      <c r="A118" s="41"/>
      <c r="B118" s="42"/>
      <c r="C118" s="43"/>
      <c r="D118" s="220" t="s">
        <v>162</v>
      </c>
      <c r="E118" s="43"/>
      <c r="F118" s="221" t="s">
        <v>209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162</v>
      </c>
      <c r="AU118" s="20" t="s">
        <v>82</v>
      </c>
    </row>
    <row r="119" s="2" customFormat="1" ht="24.15" customHeight="1">
      <c r="A119" s="41"/>
      <c r="B119" s="42"/>
      <c r="C119" s="207" t="s">
        <v>107</v>
      </c>
      <c r="D119" s="207" t="s">
        <v>155</v>
      </c>
      <c r="E119" s="208" t="s">
        <v>210</v>
      </c>
      <c r="F119" s="209" t="s">
        <v>211</v>
      </c>
      <c r="G119" s="210" t="s">
        <v>207</v>
      </c>
      <c r="H119" s="211">
        <v>0.13600000000000001</v>
      </c>
      <c r="I119" s="212"/>
      <c r="J119" s="213">
        <f>ROUND(I119*H119,2)</f>
        <v>0</v>
      </c>
      <c r="K119" s="209" t="s">
        <v>159</v>
      </c>
      <c r="L119" s="47"/>
      <c r="M119" s="214" t="s">
        <v>19</v>
      </c>
      <c r="N119" s="215" t="s">
        <v>43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160</v>
      </c>
      <c r="AT119" s="218" t="s">
        <v>155</v>
      </c>
      <c r="AU119" s="218" t="s">
        <v>82</v>
      </c>
      <c r="AY119" s="20" t="s">
        <v>152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80</v>
      </c>
      <c r="BK119" s="219">
        <f>ROUND(I119*H119,2)</f>
        <v>0</v>
      </c>
      <c r="BL119" s="20" t="s">
        <v>160</v>
      </c>
      <c r="BM119" s="218" t="s">
        <v>212</v>
      </c>
    </row>
    <row r="120" s="2" customFormat="1">
      <c r="A120" s="41"/>
      <c r="B120" s="42"/>
      <c r="C120" s="43"/>
      <c r="D120" s="220" t="s">
        <v>162</v>
      </c>
      <c r="E120" s="43"/>
      <c r="F120" s="221" t="s">
        <v>213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162</v>
      </c>
      <c r="AU120" s="20" t="s">
        <v>82</v>
      </c>
    </row>
    <row r="121" s="2" customFormat="1" ht="21.75" customHeight="1">
      <c r="A121" s="41"/>
      <c r="B121" s="42"/>
      <c r="C121" s="207" t="s">
        <v>110</v>
      </c>
      <c r="D121" s="207" t="s">
        <v>155</v>
      </c>
      <c r="E121" s="208" t="s">
        <v>214</v>
      </c>
      <c r="F121" s="209" t="s">
        <v>215</v>
      </c>
      <c r="G121" s="210" t="s">
        <v>207</v>
      </c>
      <c r="H121" s="211">
        <v>0.13600000000000001</v>
      </c>
      <c r="I121" s="212"/>
      <c r="J121" s="213">
        <f>ROUND(I121*H121,2)</f>
        <v>0</v>
      </c>
      <c r="K121" s="209" t="s">
        <v>159</v>
      </c>
      <c r="L121" s="47"/>
      <c r="M121" s="214" t="s">
        <v>19</v>
      </c>
      <c r="N121" s="215" t="s">
        <v>43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160</v>
      </c>
      <c r="AT121" s="218" t="s">
        <v>155</v>
      </c>
      <c r="AU121" s="218" t="s">
        <v>82</v>
      </c>
      <c r="AY121" s="20" t="s">
        <v>152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80</v>
      </c>
      <c r="BK121" s="219">
        <f>ROUND(I121*H121,2)</f>
        <v>0</v>
      </c>
      <c r="BL121" s="20" t="s">
        <v>160</v>
      </c>
      <c r="BM121" s="218" t="s">
        <v>216</v>
      </c>
    </row>
    <row r="122" s="2" customFormat="1">
      <c r="A122" s="41"/>
      <c r="B122" s="42"/>
      <c r="C122" s="43"/>
      <c r="D122" s="220" t="s">
        <v>162</v>
      </c>
      <c r="E122" s="43"/>
      <c r="F122" s="221" t="s">
        <v>217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162</v>
      </c>
      <c r="AU122" s="20" t="s">
        <v>82</v>
      </c>
    </row>
    <row r="123" s="2" customFormat="1" ht="24.15" customHeight="1">
      <c r="A123" s="41"/>
      <c r="B123" s="42"/>
      <c r="C123" s="207" t="s">
        <v>8</v>
      </c>
      <c r="D123" s="207" t="s">
        <v>155</v>
      </c>
      <c r="E123" s="208" t="s">
        <v>218</v>
      </c>
      <c r="F123" s="209" t="s">
        <v>219</v>
      </c>
      <c r="G123" s="210" t="s">
        <v>207</v>
      </c>
      <c r="H123" s="211">
        <v>0.81599999999999995</v>
      </c>
      <c r="I123" s="212"/>
      <c r="J123" s="213">
        <f>ROUND(I123*H123,2)</f>
        <v>0</v>
      </c>
      <c r="K123" s="209" t="s">
        <v>159</v>
      </c>
      <c r="L123" s="47"/>
      <c r="M123" s="214" t="s">
        <v>19</v>
      </c>
      <c r="N123" s="215" t="s">
        <v>43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160</v>
      </c>
      <c r="AT123" s="218" t="s">
        <v>155</v>
      </c>
      <c r="AU123" s="218" t="s">
        <v>82</v>
      </c>
      <c r="AY123" s="20" t="s">
        <v>152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80</v>
      </c>
      <c r="BK123" s="219">
        <f>ROUND(I123*H123,2)</f>
        <v>0</v>
      </c>
      <c r="BL123" s="20" t="s">
        <v>160</v>
      </c>
      <c r="BM123" s="218" t="s">
        <v>220</v>
      </c>
    </row>
    <row r="124" s="2" customFormat="1">
      <c r="A124" s="41"/>
      <c r="B124" s="42"/>
      <c r="C124" s="43"/>
      <c r="D124" s="220" t="s">
        <v>162</v>
      </c>
      <c r="E124" s="43"/>
      <c r="F124" s="221" t="s">
        <v>221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162</v>
      </c>
      <c r="AU124" s="20" t="s">
        <v>82</v>
      </c>
    </row>
    <row r="125" s="13" customFormat="1">
      <c r="A125" s="13"/>
      <c r="B125" s="225"/>
      <c r="C125" s="226"/>
      <c r="D125" s="227" t="s">
        <v>164</v>
      </c>
      <c r="E125" s="228" t="s">
        <v>19</v>
      </c>
      <c r="F125" s="229" t="s">
        <v>320</v>
      </c>
      <c r="G125" s="226"/>
      <c r="H125" s="230">
        <v>0.81599999999999995</v>
      </c>
      <c r="I125" s="231"/>
      <c r="J125" s="226"/>
      <c r="K125" s="226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164</v>
      </c>
      <c r="AU125" s="236" t="s">
        <v>82</v>
      </c>
      <c r="AV125" s="13" t="s">
        <v>82</v>
      </c>
      <c r="AW125" s="13" t="s">
        <v>33</v>
      </c>
      <c r="AX125" s="13" t="s">
        <v>80</v>
      </c>
      <c r="AY125" s="236" t="s">
        <v>152</v>
      </c>
    </row>
    <row r="126" s="2" customFormat="1" ht="24.15" customHeight="1">
      <c r="A126" s="41"/>
      <c r="B126" s="42"/>
      <c r="C126" s="207" t="s">
        <v>115</v>
      </c>
      <c r="D126" s="207" t="s">
        <v>155</v>
      </c>
      <c r="E126" s="208" t="s">
        <v>223</v>
      </c>
      <c r="F126" s="209" t="s">
        <v>224</v>
      </c>
      <c r="G126" s="210" t="s">
        <v>207</v>
      </c>
      <c r="H126" s="211">
        <v>0.13600000000000001</v>
      </c>
      <c r="I126" s="212"/>
      <c r="J126" s="213">
        <f>ROUND(I126*H126,2)</f>
        <v>0</v>
      </c>
      <c r="K126" s="209" t="s">
        <v>159</v>
      </c>
      <c r="L126" s="47"/>
      <c r="M126" s="214" t="s">
        <v>19</v>
      </c>
      <c r="N126" s="215" t="s">
        <v>43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160</v>
      </c>
      <c r="AT126" s="218" t="s">
        <v>155</v>
      </c>
      <c r="AU126" s="218" t="s">
        <v>82</v>
      </c>
      <c r="AY126" s="20" t="s">
        <v>152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80</v>
      </c>
      <c r="BK126" s="219">
        <f>ROUND(I126*H126,2)</f>
        <v>0</v>
      </c>
      <c r="BL126" s="20" t="s">
        <v>160</v>
      </c>
      <c r="BM126" s="218" t="s">
        <v>225</v>
      </c>
    </row>
    <row r="127" s="2" customFormat="1">
      <c r="A127" s="41"/>
      <c r="B127" s="42"/>
      <c r="C127" s="43"/>
      <c r="D127" s="220" t="s">
        <v>162</v>
      </c>
      <c r="E127" s="43"/>
      <c r="F127" s="221" t="s">
        <v>226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162</v>
      </c>
      <c r="AU127" s="20" t="s">
        <v>82</v>
      </c>
    </row>
    <row r="128" s="12" customFormat="1" ht="22.8" customHeight="1">
      <c r="A128" s="12"/>
      <c r="B128" s="191"/>
      <c r="C128" s="192"/>
      <c r="D128" s="193" t="s">
        <v>71</v>
      </c>
      <c r="E128" s="205" t="s">
        <v>227</v>
      </c>
      <c r="F128" s="205" t="s">
        <v>228</v>
      </c>
      <c r="G128" s="192"/>
      <c r="H128" s="192"/>
      <c r="I128" s="195"/>
      <c r="J128" s="206">
        <f>BK128</f>
        <v>0</v>
      </c>
      <c r="K128" s="192"/>
      <c r="L128" s="197"/>
      <c r="M128" s="198"/>
      <c r="N128" s="199"/>
      <c r="O128" s="199"/>
      <c r="P128" s="200">
        <f>SUM(P129:P130)</f>
        <v>0</v>
      </c>
      <c r="Q128" s="199"/>
      <c r="R128" s="200">
        <f>SUM(R129:R130)</f>
        <v>0</v>
      </c>
      <c r="S128" s="199"/>
      <c r="T128" s="201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2" t="s">
        <v>80</v>
      </c>
      <c r="AT128" s="203" t="s">
        <v>71</v>
      </c>
      <c r="AU128" s="203" t="s">
        <v>80</v>
      </c>
      <c r="AY128" s="202" t="s">
        <v>152</v>
      </c>
      <c r="BK128" s="204">
        <f>SUM(BK129:BK130)</f>
        <v>0</v>
      </c>
    </row>
    <row r="129" s="2" customFormat="1" ht="33" customHeight="1">
      <c r="A129" s="41"/>
      <c r="B129" s="42"/>
      <c r="C129" s="207" t="s">
        <v>118</v>
      </c>
      <c r="D129" s="207" t="s">
        <v>155</v>
      </c>
      <c r="E129" s="208" t="s">
        <v>229</v>
      </c>
      <c r="F129" s="209" t="s">
        <v>230</v>
      </c>
      <c r="G129" s="210" t="s">
        <v>207</v>
      </c>
      <c r="H129" s="211">
        <v>0.48799999999999999</v>
      </c>
      <c r="I129" s="212"/>
      <c r="J129" s="213">
        <f>ROUND(I129*H129,2)</f>
        <v>0</v>
      </c>
      <c r="K129" s="209" t="s">
        <v>159</v>
      </c>
      <c r="L129" s="47"/>
      <c r="M129" s="214" t="s">
        <v>19</v>
      </c>
      <c r="N129" s="215" t="s">
        <v>43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160</v>
      </c>
      <c r="AT129" s="218" t="s">
        <v>155</v>
      </c>
      <c r="AU129" s="218" t="s">
        <v>82</v>
      </c>
      <c r="AY129" s="20" t="s">
        <v>152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80</v>
      </c>
      <c r="BK129" s="219">
        <f>ROUND(I129*H129,2)</f>
        <v>0</v>
      </c>
      <c r="BL129" s="20" t="s">
        <v>160</v>
      </c>
      <c r="BM129" s="218" t="s">
        <v>231</v>
      </c>
    </row>
    <row r="130" s="2" customFormat="1">
      <c r="A130" s="41"/>
      <c r="B130" s="42"/>
      <c r="C130" s="43"/>
      <c r="D130" s="220" t="s">
        <v>162</v>
      </c>
      <c r="E130" s="43"/>
      <c r="F130" s="221" t="s">
        <v>232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162</v>
      </c>
      <c r="AU130" s="20" t="s">
        <v>82</v>
      </c>
    </row>
    <row r="131" s="12" customFormat="1" ht="25.92" customHeight="1">
      <c r="A131" s="12"/>
      <c r="B131" s="191"/>
      <c r="C131" s="192"/>
      <c r="D131" s="193" t="s">
        <v>71</v>
      </c>
      <c r="E131" s="194" t="s">
        <v>233</v>
      </c>
      <c r="F131" s="194" t="s">
        <v>234</v>
      </c>
      <c r="G131" s="192"/>
      <c r="H131" s="192"/>
      <c r="I131" s="195"/>
      <c r="J131" s="196">
        <f>BK131</f>
        <v>0</v>
      </c>
      <c r="K131" s="192"/>
      <c r="L131" s="197"/>
      <c r="M131" s="198"/>
      <c r="N131" s="199"/>
      <c r="O131" s="199"/>
      <c r="P131" s="200">
        <f>P132+P136+P141+P176</f>
        <v>0</v>
      </c>
      <c r="Q131" s="199"/>
      <c r="R131" s="200">
        <f>R132+R136+R141+R176</f>
        <v>0.58523318000000002</v>
      </c>
      <c r="S131" s="199"/>
      <c r="T131" s="201">
        <f>T132+T136+T141+T176</f>
        <v>0.13635950000000002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2" t="s">
        <v>82</v>
      </c>
      <c r="AT131" s="203" t="s">
        <v>71</v>
      </c>
      <c r="AU131" s="203" t="s">
        <v>72</v>
      </c>
      <c r="AY131" s="202" t="s">
        <v>152</v>
      </c>
      <c r="BK131" s="204">
        <f>BK132+BK136+BK141+BK176</f>
        <v>0</v>
      </c>
    </row>
    <row r="132" s="12" customFormat="1" ht="22.8" customHeight="1">
      <c r="A132" s="12"/>
      <c r="B132" s="191"/>
      <c r="C132" s="192"/>
      <c r="D132" s="193" t="s">
        <v>71</v>
      </c>
      <c r="E132" s="205" t="s">
        <v>235</v>
      </c>
      <c r="F132" s="205" t="s">
        <v>236</v>
      </c>
      <c r="G132" s="192"/>
      <c r="H132" s="192"/>
      <c r="I132" s="195"/>
      <c r="J132" s="206">
        <f>BK132</f>
        <v>0</v>
      </c>
      <c r="K132" s="192"/>
      <c r="L132" s="197"/>
      <c r="M132" s="198"/>
      <c r="N132" s="199"/>
      <c r="O132" s="199"/>
      <c r="P132" s="200">
        <f>SUM(P133:P135)</f>
        <v>0</v>
      </c>
      <c r="Q132" s="199"/>
      <c r="R132" s="200">
        <f>SUM(R133:R135)</f>
        <v>0</v>
      </c>
      <c r="S132" s="199"/>
      <c r="T132" s="201">
        <f>SUM(T133:T135)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2" t="s">
        <v>82</v>
      </c>
      <c r="AT132" s="203" t="s">
        <v>71</v>
      </c>
      <c r="AU132" s="203" t="s">
        <v>80</v>
      </c>
      <c r="AY132" s="202" t="s">
        <v>152</v>
      </c>
      <c r="BK132" s="204">
        <f>SUM(BK133:BK135)</f>
        <v>0</v>
      </c>
    </row>
    <row r="133" s="2" customFormat="1" ht="16.5" customHeight="1">
      <c r="A133" s="41"/>
      <c r="B133" s="42"/>
      <c r="C133" s="207" t="s">
        <v>242</v>
      </c>
      <c r="D133" s="207" t="s">
        <v>155</v>
      </c>
      <c r="E133" s="208" t="s">
        <v>237</v>
      </c>
      <c r="F133" s="209" t="s">
        <v>238</v>
      </c>
      <c r="G133" s="210" t="s">
        <v>239</v>
      </c>
      <c r="H133" s="211">
        <v>1</v>
      </c>
      <c r="I133" s="212"/>
      <c r="J133" s="213">
        <f>ROUND(I133*H133,2)</f>
        <v>0</v>
      </c>
      <c r="K133" s="209" t="s">
        <v>19</v>
      </c>
      <c r="L133" s="47"/>
      <c r="M133" s="214" t="s">
        <v>19</v>
      </c>
      <c r="N133" s="215" t="s">
        <v>43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240</v>
      </c>
      <c r="AT133" s="218" t="s">
        <v>155</v>
      </c>
      <c r="AU133" s="218" t="s">
        <v>82</v>
      </c>
      <c r="AY133" s="20" t="s">
        <v>152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80</v>
      </c>
      <c r="BK133" s="219">
        <f>ROUND(I133*H133,2)</f>
        <v>0</v>
      </c>
      <c r="BL133" s="20" t="s">
        <v>240</v>
      </c>
      <c r="BM133" s="218" t="s">
        <v>241</v>
      </c>
    </row>
    <row r="134" s="2" customFormat="1" ht="16.5" customHeight="1">
      <c r="A134" s="41"/>
      <c r="B134" s="42"/>
      <c r="C134" s="207" t="s">
        <v>240</v>
      </c>
      <c r="D134" s="207" t="s">
        <v>155</v>
      </c>
      <c r="E134" s="208" t="s">
        <v>243</v>
      </c>
      <c r="F134" s="209" t="s">
        <v>244</v>
      </c>
      <c r="G134" s="210" t="s">
        <v>239</v>
      </c>
      <c r="H134" s="211">
        <v>1</v>
      </c>
      <c r="I134" s="212"/>
      <c r="J134" s="213">
        <f>ROUND(I134*H134,2)</f>
        <v>0</v>
      </c>
      <c r="K134" s="209" t="s">
        <v>19</v>
      </c>
      <c r="L134" s="47"/>
      <c r="M134" s="214" t="s">
        <v>19</v>
      </c>
      <c r="N134" s="215" t="s">
        <v>43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240</v>
      </c>
      <c r="AT134" s="218" t="s">
        <v>155</v>
      </c>
      <c r="AU134" s="218" t="s">
        <v>82</v>
      </c>
      <c r="AY134" s="20" t="s">
        <v>152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80</v>
      </c>
      <c r="BK134" s="219">
        <f>ROUND(I134*H134,2)</f>
        <v>0</v>
      </c>
      <c r="BL134" s="20" t="s">
        <v>240</v>
      </c>
      <c r="BM134" s="218" t="s">
        <v>245</v>
      </c>
    </row>
    <row r="135" s="2" customFormat="1" ht="24.15" customHeight="1">
      <c r="A135" s="41"/>
      <c r="B135" s="42"/>
      <c r="C135" s="207" t="s">
        <v>252</v>
      </c>
      <c r="D135" s="207" t="s">
        <v>155</v>
      </c>
      <c r="E135" s="208" t="s">
        <v>246</v>
      </c>
      <c r="F135" s="209" t="s">
        <v>247</v>
      </c>
      <c r="G135" s="210" t="s">
        <v>248</v>
      </c>
      <c r="H135" s="258"/>
      <c r="I135" s="212"/>
      <c r="J135" s="213">
        <f>ROUND(I135*H135,2)</f>
        <v>0</v>
      </c>
      <c r="K135" s="209" t="s">
        <v>19</v>
      </c>
      <c r="L135" s="47"/>
      <c r="M135" s="214" t="s">
        <v>19</v>
      </c>
      <c r="N135" s="215" t="s">
        <v>43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240</v>
      </c>
      <c r="AT135" s="218" t="s">
        <v>155</v>
      </c>
      <c r="AU135" s="218" t="s">
        <v>82</v>
      </c>
      <c r="AY135" s="20" t="s">
        <v>152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80</v>
      </c>
      <c r="BK135" s="219">
        <f>ROUND(I135*H135,2)</f>
        <v>0</v>
      </c>
      <c r="BL135" s="20" t="s">
        <v>240</v>
      </c>
      <c r="BM135" s="218" t="s">
        <v>249</v>
      </c>
    </row>
    <row r="136" s="12" customFormat="1" ht="22.8" customHeight="1">
      <c r="A136" s="12"/>
      <c r="B136" s="191"/>
      <c r="C136" s="192"/>
      <c r="D136" s="193" t="s">
        <v>71</v>
      </c>
      <c r="E136" s="205" t="s">
        <v>321</v>
      </c>
      <c r="F136" s="205" t="s">
        <v>322</v>
      </c>
      <c r="G136" s="192"/>
      <c r="H136" s="192"/>
      <c r="I136" s="195"/>
      <c r="J136" s="206">
        <f>BK136</f>
        <v>0</v>
      </c>
      <c r="K136" s="192"/>
      <c r="L136" s="197"/>
      <c r="M136" s="198"/>
      <c r="N136" s="199"/>
      <c r="O136" s="199"/>
      <c r="P136" s="200">
        <f>SUM(P137:P140)</f>
        <v>0</v>
      </c>
      <c r="Q136" s="199"/>
      <c r="R136" s="200">
        <f>SUM(R137:R140)</f>
        <v>0</v>
      </c>
      <c r="S136" s="199"/>
      <c r="T136" s="201">
        <f>SUM(T137:T140)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2" t="s">
        <v>82</v>
      </c>
      <c r="AT136" s="203" t="s">
        <v>71</v>
      </c>
      <c r="AU136" s="203" t="s">
        <v>80</v>
      </c>
      <c r="AY136" s="202" t="s">
        <v>152</v>
      </c>
      <c r="BK136" s="204">
        <f>SUM(BK137:BK140)</f>
        <v>0</v>
      </c>
    </row>
    <row r="137" s="2" customFormat="1" ht="16.5" customHeight="1">
      <c r="A137" s="41"/>
      <c r="B137" s="42"/>
      <c r="C137" s="207" t="s">
        <v>264</v>
      </c>
      <c r="D137" s="207" t="s">
        <v>155</v>
      </c>
      <c r="E137" s="208" t="s">
        <v>323</v>
      </c>
      <c r="F137" s="209" t="s">
        <v>324</v>
      </c>
      <c r="G137" s="210" t="s">
        <v>239</v>
      </c>
      <c r="H137" s="211">
        <v>1</v>
      </c>
      <c r="I137" s="212"/>
      <c r="J137" s="213">
        <f>ROUND(I137*H137,2)</f>
        <v>0</v>
      </c>
      <c r="K137" s="209" t="s">
        <v>19</v>
      </c>
      <c r="L137" s="47"/>
      <c r="M137" s="214" t="s">
        <v>19</v>
      </c>
      <c r="N137" s="215" t="s">
        <v>43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240</v>
      </c>
      <c r="AT137" s="218" t="s">
        <v>155</v>
      </c>
      <c r="AU137" s="218" t="s">
        <v>82</v>
      </c>
      <c r="AY137" s="20" t="s">
        <v>152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80</v>
      </c>
      <c r="BK137" s="219">
        <f>ROUND(I137*H137,2)</f>
        <v>0</v>
      </c>
      <c r="BL137" s="20" t="s">
        <v>240</v>
      </c>
      <c r="BM137" s="218" t="s">
        <v>325</v>
      </c>
    </row>
    <row r="138" s="2" customFormat="1" ht="16.5" customHeight="1">
      <c r="A138" s="41"/>
      <c r="B138" s="42"/>
      <c r="C138" s="207" t="s">
        <v>271</v>
      </c>
      <c r="D138" s="207" t="s">
        <v>155</v>
      </c>
      <c r="E138" s="208" t="s">
        <v>326</v>
      </c>
      <c r="F138" s="209" t="s">
        <v>327</v>
      </c>
      <c r="G138" s="210" t="s">
        <v>239</v>
      </c>
      <c r="H138" s="211">
        <v>1</v>
      </c>
      <c r="I138" s="212"/>
      <c r="J138" s="213">
        <f>ROUND(I138*H138,2)</f>
        <v>0</v>
      </c>
      <c r="K138" s="209" t="s">
        <v>19</v>
      </c>
      <c r="L138" s="47"/>
      <c r="M138" s="214" t="s">
        <v>19</v>
      </c>
      <c r="N138" s="215" t="s">
        <v>43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240</v>
      </c>
      <c r="AT138" s="218" t="s">
        <v>155</v>
      </c>
      <c r="AU138" s="218" t="s">
        <v>82</v>
      </c>
      <c r="AY138" s="20" t="s">
        <v>152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80</v>
      </c>
      <c r="BK138" s="219">
        <f>ROUND(I138*H138,2)</f>
        <v>0</v>
      </c>
      <c r="BL138" s="20" t="s">
        <v>240</v>
      </c>
      <c r="BM138" s="218" t="s">
        <v>328</v>
      </c>
    </row>
    <row r="139" s="2" customFormat="1" ht="24.15" customHeight="1">
      <c r="A139" s="41"/>
      <c r="B139" s="42"/>
      <c r="C139" s="207" t="s">
        <v>278</v>
      </c>
      <c r="D139" s="207" t="s">
        <v>155</v>
      </c>
      <c r="E139" s="208" t="s">
        <v>329</v>
      </c>
      <c r="F139" s="209" t="s">
        <v>330</v>
      </c>
      <c r="G139" s="210" t="s">
        <v>248</v>
      </c>
      <c r="H139" s="258"/>
      <c r="I139" s="212"/>
      <c r="J139" s="213">
        <f>ROUND(I139*H139,2)</f>
        <v>0</v>
      </c>
      <c r="K139" s="209" t="s">
        <v>159</v>
      </c>
      <c r="L139" s="47"/>
      <c r="M139" s="214" t="s">
        <v>19</v>
      </c>
      <c r="N139" s="215" t="s">
        <v>43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240</v>
      </c>
      <c r="AT139" s="218" t="s">
        <v>155</v>
      </c>
      <c r="AU139" s="218" t="s">
        <v>82</v>
      </c>
      <c r="AY139" s="20" t="s">
        <v>152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80</v>
      </c>
      <c r="BK139" s="219">
        <f>ROUND(I139*H139,2)</f>
        <v>0</v>
      </c>
      <c r="BL139" s="20" t="s">
        <v>240</v>
      </c>
      <c r="BM139" s="218" t="s">
        <v>331</v>
      </c>
    </row>
    <row r="140" s="2" customFormat="1">
      <c r="A140" s="41"/>
      <c r="B140" s="42"/>
      <c r="C140" s="43"/>
      <c r="D140" s="220" t="s">
        <v>162</v>
      </c>
      <c r="E140" s="43"/>
      <c r="F140" s="221" t="s">
        <v>332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162</v>
      </c>
      <c r="AU140" s="20" t="s">
        <v>82</v>
      </c>
    </row>
    <row r="141" s="12" customFormat="1" ht="22.8" customHeight="1">
      <c r="A141" s="12"/>
      <c r="B141" s="191"/>
      <c r="C141" s="192"/>
      <c r="D141" s="193" t="s">
        <v>71</v>
      </c>
      <c r="E141" s="205" t="s">
        <v>333</v>
      </c>
      <c r="F141" s="205" t="s">
        <v>334</v>
      </c>
      <c r="G141" s="192"/>
      <c r="H141" s="192"/>
      <c r="I141" s="195"/>
      <c r="J141" s="206">
        <f>BK141</f>
        <v>0</v>
      </c>
      <c r="K141" s="192"/>
      <c r="L141" s="197"/>
      <c r="M141" s="198"/>
      <c r="N141" s="199"/>
      <c r="O141" s="199"/>
      <c r="P141" s="200">
        <f>SUM(P142:P175)</f>
        <v>0</v>
      </c>
      <c r="Q141" s="199"/>
      <c r="R141" s="200">
        <f>SUM(R142:R175)</f>
        <v>0.46353244000000005</v>
      </c>
      <c r="S141" s="199"/>
      <c r="T141" s="201">
        <f>SUM(T142:T175)</f>
        <v>0.11092000000000002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2" t="s">
        <v>82</v>
      </c>
      <c r="AT141" s="203" t="s">
        <v>71</v>
      </c>
      <c r="AU141" s="203" t="s">
        <v>80</v>
      </c>
      <c r="AY141" s="202" t="s">
        <v>152</v>
      </c>
      <c r="BK141" s="204">
        <f>SUM(BK142:BK175)</f>
        <v>0</v>
      </c>
    </row>
    <row r="142" s="2" customFormat="1" ht="16.5" customHeight="1">
      <c r="A142" s="41"/>
      <c r="B142" s="42"/>
      <c r="C142" s="207" t="s">
        <v>7</v>
      </c>
      <c r="D142" s="207" t="s">
        <v>155</v>
      </c>
      <c r="E142" s="208" t="s">
        <v>335</v>
      </c>
      <c r="F142" s="209" t="s">
        <v>336</v>
      </c>
      <c r="G142" s="210" t="s">
        <v>158</v>
      </c>
      <c r="H142" s="211">
        <v>41.380000000000003</v>
      </c>
      <c r="I142" s="212"/>
      <c r="J142" s="213">
        <f>ROUND(I142*H142,2)</f>
        <v>0</v>
      </c>
      <c r="K142" s="209" t="s">
        <v>159</v>
      </c>
      <c r="L142" s="47"/>
      <c r="M142" s="214" t="s">
        <v>19</v>
      </c>
      <c r="N142" s="215" t="s">
        <v>43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0.0025000000000000001</v>
      </c>
      <c r="T142" s="217">
        <f>S142*H142</f>
        <v>0.10345000000000001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240</v>
      </c>
      <c r="AT142" s="218" t="s">
        <v>155</v>
      </c>
      <c r="AU142" s="218" t="s">
        <v>82</v>
      </c>
      <c r="AY142" s="20" t="s">
        <v>152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80</v>
      </c>
      <c r="BK142" s="219">
        <f>ROUND(I142*H142,2)</f>
        <v>0</v>
      </c>
      <c r="BL142" s="20" t="s">
        <v>240</v>
      </c>
      <c r="BM142" s="218" t="s">
        <v>337</v>
      </c>
    </row>
    <row r="143" s="2" customFormat="1">
      <c r="A143" s="41"/>
      <c r="B143" s="42"/>
      <c r="C143" s="43"/>
      <c r="D143" s="220" t="s">
        <v>162</v>
      </c>
      <c r="E143" s="43"/>
      <c r="F143" s="221" t="s">
        <v>338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162</v>
      </c>
      <c r="AU143" s="20" t="s">
        <v>82</v>
      </c>
    </row>
    <row r="144" s="13" customFormat="1">
      <c r="A144" s="13"/>
      <c r="B144" s="225"/>
      <c r="C144" s="226"/>
      <c r="D144" s="227" t="s">
        <v>164</v>
      </c>
      <c r="E144" s="228" t="s">
        <v>19</v>
      </c>
      <c r="F144" s="229" t="s">
        <v>339</v>
      </c>
      <c r="G144" s="226"/>
      <c r="H144" s="230">
        <v>41.244999999999997</v>
      </c>
      <c r="I144" s="231"/>
      <c r="J144" s="226"/>
      <c r="K144" s="226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164</v>
      </c>
      <c r="AU144" s="236" t="s">
        <v>82</v>
      </c>
      <c r="AV144" s="13" t="s">
        <v>82</v>
      </c>
      <c r="AW144" s="13" t="s">
        <v>33</v>
      </c>
      <c r="AX144" s="13" t="s">
        <v>72</v>
      </c>
      <c r="AY144" s="236" t="s">
        <v>152</v>
      </c>
    </row>
    <row r="145" s="13" customFormat="1">
      <c r="A145" s="13"/>
      <c r="B145" s="225"/>
      <c r="C145" s="226"/>
      <c r="D145" s="227" t="s">
        <v>164</v>
      </c>
      <c r="E145" s="228" t="s">
        <v>19</v>
      </c>
      <c r="F145" s="229" t="s">
        <v>340</v>
      </c>
      <c r="G145" s="226"/>
      <c r="H145" s="230">
        <v>0.13500000000000001</v>
      </c>
      <c r="I145" s="231"/>
      <c r="J145" s="226"/>
      <c r="K145" s="226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164</v>
      </c>
      <c r="AU145" s="236" t="s">
        <v>82</v>
      </c>
      <c r="AV145" s="13" t="s">
        <v>82</v>
      </c>
      <c r="AW145" s="13" t="s">
        <v>33</v>
      </c>
      <c r="AX145" s="13" t="s">
        <v>72</v>
      </c>
      <c r="AY145" s="236" t="s">
        <v>152</v>
      </c>
    </row>
    <row r="146" s="15" customFormat="1">
      <c r="A146" s="15"/>
      <c r="B146" s="247"/>
      <c r="C146" s="248"/>
      <c r="D146" s="227" t="s">
        <v>164</v>
      </c>
      <c r="E146" s="249" t="s">
        <v>19</v>
      </c>
      <c r="F146" s="250" t="s">
        <v>185</v>
      </c>
      <c r="G146" s="248"/>
      <c r="H146" s="251">
        <v>41.379999999999995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7" t="s">
        <v>164</v>
      </c>
      <c r="AU146" s="257" t="s">
        <v>82</v>
      </c>
      <c r="AV146" s="15" t="s">
        <v>160</v>
      </c>
      <c r="AW146" s="15" t="s">
        <v>33</v>
      </c>
      <c r="AX146" s="15" t="s">
        <v>80</v>
      </c>
      <c r="AY146" s="257" t="s">
        <v>152</v>
      </c>
    </row>
    <row r="147" s="2" customFormat="1" ht="16.5" customHeight="1">
      <c r="A147" s="41"/>
      <c r="B147" s="42"/>
      <c r="C147" s="207" t="s">
        <v>289</v>
      </c>
      <c r="D147" s="207" t="s">
        <v>155</v>
      </c>
      <c r="E147" s="208" t="s">
        <v>341</v>
      </c>
      <c r="F147" s="209" t="s">
        <v>342</v>
      </c>
      <c r="G147" s="210" t="s">
        <v>267</v>
      </c>
      <c r="H147" s="211">
        <v>24.899999999999999</v>
      </c>
      <c r="I147" s="212"/>
      <c r="J147" s="213">
        <f>ROUND(I147*H147,2)</f>
        <v>0</v>
      </c>
      <c r="K147" s="209" t="s">
        <v>159</v>
      </c>
      <c r="L147" s="47"/>
      <c r="M147" s="214" t="s">
        <v>19</v>
      </c>
      <c r="N147" s="215" t="s">
        <v>43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0.00029999999999999997</v>
      </c>
      <c r="T147" s="217">
        <f>S147*H147</f>
        <v>0.0074699999999999992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240</v>
      </c>
      <c r="AT147" s="218" t="s">
        <v>155</v>
      </c>
      <c r="AU147" s="218" t="s">
        <v>82</v>
      </c>
      <c r="AY147" s="20" t="s">
        <v>152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80</v>
      </c>
      <c r="BK147" s="219">
        <f>ROUND(I147*H147,2)</f>
        <v>0</v>
      </c>
      <c r="BL147" s="20" t="s">
        <v>240</v>
      </c>
      <c r="BM147" s="218" t="s">
        <v>343</v>
      </c>
    </row>
    <row r="148" s="2" customFormat="1">
      <c r="A148" s="41"/>
      <c r="B148" s="42"/>
      <c r="C148" s="43"/>
      <c r="D148" s="220" t="s">
        <v>162</v>
      </c>
      <c r="E148" s="43"/>
      <c r="F148" s="221" t="s">
        <v>344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162</v>
      </c>
      <c r="AU148" s="20" t="s">
        <v>82</v>
      </c>
    </row>
    <row r="149" s="13" customFormat="1">
      <c r="A149" s="13"/>
      <c r="B149" s="225"/>
      <c r="C149" s="226"/>
      <c r="D149" s="227" t="s">
        <v>164</v>
      </c>
      <c r="E149" s="228" t="s">
        <v>19</v>
      </c>
      <c r="F149" s="229" t="s">
        <v>345</v>
      </c>
      <c r="G149" s="226"/>
      <c r="H149" s="230">
        <v>24.899999999999999</v>
      </c>
      <c r="I149" s="231"/>
      <c r="J149" s="226"/>
      <c r="K149" s="226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164</v>
      </c>
      <c r="AU149" s="236" t="s">
        <v>82</v>
      </c>
      <c r="AV149" s="13" t="s">
        <v>82</v>
      </c>
      <c r="AW149" s="13" t="s">
        <v>33</v>
      </c>
      <c r="AX149" s="13" t="s">
        <v>80</v>
      </c>
      <c r="AY149" s="236" t="s">
        <v>152</v>
      </c>
    </row>
    <row r="150" s="2" customFormat="1" ht="24.15" customHeight="1">
      <c r="A150" s="41"/>
      <c r="B150" s="42"/>
      <c r="C150" s="207" t="s">
        <v>294</v>
      </c>
      <c r="D150" s="207" t="s">
        <v>155</v>
      </c>
      <c r="E150" s="208" t="s">
        <v>346</v>
      </c>
      <c r="F150" s="209" t="s">
        <v>347</v>
      </c>
      <c r="G150" s="210" t="s">
        <v>158</v>
      </c>
      <c r="H150" s="211">
        <v>41.380000000000003</v>
      </c>
      <c r="I150" s="212"/>
      <c r="J150" s="213">
        <f>ROUND(I150*H150,2)</f>
        <v>0</v>
      </c>
      <c r="K150" s="209" t="s">
        <v>159</v>
      </c>
      <c r="L150" s="47"/>
      <c r="M150" s="214" t="s">
        <v>19</v>
      </c>
      <c r="N150" s="215" t="s">
        <v>43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240</v>
      </c>
      <c r="AT150" s="218" t="s">
        <v>155</v>
      </c>
      <c r="AU150" s="218" t="s">
        <v>82</v>
      </c>
      <c r="AY150" s="20" t="s">
        <v>152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80</v>
      </c>
      <c r="BK150" s="219">
        <f>ROUND(I150*H150,2)</f>
        <v>0</v>
      </c>
      <c r="BL150" s="20" t="s">
        <v>240</v>
      </c>
      <c r="BM150" s="218" t="s">
        <v>348</v>
      </c>
    </row>
    <row r="151" s="2" customFormat="1">
      <c r="A151" s="41"/>
      <c r="B151" s="42"/>
      <c r="C151" s="43"/>
      <c r="D151" s="220" t="s">
        <v>162</v>
      </c>
      <c r="E151" s="43"/>
      <c r="F151" s="221" t="s">
        <v>349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162</v>
      </c>
      <c r="AU151" s="20" t="s">
        <v>82</v>
      </c>
    </row>
    <row r="152" s="2" customFormat="1" ht="16.5" customHeight="1">
      <c r="A152" s="41"/>
      <c r="B152" s="42"/>
      <c r="C152" s="207" t="s">
        <v>301</v>
      </c>
      <c r="D152" s="207" t="s">
        <v>155</v>
      </c>
      <c r="E152" s="208" t="s">
        <v>350</v>
      </c>
      <c r="F152" s="209" t="s">
        <v>351</v>
      </c>
      <c r="G152" s="210" t="s">
        <v>158</v>
      </c>
      <c r="H152" s="211">
        <v>82.760000000000005</v>
      </c>
      <c r="I152" s="212"/>
      <c r="J152" s="213">
        <f>ROUND(I152*H152,2)</f>
        <v>0</v>
      </c>
      <c r="K152" s="209" t="s">
        <v>159</v>
      </c>
      <c r="L152" s="47"/>
      <c r="M152" s="214" t="s">
        <v>19</v>
      </c>
      <c r="N152" s="215" t="s">
        <v>43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240</v>
      </c>
      <c r="AT152" s="218" t="s">
        <v>155</v>
      </c>
      <c r="AU152" s="218" t="s">
        <v>82</v>
      </c>
      <c r="AY152" s="20" t="s">
        <v>152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80</v>
      </c>
      <c r="BK152" s="219">
        <f>ROUND(I152*H152,2)</f>
        <v>0</v>
      </c>
      <c r="BL152" s="20" t="s">
        <v>240</v>
      </c>
      <c r="BM152" s="218" t="s">
        <v>352</v>
      </c>
    </row>
    <row r="153" s="2" customFormat="1">
      <c r="A153" s="41"/>
      <c r="B153" s="42"/>
      <c r="C153" s="43"/>
      <c r="D153" s="220" t="s">
        <v>162</v>
      </c>
      <c r="E153" s="43"/>
      <c r="F153" s="221" t="s">
        <v>353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162</v>
      </c>
      <c r="AU153" s="20" t="s">
        <v>82</v>
      </c>
    </row>
    <row r="154" s="14" customFormat="1">
      <c r="A154" s="14"/>
      <c r="B154" s="237"/>
      <c r="C154" s="238"/>
      <c r="D154" s="227" t="s">
        <v>164</v>
      </c>
      <c r="E154" s="239" t="s">
        <v>19</v>
      </c>
      <c r="F154" s="240" t="s">
        <v>354</v>
      </c>
      <c r="G154" s="238"/>
      <c r="H154" s="239" t="s">
        <v>19</v>
      </c>
      <c r="I154" s="241"/>
      <c r="J154" s="238"/>
      <c r="K154" s="238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164</v>
      </c>
      <c r="AU154" s="246" t="s">
        <v>82</v>
      </c>
      <c r="AV154" s="14" t="s">
        <v>80</v>
      </c>
      <c r="AW154" s="14" t="s">
        <v>33</v>
      </c>
      <c r="AX154" s="14" t="s">
        <v>72</v>
      </c>
      <c r="AY154" s="246" t="s">
        <v>152</v>
      </c>
    </row>
    <row r="155" s="13" customFormat="1">
      <c r="A155" s="13"/>
      <c r="B155" s="225"/>
      <c r="C155" s="226"/>
      <c r="D155" s="227" t="s">
        <v>164</v>
      </c>
      <c r="E155" s="228" t="s">
        <v>19</v>
      </c>
      <c r="F155" s="229" t="s">
        <v>355</v>
      </c>
      <c r="G155" s="226"/>
      <c r="H155" s="230">
        <v>82.760000000000005</v>
      </c>
      <c r="I155" s="231"/>
      <c r="J155" s="226"/>
      <c r="K155" s="226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164</v>
      </c>
      <c r="AU155" s="236" t="s">
        <v>82</v>
      </c>
      <c r="AV155" s="13" t="s">
        <v>82</v>
      </c>
      <c r="AW155" s="13" t="s">
        <v>33</v>
      </c>
      <c r="AX155" s="13" t="s">
        <v>80</v>
      </c>
      <c r="AY155" s="236" t="s">
        <v>152</v>
      </c>
    </row>
    <row r="156" s="2" customFormat="1" ht="16.5" customHeight="1">
      <c r="A156" s="41"/>
      <c r="B156" s="42"/>
      <c r="C156" s="207" t="s">
        <v>356</v>
      </c>
      <c r="D156" s="207" t="s">
        <v>155</v>
      </c>
      <c r="E156" s="208" t="s">
        <v>357</v>
      </c>
      <c r="F156" s="209" t="s">
        <v>358</v>
      </c>
      <c r="G156" s="210" t="s">
        <v>158</v>
      </c>
      <c r="H156" s="211">
        <v>82.760000000000005</v>
      </c>
      <c r="I156" s="212"/>
      <c r="J156" s="213">
        <f>ROUND(I156*H156,2)</f>
        <v>0</v>
      </c>
      <c r="K156" s="209" t="s">
        <v>159</v>
      </c>
      <c r="L156" s="47"/>
      <c r="M156" s="214" t="s">
        <v>19</v>
      </c>
      <c r="N156" s="215" t="s">
        <v>43</v>
      </c>
      <c r="O156" s="87"/>
      <c r="P156" s="216">
        <f>O156*H156</f>
        <v>0</v>
      </c>
      <c r="Q156" s="216">
        <v>3.0000000000000001E-05</v>
      </c>
      <c r="R156" s="216">
        <f>Q156*H156</f>
        <v>0.0024828000000000003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240</v>
      </c>
      <c r="AT156" s="218" t="s">
        <v>155</v>
      </c>
      <c r="AU156" s="218" t="s">
        <v>82</v>
      </c>
      <c r="AY156" s="20" t="s">
        <v>152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80</v>
      </c>
      <c r="BK156" s="219">
        <f>ROUND(I156*H156,2)</f>
        <v>0</v>
      </c>
      <c r="BL156" s="20" t="s">
        <v>240</v>
      </c>
      <c r="BM156" s="218" t="s">
        <v>359</v>
      </c>
    </row>
    <row r="157" s="2" customFormat="1">
      <c r="A157" s="41"/>
      <c r="B157" s="42"/>
      <c r="C157" s="43"/>
      <c r="D157" s="220" t="s">
        <v>162</v>
      </c>
      <c r="E157" s="43"/>
      <c r="F157" s="221" t="s">
        <v>360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162</v>
      </c>
      <c r="AU157" s="20" t="s">
        <v>82</v>
      </c>
    </row>
    <row r="158" s="14" customFormat="1">
      <c r="A158" s="14"/>
      <c r="B158" s="237"/>
      <c r="C158" s="238"/>
      <c r="D158" s="227" t="s">
        <v>164</v>
      </c>
      <c r="E158" s="239" t="s">
        <v>19</v>
      </c>
      <c r="F158" s="240" t="s">
        <v>361</v>
      </c>
      <c r="G158" s="238"/>
      <c r="H158" s="239" t="s">
        <v>19</v>
      </c>
      <c r="I158" s="241"/>
      <c r="J158" s="238"/>
      <c r="K158" s="238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164</v>
      </c>
      <c r="AU158" s="246" t="s">
        <v>82</v>
      </c>
      <c r="AV158" s="14" t="s">
        <v>80</v>
      </c>
      <c r="AW158" s="14" t="s">
        <v>33</v>
      </c>
      <c r="AX158" s="14" t="s">
        <v>72</v>
      </c>
      <c r="AY158" s="246" t="s">
        <v>152</v>
      </c>
    </row>
    <row r="159" s="13" customFormat="1">
      <c r="A159" s="13"/>
      <c r="B159" s="225"/>
      <c r="C159" s="226"/>
      <c r="D159" s="227" t="s">
        <v>164</v>
      </c>
      <c r="E159" s="228" t="s">
        <v>19</v>
      </c>
      <c r="F159" s="229" t="s">
        <v>355</v>
      </c>
      <c r="G159" s="226"/>
      <c r="H159" s="230">
        <v>82.760000000000005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164</v>
      </c>
      <c r="AU159" s="236" t="s">
        <v>82</v>
      </c>
      <c r="AV159" s="13" t="s">
        <v>82</v>
      </c>
      <c r="AW159" s="13" t="s">
        <v>33</v>
      </c>
      <c r="AX159" s="13" t="s">
        <v>80</v>
      </c>
      <c r="AY159" s="236" t="s">
        <v>152</v>
      </c>
    </row>
    <row r="160" s="2" customFormat="1" ht="24.15" customHeight="1">
      <c r="A160" s="41"/>
      <c r="B160" s="42"/>
      <c r="C160" s="207" t="s">
        <v>362</v>
      </c>
      <c r="D160" s="207" t="s">
        <v>155</v>
      </c>
      <c r="E160" s="208" t="s">
        <v>363</v>
      </c>
      <c r="F160" s="209" t="s">
        <v>364</v>
      </c>
      <c r="G160" s="210" t="s">
        <v>158</v>
      </c>
      <c r="H160" s="211">
        <v>41.380000000000003</v>
      </c>
      <c r="I160" s="212"/>
      <c r="J160" s="213">
        <f>ROUND(I160*H160,2)</f>
        <v>0</v>
      </c>
      <c r="K160" s="209" t="s">
        <v>159</v>
      </c>
      <c r="L160" s="47"/>
      <c r="M160" s="214" t="s">
        <v>19</v>
      </c>
      <c r="N160" s="215" t="s">
        <v>43</v>
      </c>
      <c r="O160" s="87"/>
      <c r="P160" s="216">
        <f>O160*H160</f>
        <v>0</v>
      </c>
      <c r="Q160" s="216">
        <v>0.0075799999999999999</v>
      </c>
      <c r="R160" s="216">
        <f>Q160*H160</f>
        <v>0.31366040000000001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160</v>
      </c>
      <c r="AT160" s="218" t="s">
        <v>155</v>
      </c>
      <c r="AU160" s="218" t="s">
        <v>82</v>
      </c>
      <c r="AY160" s="20" t="s">
        <v>152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80</v>
      </c>
      <c r="BK160" s="219">
        <f>ROUND(I160*H160,2)</f>
        <v>0</v>
      </c>
      <c r="BL160" s="20" t="s">
        <v>160</v>
      </c>
      <c r="BM160" s="218" t="s">
        <v>365</v>
      </c>
    </row>
    <row r="161" s="2" customFormat="1">
      <c r="A161" s="41"/>
      <c r="B161" s="42"/>
      <c r="C161" s="43"/>
      <c r="D161" s="220" t="s">
        <v>162</v>
      </c>
      <c r="E161" s="43"/>
      <c r="F161" s="221" t="s">
        <v>366</v>
      </c>
      <c r="G161" s="43"/>
      <c r="H161" s="43"/>
      <c r="I161" s="222"/>
      <c r="J161" s="43"/>
      <c r="K161" s="43"/>
      <c r="L161" s="47"/>
      <c r="M161" s="223"/>
      <c r="N161" s="22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162</v>
      </c>
      <c r="AU161" s="20" t="s">
        <v>82</v>
      </c>
    </row>
    <row r="162" s="2" customFormat="1" ht="16.5" customHeight="1">
      <c r="A162" s="41"/>
      <c r="B162" s="42"/>
      <c r="C162" s="207" t="s">
        <v>367</v>
      </c>
      <c r="D162" s="207" t="s">
        <v>155</v>
      </c>
      <c r="E162" s="208" t="s">
        <v>368</v>
      </c>
      <c r="F162" s="209" t="s">
        <v>369</v>
      </c>
      <c r="G162" s="210" t="s">
        <v>158</v>
      </c>
      <c r="H162" s="211">
        <v>41.380000000000003</v>
      </c>
      <c r="I162" s="212"/>
      <c r="J162" s="213">
        <f>ROUND(I162*H162,2)</f>
        <v>0</v>
      </c>
      <c r="K162" s="209" t="s">
        <v>159</v>
      </c>
      <c r="L162" s="47"/>
      <c r="M162" s="214" t="s">
        <v>19</v>
      </c>
      <c r="N162" s="215" t="s">
        <v>43</v>
      </c>
      <c r="O162" s="87"/>
      <c r="P162" s="216">
        <f>O162*H162</f>
        <v>0</v>
      </c>
      <c r="Q162" s="216">
        <v>0.00029999999999999997</v>
      </c>
      <c r="R162" s="216">
        <f>Q162*H162</f>
        <v>0.012414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240</v>
      </c>
      <c r="AT162" s="218" t="s">
        <v>155</v>
      </c>
      <c r="AU162" s="218" t="s">
        <v>82</v>
      </c>
      <c r="AY162" s="20" t="s">
        <v>152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80</v>
      </c>
      <c r="BK162" s="219">
        <f>ROUND(I162*H162,2)</f>
        <v>0</v>
      </c>
      <c r="BL162" s="20" t="s">
        <v>240</v>
      </c>
      <c r="BM162" s="218" t="s">
        <v>370</v>
      </c>
    </row>
    <row r="163" s="2" customFormat="1">
      <c r="A163" s="41"/>
      <c r="B163" s="42"/>
      <c r="C163" s="43"/>
      <c r="D163" s="220" t="s">
        <v>162</v>
      </c>
      <c r="E163" s="43"/>
      <c r="F163" s="221" t="s">
        <v>371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162</v>
      </c>
      <c r="AU163" s="20" t="s">
        <v>82</v>
      </c>
    </row>
    <row r="164" s="2" customFormat="1" ht="16.5" customHeight="1">
      <c r="A164" s="41"/>
      <c r="B164" s="42"/>
      <c r="C164" s="270" t="s">
        <v>372</v>
      </c>
      <c r="D164" s="270" t="s">
        <v>272</v>
      </c>
      <c r="E164" s="271" t="s">
        <v>373</v>
      </c>
      <c r="F164" s="272" t="s">
        <v>374</v>
      </c>
      <c r="G164" s="273" t="s">
        <v>158</v>
      </c>
      <c r="H164" s="274">
        <v>45.518000000000001</v>
      </c>
      <c r="I164" s="275"/>
      <c r="J164" s="276">
        <f>ROUND(I164*H164,2)</f>
        <v>0</v>
      </c>
      <c r="K164" s="272" t="s">
        <v>19</v>
      </c>
      <c r="L164" s="277"/>
      <c r="M164" s="278" t="s">
        <v>19</v>
      </c>
      <c r="N164" s="279" t="s">
        <v>43</v>
      </c>
      <c r="O164" s="87"/>
      <c r="P164" s="216">
        <f>O164*H164</f>
        <v>0</v>
      </c>
      <c r="Q164" s="216">
        <v>0.0028300000000000001</v>
      </c>
      <c r="R164" s="216">
        <f>Q164*H164</f>
        <v>0.12881594000000002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275</v>
      </c>
      <c r="AT164" s="218" t="s">
        <v>272</v>
      </c>
      <c r="AU164" s="218" t="s">
        <v>82</v>
      </c>
      <c r="AY164" s="20" t="s">
        <v>152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80</v>
      </c>
      <c r="BK164" s="219">
        <f>ROUND(I164*H164,2)</f>
        <v>0</v>
      </c>
      <c r="BL164" s="20" t="s">
        <v>240</v>
      </c>
      <c r="BM164" s="218" t="s">
        <v>375</v>
      </c>
    </row>
    <row r="165" s="13" customFormat="1">
      <c r="A165" s="13"/>
      <c r="B165" s="225"/>
      <c r="C165" s="226"/>
      <c r="D165" s="227" t="s">
        <v>164</v>
      </c>
      <c r="E165" s="226"/>
      <c r="F165" s="229" t="s">
        <v>376</v>
      </c>
      <c r="G165" s="226"/>
      <c r="H165" s="230">
        <v>45.518000000000001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164</v>
      </c>
      <c r="AU165" s="236" t="s">
        <v>82</v>
      </c>
      <c r="AV165" s="13" t="s">
        <v>82</v>
      </c>
      <c r="AW165" s="13" t="s">
        <v>4</v>
      </c>
      <c r="AX165" s="13" t="s">
        <v>80</v>
      </c>
      <c r="AY165" s="236" t="s">
        <v>152</v>
      </c>
    </row>
    <row r="166" s="2" customFormat="1" ht="16.5" customHeight="1">
      <c r="A166" s="41"/>
      <c r="B166" s="42"/>
      <c r="C166" s="207" t="s">
        <v>377</v>
      </c>
      <c r="D166" s="207" t="s">
        <v>155</v>
      </c>
      <c r="E166" s="208" t="s">
        <v>378</v>
      </c>
      <c r="F166" s="209" t="s">
        <v>379</v>
      </c>
      <c r="G166" s="210" t="s">
        <v>267</v>
      </c>
      <c r="H166" s="211">
        <v>24.899999999999999</v>
      </c>
      <c r="I166" s="212"/>
      <c r="J166" s="213">
        <f>ROUND(I166*H166,2)</f>
        <v>0</v>
      </c>
      <c r="K166" s="209" t="s">
        <v>159</v>
      </c>
      <c r="L166" s="47"/>
      <c r="M166" s="214" t="s">
        <v>19</v>
      </c>
      <c r="N166" s="215" t="s">
        <v>43</v>
      </c>
      <c r="O166" s="87"/>
      <c r="P166" s="216">
        <f>O166*H166</f>
        <v>0</v>
      </c>
      <c r="Q166" s="216">
        <v>1.0000000000000001E-05</v>
      </c>
      <c r="R166" s="216">
        <f>Q166*H166</f>
        <v>0.00024899999999999998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240</v>
      </c>
      <c r="AT166" s="218" t="s">
        <v>155</v>
      </c>
      <c r="AU166" s="218" t="s">
        <v>82</v>
      </c>
      <c r="AY166" s="20" t="s">
        <v>152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80</v>
      </c>
      <c r="BK166" s="219">
        <f>ROUND(I166*H166,2)</f>
        <v>0</v>
      </c>
      <c r="BL166" s="20" t="s">
        <v>240</v>
      </c>
      <c r="BM166" s="218" t="s">
        <v>380</v>
      </c>
    </row>
    <row r="167" s="2" customFormat="1">
      <c r="A167" s="41"/>
      <c r="B167" s="42"/>
      <c r="C167" s="43"/>
      <c r="D167" s="220" t="s">
        <v>162</v>
      </c>
      <c r="E167" s="43"/>
      <c r="F167" s="221" t="s">
        <v>381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162</v>
      </c>
      <c r="AU167" s="20" t="s">
        <v>82</v>
      </c>
    </row>
    <row r="168" s="2" customFormat="1" ht="16.5" customHeight="1">
      <c r="A168" s="41"/>
      <c r="B168" s="42"/>
      <c r="C168" s="270" t="s">
        <v>382</v>
      </c>
      <c r="D168" s="270" t="s">
        <v>272</v>
      </c>
      <c r="E168" s="271" t="s">
        <v>383</v>
      </c>
      <c r="F168" s="272" t="s">
        <v>384</v>
      </c>
      <c r="G168" s="273" t="s">
        <v>267</v>
      </c>
      <c r="H168" s="274">
        <v>26.145</v>
      </c>
      <c r="I168" s="275"/>
      <c r="J168" s="276">
        <f>ROUND(I168*H168,2)</f>
        <v>0</v>
      </c>
      <c r="K168" s="272" t="s">
        <v>159</v>
      </c>
      <c r="L168" s="277"/>
      <c r="M168" s="278" t="s">
        <v>19</v>
      </c>
      <c r="N168" s="279" t="s">
        <v>43</v>
      </c>
      <c r="O168" s="87"/>
      <c r="P168" s="216">
        <f>O168*H168</f>
        <v>0</v>
      </c>
      <c r="Q168" s="216">
        <v>0.00022000000000000001</v>
      </c>
      <c r="R168" s="216">
        <f>Q168*H168</f>
        <v>0.0057518999999999999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275</v>
      </c>
      <c r="AT168" s="218" t="s">
        <v>272</v>
      </c>
      <c r="AU168" s="218" t="s">
        <v>82</v>
      </c>
      <c r="AY168" s="20" t="s">
        <v>152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80</v>
      </c>
      <c r="BK168" s="219">
        <f>ROUND(I168*H168,2)</f>
        <v>0</v>
      </c>
      <c r="BL168" s="20" t="s">
        <v>240</v>
      </c>
      <c r="BM168" s="218" t="s">
        <v>385</v>
      </c>
    </row>
    <row r="169" s="13" customFormat="1">
      <c r="A169" s="13"/>
      <c r="B169" s="225"/>
      <c r="C169" s="226"/>
      <c r="D169" s="227" t="s">
        <v>164</v>
      </c>
      <c r="E169" s="226"/>
      <c r="F169" s="229" t="s">
        <v>386</v>
      </c>
      <c r="G169" s="226"/>
      <c r="H169" s="230">
        <v>26.145</v>
      </c>
      <c r="I169" s="231"/>
      <c r="J169" s="226"/>
      <c r="K169" s="226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164</v>
      </c>
      <c r="AU169" s="236" t="s">
        <v>82</v>
      </c>
      <c r="AV169" s="13" t="s">
        <v>82</v>
      </c>
      <c r="AW169" s="13" t="s">
        <v>4</v>
      </c>
      <c r="AX169" s="13" t="s">
        <v>80</v>
      </c>
      <c r="AY169" s="236" t="s">
        <v>152</v>
      </c>
    </row>
    <row r="170" s="2" customFormat="1" ht="16.5" customHeight="1">
      <c r="A170" s="41"/>
      <c r="B170" s="42"/>
      <c r="C170" s="207" t="s">
        <v>387</v>
      </c>
      <c r="D170" s="207" t="s">
        <v>155</v>
      </c>
      <c r="E170" s="208" t="s">
        <v>388</v>
      </c>
      <c r="F170" s="209" t="s">
        <v>389</v>
      </c>
      <c r="G170" s="210" t="s">
        <v>267</v>
      </c>
      <c r="H170" s="211">
        <v>0.90000000000000002</v>
      </c>
      <c r="I170" s="212"/>
      <c r="J170" s="213">
        <f>ROUND(I170*H170,2)</f>
        <v>0</v>
      </c>
      <c r="K170" s="209" t="s">
        <v>159</v>
      </c>
      <c r="L170" s="47"/>
      <c r="M170" s="214" t="s">
        <v>19</v>
      </c>
      <c r="N170" s="215" t="s">
        <v>43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240</v>
      </c>
      <c r="AT170" s="218" t="s">
        <v>155</v>
      </c>
      <c r="AU170" s="218" t="s">
        <v>82</v>
      </c>
      <c r="AY170" s="20" t="s">
        <v>152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80</v>
      </c>
      <c r="BK170" s="219">
        <f>ROUND(I170*H170,2)</f>
        <v>0</v>
      </c>
      <c r="BL170" s="20" t="s">
        <v>240</v>
      </c>
      <c r="BM170" s="218" t="s">
        <v>390</v>
      </c>
    </row>
    <row r="171" s="2" customFormat="1">
      <c r="A171" s="41"/>
      <c r="B171" s="42"/>
      <c r="C171" s="43"/>
      <c r="D171" s="220" t="s">
        <v>162</v>
      </c>
      <c r="E171" s="43"/>
      <c r="F171" s="221" t="s">
        <v>391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162</v>
      </c>
      <c r="AU171" s="20" t="s">
        <v>82</v>
      </c>
    </row>
    <row r="172" s="2" customFormat="1" ht="16.5" customHeight="1">
      <c r="A172" s="41"/>
      <c r="B172" s="42"/>
      <c r="C172" s="270" t="s">
        <v>275</v>
      </c>
      <c r="D172" s="270" t="s">
        <v>272</v>
      </c>
      <c r="E172" s="271" t="s">
        <v>392</v>
      </c>
      <c r="F172" s="272" t="s">
        <v>393</v>
      </c>
      <c r="G172" s="273" t="s">
        <v>267</v>
      </c>
      <c r="H172" s="274">
        <v>0.98999999999999999</v>
      </c>
      <c r="I172" s="275"/>
      <c r="J172" s="276">
        <f>ROUND(I172*H172,2)</f>
        <v>0</v>
      </c>
      <c r="K172" s="272" t="s">
        <v>19</v>
      </c>
      <c r="L172" s="277"/>
      <c r="M172" s="278" t="s">
        <v>19</v>
      </c>
      <c r="N172" s="279" t="s">
        <v>43</v>
      </c>
      <c r="O172" s="87"/>
      <c r="P172" s="216">
        <f>O172*H172</f>
        <v>0</v>
      </c>
      <c r="Q172" s="216">
        <v>0.00016000000000000001</v>
      </c>
      <c r="R172" s="216">
        <f>Q172*H172</f>
        <v>0.0001584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275</v>
      </c>
      <c r="AT172" s="218" t="s">
        <v>272</v>
      </c>
      <c r="AU172" s="218" t="s">
        <v>82</v>
      </c>
      <c r="AY172" s="20" t="s">
        <v>152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80</v>
      </c>
      <c r="BK172" s="219">
        <f>ROUND(I172*H172,2)</f>
        <v>0</v>
      </c>
      <c r="BL172" s="20" t="s">
        <v>240</v>
      </c>
      <c r="BM172" s="218" t="s">
        <v>394</v>
      </c>
    </row>
    <row r="173" s="13" customFormat="1">
      <c r="A173" s="13"/>
      <c r="B173" s="225"/>
      <c r="C173" s="226"/>
      <c r="D173" s="227" t="s">
        <v>164</v>
      </c>
      <c r="E173" s="226"/>
      <c r="F173" s="229" t="s">
        <v>395</v>
      </c>
      <c r="G173" s="226"/>
      <c r="H173" s="230">
        <v>0.98999999999999999</v>
      </c>
      <c r="I173" s="231"/>
      <c r="J173" s="226"/>
      <c r="K173" s="226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164</v>
      </c>
      <c r="AU173" s="236" t="s">
        <v>82</v>
      </c>
      <c r="AV173" s="13" t="s">
        <v>82</v>
      </c>
      <c r="AW173" s="13" t="s">
        <v>4</v>
      </c>
      <c r="AX173" s="13" t="s">
        <v>80</v>
      </c>
      <c r="AY173" s="236" t="s">
        <v>152</v>
      </c>
    </row>
    <row r="174" s="2" customFormat="1" ht="24.15" customHeight="1">
      <c r="A174" s="41"/>
      <c r="B174" s="42"/>
      <c r="C174" s="207" t="s">
        <v>396</v>
      </c>
      <c r="D174" s="207" t="s">
        <v>155</v>
      </c>
      <c r="E174" s="208" t="s">
        <v>397</v>
      </c>
      <c r="F174" s="209" t="s">
        <v>398</v>
      </c>
      <c r="G174" s="210" t="s">
        <v>248</v>
      </c>
      <c r="H174" s="258"/>
      <c r="I174" s="212"/>
      <c r="J174" s="213">
        <f>ROUND(I174*H174,2)</f>
        <v>0</v>
      </c>
      <c r="K174" s="209" t="s">
        <v>159</v>
      </c>
      <c r="L174" s="47"/>
      <c r="M174" s="214" t="s">
        <v>19</v>
      </c>
      <c r="N174" s="215" t="s">
        <v>43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240</v>
      </c>
      <c r="AT174" s="218" t="s">
        <v>155</v>
      </c>
      <c r="AU174" s="218" t="s">
        <v>82</v>
      </c>
      <c r="AY174" s="20" t="s">
        <v>152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80</v>
      </c>
      <c r="BK174" s="219">
        <f>ROUND(I174*H174,2)</f>
        <v>0</v>
      </c>
      <c r="BL174" s="20" t="s">
        <v>240</v>
      </c>
      <c r="BM174" s="218" t="s">
        <v>399</v>
      </c>
    </row>
    <row r="175" s="2" customFormat="1">
      <c r="A175" s="41"/>
      <c r="B175" s="42"/>
      <c r="C175" s="43"/>
      <c r="D175" s="220" t="s">
        <v>162</v>
      </c>
      <c r="E175" s="43"/>
      <c r="F175" s="221" t="s">
        <v>400</v>
      </c>
      <c r="G175" s="43"/>
      <c r="H175" s="43"/>
      <c r="I175" s="222"/>
      <c r="J175" s="43"/>
      <c r="K175" s="43"/>
      <c r="L175" s="47"/>
      <c r="M175" s="223"/>
      <c r="N175" s="22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162</v>
      </c>
      <c r="AU175" s="20" t="s">
        <v>82</v>
      </c>
    </row>
    <row r="176" s="12" customFormat="1" ht="22.8" customHeight="1">
      <c r="A176" s="12"/>
      <c r="B176" s="191"/>
      <c r="C176" s="192"/>
      <c r="D176" s="193" t="s">
        <v>71</v>
      </c>
      <c r="E176" s="205" t="s">
        <v>250</v>
      </c>
      <c r="F176" s="205" t="s">
        <v>251</v>
      </c>
      <c r="G176" s="192"/>
      <c r="H176" s="192"/>
      <c r="I176" s="195"/>
      <c r="J176" s="206">
        <f>BK176</f>
        <v>0</v>
      </c>
      <c r="K176" s="192"/>
      <c r="L176" s="197"/>
      <c r="M176" s="198"/>
      <c r="N176" s="199"/>
      <c r="O176" s="199"/>
      <c r="P176" s="200">
        <f>SUM(P177:P211)</f>
        <v>0</v>
      </c>
      <c r="Q176" s="199"/>
      <c r="R176" s="200">
        <f>SUM(R177:R211)</f>
        <v>0.12170074000000002</v>
      </c>
      <c r="S176" s="199"/>
      <c r="T176" s="201">
        <f>SUM(T177:T211)</f>
        <v>0.0254395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2" t="s">
        <v>82</v>
      </c>
      <c r="AT176" s="203" t="s">
        <v>71</v>
      </c>
      <c r="AU176" s="203" t="s">
        <v>80</v>
      </c>
      <c r="AY176" s="202" t="s">
        <v>152</v>
      </c>
      <c r="BK176" s="204">
        <f>SUM(BK177:BK211)</f>
        <v>0</v>
      </c>
    </row>
    <row r="177" s="2" customFormat="1" ht="16.5" customHeight="1">
      <c r="A177" s="41"/>
      <c r="B177" s="42"/>
      <c r="C177" s="207" t="s">
        <v>401</v>
      </c>
      <c r="D177" s="207" t="s">
        <v>155</v>
      </c>
      <c r="E177" s="208" t="s">
        <v>253</v>
      </c>
      <c r="F177" s="209" t="s">
        <v>254</v>
      </c>
      <c r="G177" s="210" t="s">
        <v>158</v>
      </c>
      <c r="H177" s="211">
        <v>80.962000000000003</v>
      </c>
      <c r="I177" s="212"/>
      <c r="J177" s="213">
        <f>ROUND(I177*H177,2)</f>
        <v>0</v>
      </c>
      <c r="K177" s="209" t="s">
        <v>159</v>
      </c>
      <c r="L177" s="47"/>
      <c r="M177" s="214" t="s">
        <v>19</v>
      </c>
      <c r="N177" s="215" t="s">
        <v>43</v>
      </c>
      <c r="O177" s="87"/>
      <c r="P177" s="216">
        <f>O177*H177</f>
        <v>0</v>
      </c>
      <c r="Q177" s="216">
        <v>0.001</v>
      </c>
      <c r="R177" s="216">
        <f>Q177*H177</f>
        <v>0.080962000000000006</v>
      </c>
      <c r="S177" s="216">
        <v>0.00031</v>
      </c>
      <c r="T177" s="217">
        <f>S177*H177</f>
        <v>0.025098220000000001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240</v>
      </c>
      <c r="AT177" s="218" t="s">
        <v>155</v>
      </c>
      <c r="AU177" s="218" t="s">
        <v>82</v>
      </c>
      <c r="AY177" s="20" t="s">
        <v>152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80</v>
      </c>
      <c r="BK177" s="219">
        <f>ROUND(I177*H177,2)</f>
        <v>0</v>
      </c>
      <c r="BL177" s="20" t="s">
        <v>240</v>
      </c>
      <c r="BM177" s="218" t="s">
        <v>255</v>
      </c>
    </row>
    <row r="178" s="2" customFormat="1">
      <c r="A178" s="41"/>
      <c r="B178" s="42"/>
      <c r="C178" s="43"/>
      <c r="D178" s="220" t="s">
        <v>162</v>
      </c>
      <c r="E178" s="43"/>
      <c r="F178" s="221" t="s">
        <v>256</v>
      </c>
      <c r="G178" s="43"/>
      <c r="H178" s="43"/>
      <c r="I178" s="222"/>
      <c r="J178" s="43"/>
      <c r="K178" s="43"/>
      <c r="L178" s="47"/>
      <c r="M178" s="223"/>
      <c r="N178" s="22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162</v>
      </c>
      <c r="AU178" s="20" t="s">
        <v>82</v>
      </c>
    </row>
    <row r="179" s="14" customFormat="1">
      <c r="A179" s="14"/>
      <c r="B179" s="237"/>
      <c r="C179" s="238"/>
      <c r="D179" s="227" t="s">
        <v>164</v>
      </c>
      <c r="E179" s="239" t="s">
        <v>19</v>
      </c>
      <c r="F179" s="240" t="s">
        <v>257</v>
      </c>
      <c r="G179" s="238"/>
      <c r="H179" s="239" t="s">
        <v>19</v>
      </c>
      <c r="I179" s="241"/>
      <c r="J179" s="238"/>
      <c r="K179" s="238"/>
      <c r="L179" s="242"/>
      <c r="M179" s="243"/>
      <c r="N179" s="244"/>
      <c r="O179" s="244"/>
      <c r="P179" s="244"/>
      <c r="Q179" s="244"/>
      <c r="R179" s="244"/>
      <c r="S179" s="244"/>
      <c r="T179" s="24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6" t="s">
        <v>164</v>
      </c>
      <c r="AU179" s="246" t="s">
        <v>82</v>
      </c>
      <c r="AV179" s="14" t="s">
        <v>80</v>
      </c>
      <c r="AW179" s="14" t="s">
        <v>33</v>
      </c>
      <c r="AX179" s="14" t="s">
        <v>72</v>
      </c>
      <c r="AY179" s="246" t="s">
        <v>152</v>
      </c>
    </row>
    <row r="180" s="13" customFormat="1">
      <c r="A180" s="13"/>
      <c r="B180" s="225"/>
      <c r="C180" s="226"/>
      <c r="D180" s="227" t="s">
        <v>164</v>
      </c>
      <c r="E180" s="228" t="s">
        <v>19</v>
      </c>
      <c r="F180" s="229" t="s">
        <v>339</v>
      </c>
      <c r="G180" s="226"/>
      <c r="H180" s="230">
        <v>41.244999999999997</v>
      </c>
      <c r="I180" s="231"/>
      <c r="J180" s="226"/>
      <c r="K180" s="226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164</v>
      </c>
      <c r="AU180" s="236" t="s">
        <v>82</v>
      </c>
      <c r="AV180" s="13" t="s">
        <v>82</v>
      </c>
      <c r="AW180" s="13" t="s">
        <v>33</v>
      </c>
      <c r="AX180" s="13" t="s">
        <v>72</v>
      </c>
      <c r="AY180" s="236" t="s">
        <v>152</v>
      </c>
    </row>
    <row r="181" s="16" customFormat="1">
      <c r="A181" s="16"/>
      <c r="B181" s="259"/>
      <c r="C181" s="260"/>
      <c r="D181" s="227" t="s">
        <v>164</v>
      </c>
      <c r="E181" s="261" t="s">
        <v>19</v>
      </c>
      <c r="F181" s="262" t="s">
        <v>258</v>
      </c>
      <c r="G181" s="260"/>
      <c r="H181" s="263">
        <v>41.244999999999997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69" t="s">
        <v>164</v>
      </c>
      <c r="AU181" s="269" t="s">
        <v>82</v>
      </c>
      <c r="AV181" s="16" t="s">
        <v>172</v>
      </c>
      <c r="AW181" s="16" t="s">
        <v>33</v>
      </c>
      <c r="AX181" s="16" t="s">
        <v>72</v>
      </c>
      <c r="AY181" s="269" t="s">
        <v>152</v>
      </c>
    </row>
    <row r="182" s="14" customFormat="1">
      <c r="A182" s="14"/>
      <c r="B182" s="237"/>
      <c r="C182" s="238"/>
      <c r="D182" s="227" t="s">
        <v>164</v>
      </c>
      <c r="E182" s="239" t="s">
        <v>19</v>
      </c>
      <c r="F182" s="240" t="s">
        <v>259</v>
      </c>
      <c r="G182" s="238"/>
      <c r="H182" s="239" t="s">
        <v>19</v>
      </c>
      <c r="I182" s="241"/>
      <c r="J182" s="238"/>
      <c r="K182" s="238"/>
      <c r="L182" s="242"/>
      <c r="M182" s="243"/>
      <c r="N182" s="244"/>
      <c r="O182" s="244"/>
      <c r="P182" s="244"/>
      <c r="Q182" s="244"/>
      <c r="R182" s="244"/>
      <c r="S182" s="244"/>
      <c r="T182" s="24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164</v>
      </c>
      <c r="AU182" s="246" t="s">
        <v>82</v>
      </c>
      <c r="AV182" s="14" t="s">
        <v>80</v>
      </c>
      <c r="AW182" s="14" t="s">
        <v>33</v>
      </c>
      <c r="AX182" s="14" t="s">
        <v>72</v>
      </c>
      <c r="AY182" s="246" t="s">
        <v>152</v>
      </c>
    </row>
    <row r="183" s="13" customFormat="1">
      <c r="A183" s="13"/>
      <c r="B183" s="225"/>
      <c r="C183" s="226"/>
      <c r="D183" s="227" t="s">
        <v>164</v>
      </c>
      <c r="E183" s="228" t="s">
        <v>19</v>
      </c>
      <c r="F183" s="229" t="s">
        <v>402</v>
      </c>
      <c r="G183" s="226"/>
      <c r="H183" s="230">
        <v>46.360999999999997</v>
      </c>
      <c r="I183" s="231"/>
      <c r="J183" s="226"/>
      <c r="K183" s="226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164</v>
      </c>
      <c r="AU183" s="236" t="s">
        <v>82</v>
      </c>
      <c r="AV183" s="13" t="s">
        <v>82</v>
      </c>
      <c r="AW183" s="13" t="s">
        <v>33</v>
      </c>
      <c r="AX183" s="13" t="s">
        <v>72</v>
      </c>
      <c r="AY183" s="236" t="s">
        <v>152</v>
      </c>
    </row>
    <row r="184" s="13" customFormat="1">
      <c r="A184" s="13"/>
      <c r="B184" s="225"/>
      <c r="C184" s="226"/>
      <c r="D184" s="227" t="s">
        <v>164</v>
      </c>
      <c r="E184" s="228" t="s">
        <v>19</v>
      </c>
      <c r="F184" s="229" t="s">
        <v>403</v>
      </c>
      <c r="G184" s="226"/>
      <c r="H184" s="230">
        <v>-0.5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164</v>
      </c>
      <c r="AU184" s="236" t="s">
        <v>82</v>
      </c>
      <c r="AV184" s="13" t="s">
        <v>82</v>
      </c>
      <c r="AW184" s="13" t="s">
        <v>33</v>
      </c>
      <c r="AX184" s="13" t="s">
        <v>72</v>
      </c>
      <c r="AY184" s="236" t="s">
        <v>152</v>
      </c>
    </row>
    <row r="185" s="13" customFormat="1">
      <c r="A185" s="13"/>
      <c r="B185" s="225"/>
      <c r="C185" s="226"/>
      <c r="D185" s="227" t="s">
        <v>164</v>
      </c>
      <c r="E185" s="228" t="s">
        <v>19</v>
      </c>
      <c r="F185" s="229" t="s">
        <v>404</v>
      </c>
      <c r="G185" s="226"/>
      <c r="H185" s="230">
        <v>-8.532</v>
      </c>
      <c r="I185" s="231"/>
      <c r="J185" s="226"/>
      <c r="K185" s="226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164</v>
      </c>
      <c r="AU185" s="236" t="s">
        <v>82</v>
      </c>
      <c r="AV185" s="13" t="s">
        <v>82</v>
      </c>
      <c r="AW185" s="13" t="s">
        <v>33</v>
      </c>
      <c r="AX185" s="13" t="s">
        <v>72</v>
      </c>
      <c r="AY185" s="236" t="s">
        <v>152</v>
      </c>
    </row>
    <row r="186" s="13" customFormat="1">
      <c r="A186" s="13"/>
      <c r="B186" s="225"/>
      <c r="C186" s="226"/>
      <c r="D186" s="227" t="s">
        <v>164</v>
      </c>
      <c r="E186" s="228" t="s">
        <v>19</v>
      </c>
      <c r="F186" s="229" t="s">
        <v>405</v>
      </c>
      <c r="G186" s="226"/>
      <c r="H186" s="230">
        <v>2.3879999999999999</v>
      </c>
      <c r="I186" s="231"/>
      <c r="J186" s="226"/>
      <c r="K186" s="226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164</v>
      </c>
      <c r="AU186" s="236" t="s">
        <v>82</v>
      </c>
      <c r="AV186" s="13" t="s">
        <v>82</v>
      </c>
      <c r="AW186" s="13" t="s">
        <v>33</v>
      </c>
      <c r="AX186" s="13" t="s">
        <v>72</v>
      </c>
      <c r="AY186" s="236" t="s">
        <v>152</v>
      </c>
    </row>
    <row r="187" s="16" customFormat="1">
      <c r="A187" s="16"/>
      <c r="B187" s="259"/>
      <c r="C187" s="260"/>
      <c r="D187" s="227" t="s">
        <v>164</v>
      </c>
      <c r="E187" s="261" t="s">
        <v>19</v>
      </c>
      <c r="F187" s="262" t="s">
        <v>258</v>
      </c>
      <c r="G187" s="260"/>
      <c r="H187" s="263">
        <v>39.716999999999992</v>
      </c>
      <c r="I187" s="264"/>
      <c r="J187" s="260"/>
      <c r="K187" s="260"/>
      <c r="L187" s="265"/>
      <c r="M187" s="266"/>
      <c r="N187" s="267"/>
      <c r="O187" s="267"/>
      <c r="P187" s="267"/>
      <c r="Q187" s="267"/>
      <c r="R187" s="267"/>
      <c r="S187" s="267"/>
      <c r="T187" s="268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69" t="s">
        <v>164</v>
      </c>
      <c r="AU187" s="269" t="s">
        <v>82</v>
      </c>
      <c r="AV187" s="16" t="s">
        <v>172</v>
      </c>
      <c r="AW187" s="16" t="s">
        <v>33</v>
      </c>
      <c r="AX187" s="16" t="s">
        <v>72</v>
      </c>
      <c r="AY187" s="269" t="s">
        <v>152</v>
      </c>
    </row>
    <row r="188" s="15" customFormat="1">
      <c r="A188" s="15"/>
      <c r="B188" s="247"/>
      <c r="C188" s="248"/>
      <c r="D188" s="227" t="s">
        <v>164</v>
      </c>
      <c r="E188" s="249" t="s">
        <v>19</v>
      </c>
      <c r="F188" s="250" t="s">
        <v>185</v>
      </c>
      <c r="G188" s="248"/>
      <c r="H188" s="251">
        <v>80.962000000000003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57" t="s">
        <v>164</v>
      </c>
      <c r="AU188" s="257" t="s">
        <v>82</v>
      </c>
      <c r="AV188" s="15" t="s">
        <v>160</v>
      </c>
      <c r="AW188" s="15" t="s">
        <v>33</v>
      </c>
      <c r="AX188" s="15" t="s">
        <v>80</v>
      </c>
      <c r="AY188" s="257" t="s">
        <v>152</v>
      </c>
    </row>
    <row r="189" s="2" customFormat="1" ht="24.15" customHeight="1">
      <c r="A189" s="41"/>
      <c r="B189" s="42"/>
      <c r="C189" s="207" t="s">
        <v>406</v>
      </c>
      <c r="D189" s="207" t="s">
        <v>155</v>
      </c>
      <c r="E189" s="208" t="s">
        <v>265</v>
      </c>
      <c r="F189" s="209" t="s">
        <v>266</v>
      </c>
      <c r="G189" s="210" t="s">
        <v>267</v>
      </c>
      <c r="H189" s="211">
        <v>19.079999999999998</v>
      </c>
      <c r="I189" s="212"/>
      <c r="J189" s="213">
        <f>ROUND(I189*H189,2)</f>
        <v>0</v>
      </c>
      <c r="K189" s="209" t="s">
        <v>159</v>
      </c>
      <c r="L189" s="47"/>
      <c r="M189" s="214" t="s">
        <v>19</v>
      </c>
      <c r="N189" s="215" t="s">
        <v>43</v>
      </c>
      <c r="O189" s="87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240</v>
      </c>
      <c r="AT189" s="218" t="s">
        <v>155</v>
      </c>
      <c r="AU189" s="218" t="s">
        <v>82</v>
      </c>
      <c r="AY189" s="20" t="s">
        <v>152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80</v>
      </c>
      <c r="BK189" s="219">
        <f>ROUND(I189*H189,2)</f>
        <v>0</v>
      </c>
      <c r="BL189" s="20" t="s">
        <v>240</v>
      </c>
      <c r="BM189" s="218" t="s">
        <v>268</v>
      </c>
    </row>
    <row r="190" s="2" customFormat="1">
      <c r="A190" s="41"/>
      <c r="B190" s="42"/>
      <c r="C190" s="43"/>
      <c r="D190" s="220" t="s">
        <v>162</v>
      </c>
      <c r="E190" s="43"/>
      <c r="F190" s="221" t="s">
        <v>269</v>
      </c>
      <c r="G190" s="43"/>
      <c r="H190" s="43"/>
      <c r="I190" s="222"/>
      <c r="J190" s="43"/>
      <c r="K190" s="43"/>
      <c r="L190" s="47"/>
      <c r="M190" s="223"/>
      <c r="N190" s="22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162</v>
      </c>
      <c r="AU190" s="20" t="s">
        <v>82</v>
      </c>
    </row>
    <row r="191" s="13" customFormat="1">
      <c r="A191" s="13"/>
      <c r="B191" s="225"/>
      <c r="C191" s="226"/>
      <c r="D191" s="227" t="s">
        <v>164</v>
      </c>
      <c r="E191" s="228" t="s">
        <v>19</v>
      </c>
      <c r="F191" s="229" t="s">
        <v>407</v>
      </c>
      <c r="G191" s="226"/>
      <c r="H191" s="230">
        <v>19.079999999999998</v>
      </c>
      <c r="I191" s="231"/>
      <c r="J191" s="226"/>
      <c r="K191" s="226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164</v>
      </c>
      <c r="AU191" s="236" t="s">
        <v>82</v>
      </c>
      <c r="AV191" s="13" t="s">
        <v>82</v>
      </c>
      <c r="AW191" s="13" t="s">
        <v>33</v>
      </c>
      <c r="AX191" s="13" t="s">
        <v>80</v>
      </c>
      <c r="AY191" s="236" t="s">
        <v>152</v>
      </c>
    </row>
    <row r="192" s="2" customFormat="1" ht="16.5" customHeight="1">
      <c r="A192" s="41"/>
      <c r="B192" s="42"/>
      <c r="C192" s="270" t="s">
        <v>408</v>
      </c>
      <c r="D192" s="270" t="s">
        <v>272</v>
      </c>
      <c r="E192" s="271" t="s">
        <v>273</v>
      </c>
      <c r="F192" s="272" t="s">
        <v>274</v>
      </c>
      <c r="G192" s="273" t="s">
        <v>267</v>
      </c>
      <c r="H192" s="274">
        <v>22.896000000000001</v>
      </c>
      <c r="I192" s="275"/>
      <c r="J192" s="276">
        <f>ROUND(I192*H192,2)</f>
        <v>0</v>
      </c>
      <c r="K192" s="272" t="s">
        <v>159</v>
      </c>
      <c r="L192" s="277"/>
      <c r="M192" s="278" t="s">
        <v>19</v>
      </c>
      <c r="N192" s="279" t="s">
        <v>43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275</v>
      </c>
      <c r="AT192" s="218" t="s">
        <v>272</v>
      </c>
      <c r="AU192" s="218" t="s">
        <v>82</v>
      </c>
      <c r="AY192" s="20" t="s">
        <v>152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80</v>
      </c>
      <c r="BK192" s="219">
        <f>ROUND(I192*H192,2)</f>
        <v>0</v>
      </c>
      <c r="BL192" s="20" t="s">
        <v>240</v>
      </c>
      <c r="BM192" s="218" t="s">
        <v>276</v>
      </c>
    </row>
    <row r="193" s="13" customFormat="1">
      <c r="A193" s="13"/>
      <c r="B193" s="225"/>
      <c r="C193" s="226"/>
      <c r="D193" s="227" t="s">
        <v>164</v>
      </c>
      <c r="E193" s="226"/>
      <c r="F193" s="229" t="s">
        <v>409</v>
      </c>
      <c r="G193" s="226"/>
      <c r="H193" s="230">
        <v>22.896000000000001</v>
      </c>
      <c r="I193" s="231"/>
      <c r="J193" s="226"/>
      <c r="K193" s="226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164</v>
      </c>
      <c r="AU193" s="236" t="s">
        <v>82</v>
      </c>
      <c r="AV193" s="13" t="s">
        <v>82</v>
      </c>
      <c r="AW193" s="13" t="s">
        <v>4</v>
      </c>
      <c r="AX193" s="13" t="s">
        <v>80</v>
      </c>
      <c r="AY193" s="236" t="s">
        <v>152</v>
      </c>
    </row>
    <row r="194" s="2" customFormat="1" ht="24.15" customHeight="1">
      <c r="A194" s="41"/>
      <c r="B194" s="42"/>
      <c r="C194" s="207" t="s">
        <v>410</v>
      </c>
      <c r="D194" s="207" t="s">
        <v>155</v>
      </c>
      <c r="E194" s="208" t="s">
        <v>279</v>
      </c>
      <c r="F194" s="209" t="s">
        <v>280</v>
      </c>
      <c r="G194" s="210" t="s">
        <v>158</v>
      </c>
      <c r="H194" s="211">
        <v>11.375999999999999</v>
      </c>
      <c r="I194" s="212"/>
      <c r="J194" s="213">
        <f>ROUND(I194*H194,2)</f>
        <v>0</v>
      </c>
      <c r="K194" s="209" t="s">
        <v>159</v>
      </c>
      <c r="L194" s="47"/>
      <c r="M194" s="214" t="s">
        <v>19</v>
      </c>
      <c r="N194" s="215" t="s">
        <v>43</v>
      </c>
      <c r="O194" s="87"/>
      <c r="P194" s="216">
        <f>O194*H194</f>
        <v>0</v>
      </c>
      <c r="Q194" s="216">
        <v>0</v>
      </c>
      <c r="R194" s="216">
        <f>Q194*H194</f>
        <v>0</v>
      </c>
      <c r="S194" s="216">
        <v>3.0000000000000001E-05</v>
      </c>
      <c r="T194" s="217">
        <f>S194*H194</f>
        <v>0.00034128000000000001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8" t="s">
        <v>240</v>
      </c>
      <c r="AT194" s="218" t="s">
        <v>155</v>
      </c>
      <c r="AU194" s="218" t="s">
        <v>82</v>
      </c>
      <c r="AY194" s="20" t="s">
        <v>152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20" t="s">
        <v>80</v>
      </c>
      <c r="BK194" s="219">
        <f>ROUND(I194*H194,2)</f>
        <v>0</v>
      </c>
      <c r="BL194" s="20" t="s">
        <v>240</v>
      </c>
      <c r="BM194" s="218" t="s">
        <v>281</v>
      </c>
    </row>
    <row r="195" s="2" customFormat="1">
      <c r="A195" s="41"/>
      <c r="B195" s="42"/>
      <c r="C195" s="43"/>
      <c r="D195" s="220" t="s">
        <v>162</v>
      </c>
      <c r="E195" s="43"/>
      <c r="F195" s="221" t="s">
        <v>282</v>
      </c>
      <c r="G195" s="43"/>
      <c r="H195" s="43"/>
      <c r="I195" s="222"/>
      <c r="J195" s="43"/>
      <c r="K195" s="43"/>
      <c r="L195" s="47"/>
      <c r="M195" s="223"/>
      <c r="N195" s="224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162</v>
      </c>
      <c r="AU195" s="20" t="s">
        <v>82</v>
      </c>
    </row>
    <row r="196" s="14" customFormat="1">
      <c r="A196" s="14"/>
      <c r="B196" s="237"/>
      <c r="C196" s="238"/>
      <c r="D196" s="227" t="s">
        <v>164</v>
      </c>
      <c r="E196" s="239" t="s">
        <v>19</v>
      </c>
      <c r="F196" s="240" t="s">
        <v>283</v>
      </c>
      <c r="G196" s="238"/>
      <c r="H196" s="239" t="s">
        <v>19</v>
      </c>
      <c r="I196" s="241"/>
      <c r="J196" s="238"/>
      <c r="K196" s="238"/>
      <c r="L196" s="242"/>
      <c r="M196" s="243"/>
      <c r="N196" s="244"/>
      <c r="O196" s="244"/>
      <c r="P196" s="244"/>
      <c r="Q196" s="244"/>
      <c r="R196" s="244"/>
      <c r="S196" s="244"/>
      <c r="T196" s="24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6" t="s">
        <v>164</v>
      </c>
      <c r="AU196" s="246" t="s">
        <v>82</v>
      </c>
      <c r="AV196" s="14" t="s">
        <v>80</v>
      </c>
      <c r="AW196" s="14" t="s">
        <v>33</v>
      </c>
      <c r="AX196" s="14" t="s">
        <v>72</v>
      </c>
      <c r="AY196" s="246" t="s">
        <v>152</v>
      </c>
    </row>
    <row r="197" s="13" customFormat="1">
      <c r="A197" s="13"/>
      <c r="B197" s="225"/>
      <c r="C197" s="226"/>
      <c r="D197" s="227" t="s">
        <v>164</v>
      </c>
      <c r="E197" s="228" t="s">
        <v>19</v>
      </c>
      <c r="F197" s="229" t="s">
        <v>411</v>
      </c>
      <c r="G197" s="226"/>
      <c r="H197" s="230">
        <v>11.375999999999999</v>
      </c>
      <c r="I197" s="231"/>
      <c r="J197" s="226"/>
      <c r="K197" s="226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164</v>
      </c>
      <c r="AU197" s="236" t="s">
        <v>82</v>
      </c>
      <c r="AV197" s="13" t="s">
        <v>82</v>
      </c>
      <c r="AW197" s="13" t="s">
        <v>33</v>
      </c>
      <c r="AX197" s="13" t="s">
        <v>80</v>
      </c>
      <c r="AY197" s="236" t="s">
        <v>152</v>
      </c>
    </row>
    <row r="198" s="2" customFormat="1" ht="16.5" customHeight="1">
      <c r="A198" s="41"/>
      <c r="B198" s="42"/>
      <c r="C198" s="270" t="s">
        <v>412</v>
      </c>
      <c r="D198" s="270" t="s">
        <v>272</v>
      </c>
      <c r="E198" s="271" t="s">
        <v>285</v>
      </c>
      <c r="F198" s="272" t="s">
        <v>286</v>
      </c>
      <c r="G198" s="273" t="s">
        <v>158</v>
      </c>
      <c r="H198" s="274">
        <v>13.651</v>
      </c>
      <c r="I198" s="275"/>
      <c r="J198" s="276">
        <f>ROUND(I198*H198,2)</f>
        <v>0</v>
      </c>
      <c r="K198" s="272" t="s">
        <v>159</v>
      </c>
      <c r="L198" s="277"/>
      <c r="M198" s="278" t="s">
        <v>19</v>
      </c>
      <c r="N198" s="279" t="s">
        <v>43</v>
      </c>
      <c r="O198" s="87"/>
      <c r="P198" s="216">
        <f>O198*H198</f>
        <v>0</v>
      </c>
      <c r="Q198" s="216">
        <v>2.0000000000000002E-05</v>
      </c>
      <c r="R198" s="216">
        <f>Q198*H198</f>
        <v>0.00027302000000000001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275</v>
      </c>
      <c r="AT198" s="218" t="s">
        <v>272</v>
      </c>
      <c r="AU198" s="218" t="s">
        <v>82</v>
      </c>
      <c r="AY198" s="20" t="s">
        <v>152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80</v>
      </c>
      <c r="BK198" s="219">
        <f>ROUND(I198*H198,2)</f>
        <v>0</v>
      </c>
      <c r="BL198" s="20" t="s">
        <v>240</v>
      </c>
      <c r="BM198" s="218" t="s">
        <v>287</v>
      </c>
    </row>
    <row r="199" s="13" customFormat="1">
      <c r="A199" s="13"/>
      <c r="B199" s="225"/>
      <c r="C199" s="226"/>
      <c r="D199" s="227" t="s">
        <v>164</v>
      </c>
      <c r="E199" s="226"/>
      <c r="F199" s="229" t="s">
        <v>413</v>
      </c>
      <c r="G199" s="226"/>
      <c r="H199" s="230">
        <v>13.651</v>
      </c>
      <c r="I199" s="231"/>
      <c r="J199" s="226"/>
      <c r="K199" s="226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164</v>
      </c>
      <c r="AU199" s="236" t="s">
        <v>82</v>
      </c>
      <c r="AV199" s="13" t="s">
        <v>82</v>
      </c>
      <c r="AW199" s="13" t="s">
        <v>4</v>
      </c>
      <c r="AX199" s="13" t="s">
        <v>80</v>
      </c>
      <c r="AY199" s="236" t="s">
        <v>152</v>
      </c>
    </row>
    <row r="200" s="2" customFormat="1" ht="16.5" customHeight="1">
      <c r="A200" s="41"/>
      <c r="B200" s="42"/>
      <c r="C200" s="207" t="s">
        <v>414</v>
      </c>
      <c r="D200" s="207" t="s">
        <v>155</v>
      </c>
      <c r="E200" s="208" t="s">
        <v>290</v>
      </c>
      <c r="F200" s="209" t="s">
        <v>291</v>
      </c>
      <c r="G200" s="210" t="s">
        <v>158</v>
      </c>
      <c r="H200" s="211">
        <v>80.962000000000003</v>
      </c>
      <c r="I200" s="212"/>
      <c r="J200" s="213">
        <f>ROUND(I200*H200,2)</f>
        <v>0</v>
      </c>
      <c r="K200" s="209" t="s">
        <v>159</v>
      </c>
      <c r="L200" s="47"/>
      <c r="M200" s="214" t="s">
        <v>19</v>
      </c>
      <c r="N200" s="215" t="s">
        <v>43</v>
      </c>
      <c r="O200" s="87"/>
      <c r="P200" s="216">
        <f>O200*H200</f>
        <v>0</v>
      </c>
      <c r="Q200" s="216">
        <v>0.00020000000000000001</v>
      </c>
      <c r="R200" s="216">
        <f>Q200*H200</f>
        <v>0.016192400000000003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240</v>
      </c>
      <c r="AT200" s="218" t="s">
        <v>155</v>
      </c>
      <c r="AU200" s="218" t="s">
        <v>82</v>
      </c>
      <c r="AY200" s="20" t="s">
        <v>152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80</v>
      </c>
      <c r="BK200" s="219">
        <f>ROUND(I200*H200,2)</f>
        <v>0</v>
      </c>
      <c r="BL200" s="20" t="s">
        <v>240</v>
      </c>
      <c r="BM200" s="218" t="s">
        <v>292</v>
      </c>
    </row>
    <row r="201" s="2" customFormat="1">
      <c r="A201" s="41"/>
      <c r="B201" s="42"/>
      <c r="C201" s="43"/>
      <c r="D201" s="220" t="s">
        <v>162</v>
      </c>
      <c r="E201" s="43"/>
      <c r="F201" s="221" t="s">
        <v>293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162</v>
      </c>
      <c r="AU201" s="20" t="s">
        <v>82</v>
      </c>
    </row>
    <row r="202" s="2" customFormat="1" ht="24.15" customHeight="1">
      <c r="A202" s="41"/>
      <c r="B202" s="42"/>
      <c r="C202" s="207" t="s">
        <v>415</v>
      </c>
      <c r="D202" s="207" t="s">
        <v>155</v>
      </c>
      <c r="E202" s="208" t="s">
        <v>295</v>
      </c>
      <c r="F202" s="209" t="s">
        <v>296</v>
      </c>
      <c r="G202" s="210" t="s">
        <v>158</v>
      </c>
      <c r="H202" s="211">
        <v>80.962000000000003</v>
      </c>
      <c r="I202" s="212"/>
      <c r="J202" s="213">
        <f>ROUND(I202*H202,2)</f>
        <v>0</v>
      </c>
      <c r="K202" s="209" t="s">
        <v>159</v>
      </c>
      <c r="L202" s="47"/>
      <c r="M202" s="214" t="s">
        <v>19</v>
      </c>
      <c r="N202" s="215" t="s">
        <v>43</v>
      </c>
      <c r="O202" s="87"/>
      <c r="P202" s="216">
        <f>O202*H202</f>
        <v>0</v>
      </c>
      <c r="Q202" s="216">
        <v>0.00029</v>
      </c>
      <c r="R202" s="216">
        <f>Q202*H202</f>
        <v>0.02347898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240</v>
      </c>
      <c r="AT202" s="218" t="s">
        <v>155</v>
      </c>
      <c r="AU202" s="218" t="s">
        <v>82</v>
      </c>
      <c r="AY202" s="20" t="s">
        <v>152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80</v>
      </c>
      <c r="BK202" s="219">
        <f>ROUND(I202*H202,2)</f>
        <v>0</v>
      </c>
      <c r="BL202" s="20" t="s">
        <v>240</v>
      </c>
      <c r="BM202" s="218" t="s">
        <v>297</v>
      </c>
    </row>
    <row r="203" s="2" customFormat="1">
      <c r="A203" s="41"/>
      <c r="B203" s="42"/>
      <c r="C203" s="43"/>
      <c r="D203" s="220" t="s">
        <v>162</v>
      </c>
      <c r="E203" s="43"/>
      <c r="F203" s="221" t="s">
        <v>298</v>
      </c>
      <c r="G203" s="43"/>
      <c r="H203" s="43"/>
      <c r="I203" s="222"/>
      <c r="J203" s="43"/>
      <c r="K203" s="43"/>
      <c r="L203" s="47"/>
      <c r="M203" s="223"/>
      <c r="N203" s="22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162</v>
      </c>
      <c r="AU203" s="20" t="s">
        <v>82</v>
      </c>
    </row>
    <row r="204" s="2" customFormat="1" ht="24.15" customHeight="1">
      <c r="A204" s="41"/>
      <c r="B204" s="42"/>
      <c r="C204" s="207" t="s">
        <v>416</v>
      </c>
      <c r="D204" s="207" t="s">
        <v>155</v>
      </c>
      <c r="E204" s="208" t="s">
        <v>417</v>
      </c>
      <c r="F204" s="209" t="s">
        <v>418</v>
      </c>
      <c r="G204" s="210" t="s">
        <v>158</v>
      </c>
      <c r="H204" s="211">
        <v>39.716999999999999</v>
      </c>
      <c r="I204" s="212"/>
      <c r="J204" s="213">
        <f>ROUND(I204*H204,2)</f>
        <v>0</v>
      </c>
      <c r="K204" s="209" t="s">
        <v>159</v>
      </c>
      <c r="L204" s="47"/>
      <c r="M204" s="214" t="s">
        <v>19</v>
      </c>
      <c r="N204" s="215" t="s">
        <v>43</v>
      </c>
      <c r="O204" s="87"/>
      <c r="P204" s="216">
        <f>O204*H204</f>
        <v>0</v>
      </c>
      <c r="Q204" s="216">
        <v>2.0000000000000002E-05</v>
      </c>
      <c r="R204" s="216">
        <f>Q204*H204</f>
        <v>0.00079434000000000004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240</v>
      </c>
      <c r="AT204" s="218" t="s">
        <v>155</v>
      </c>
      <c r="AU204" s="218" t="s">
        <v>82</v>
      </c>
      <c r="AY204" s="20" t="s">
        <v>152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80</v>
      </c>
      <c r="BK204" s="219">
        <f>ROUND(I204*H204,2)</f>
        <v>0</v>
      </c>
      <c r="BL204" s="20" t="s">
        <v>240</v>
      </c>
      <c r="BM204" s="218" t="s">
        <v>419</v>
      </c>
    </row>
    <row r="205" s="2" customFormat="1">
      <c r="A205" s="41"/>
      <c r="B205" s="42"/>
      <c r="C205" s="43"/>
      <c r="D205" s="220" t="s">
        <v>162</v>
      </c>
      <c r="E205" s="43"/>
      <c r="F205" s="221" t="s">
        <v>420</v>
      </c>
      <c r="G205" s="43"/>
      <c r="H205" s="43"/>
      <c r="I205" s="222"/>
      <c r="J205" s="43"/>
      <c r="K205" s="43"/>
      <c r="L205" s="47"/>
      <c r="M205" s="223"/>
      <c r="N205" s="224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162</v>
      </c>
      <c r="AU205" s="20" t="s">
        <v>82</v>
      </c>
    </row>
    <row r="206" s="14" customFormat="1">
      <c r="A206" s="14"/>
      <c r="B206" s="237"/>
      <c r="C206" s="238"/>
      <c r="D206" s="227" t="s">
        <v>164</v>
      </c>
      <c r="E206" s="239" t="s">
        <v>19</v>
      </c>
      <c r="F206" s="240" t="s">
        <v>259</v>
      </c>
      <c r="G206" s="238"/>
      <c r="H206" s="239" t="s">
        <v>19</v>
      </c>
      <c r="I206" s="241"/>
      <c r="J206" s="238"/>
      <c r="K206" s="238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164</v>
      </c>
      <c r="AU206" s="246" t="s">
        <v>82</v>
      </c>
      <c r="AV206" s="14" t="s">
        <v>80</v>
      </c>
      <c r="AW206" s="14" t="s">
        <v>33</v>
      </c>
      <c r="AX206" s="14" t="s">
        <v>72</v>
      </c>
      <c r="AY206" s="246" t="s">
        <v>152</v>
      </c>
    </row>
    <row r="207" s="13" customFormat="1">
      <c r="A207" s="13"/>
      <c r="B207" s="225"/>
      <c r="C207" s="226"/>
      <c r="D207" s="227" t="s">
        <v>164</v>
      </c>
      <c r="E207" s="228" t="s">
        <v>19</v>
      </c>
      <c r="F207" s="229" t="s">
        <v>402</v>
      </c>
      <c r="G207" s="226"/>
      <c r="H207" s="230">
        <v>46.360999999999997</v>
      </c>
      <c r="I207" s="231"/>
      <c r="J207" s="226"/>
      <c r="K207" s="226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164</v>
      </c>
      <c r="AU207" s="236" t="s">
        <v>82</v>
      </c>
      <c r="AV207" s="13" t="s">
        <v>82</v>
      </c>
      <c r="AW207" s="13" t="s">
        <v>33</v>
      </c>
      <c r="AX207" s="13" t="s">
        <v>72</v>
      </c>
      <c r="AY207" s="236" t="s">
        <v>152</v>
      </c>
    </row>
    <row r="208" s="13" customFormat="1">
      <c r="A208" s="13"/>
      <c r="B208" s="225"/>
      <c r="C208" s="226"/>
      <c r="D208" s="227" t="s">
        <v>164</v>
      </c>
      <c r="E208" s="228" t="s">
        <v>19</v>
      </c>
      <c r="F208" s="229" t="s">
        <v>403</v>
      </c>
      <c r="G208" s="226"/>
      <c r="H208" s="230">
        <v>-0.5</v>
      </c>
      <c r="I208" s="231"/>
      <c r="J208" s="226"/>
      <c r="K208" s="226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164</v>
      </c>
      <c r="AU208" s="236" t="s">
        <v>82</v>
      </c>
      <c r="AV208" s="13" t="s">
        <v>82</v>
      </c>
      <c r="AW208" s="13" t="s">
        <v>33</v>
      </c>
      <c r="AX208" s="13" t="s">
        <v>72</v>
      </c>
      <c r="AY208" s="236" t="s">
        <v>152</v>
      </c>
    </row>
    <row r="209" s="13" customFormat="1">
      <c r="A209" s="13"/>
      <c r="B209" s="225"/>
      <c r="C209" s="226"/>
      <c r="D209" s="227" t="s">
        <v>164</v>
      </c>
      <c r="E209" s="228" t="s">
        <v>19</v>
      </c>
      <c r="F209" s="229" t="s">
        <v>404</v>
      </c>
      <c r="G209" s="226"/>
      <c r="H209" s="230">
        <v>-8.532</v>
      </c>
      <c r="I209" s="231"/>
      <c r="J209" s="226"/>
      <c r="K209" s="226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164</v>
      </c>
      <c r="AU209" s="236" t="s">
        <v>82</v>
      </c>
      <c r="AV209" s="13" t="s">
        <v>82</v>
      </c>
      <c r="AW209" s="13" t="s">
        <v>33</v>
      </c>
      <c r="AX209" s="13" t="s">
        <v>72</v>
      </c>
      <c r="AY209" s="236" t="s">
        <v>152</v>
      </c>
    </row>
    <row r="210" s="13" customFormat="1">
      <c r="A210" s="13"/>
      <c r="B210" s="225"/>
      <c r="C210" s="226"/>
      <c r="D210" s="227" t="s">
        <v>164</v>
      </c>
      <c r="E210" s="228" t="s">
        <v>19</v>
      </c>
      <c r="F210" s="229" t="s">
        <v>405</v>
      </c>
      <c r="G210" s="226"/>
      <c r="H210" s="230">
        <v>2.3879999999999999</v>
      </c>
      <c r="I210" s="231"/>
      <c r="J210" s="226"/>
      <c r="K210" s="226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164</v>
      </c>
      <c r="AU210" s="236" t="s">
        <v>82</v>
      </c>
      <c r="AV210" s="13" t="s">
        <v>82</v>
      </c>
      <c r="AW210" s="13" t="s">
        <v>33</v>
      </c>
      <c r="AX210" s="13" t="s">
        <v>72</v>
      </c>
      <c r="AY210" s="236" t="s">
        <v>152</v>
      </c>
    </row>
    <row r="211" s="15" customFormat="1">
      <c r="A211" s="15"/>
      <c r="B211" s="247"/>
      <c r="C211" s="248"/>
      <c r="D211" s="227" t="s">
        <v>164</v>
      </c>
      <c r="E211" s="249" t="s">
        <v>19</v>
      </c>
      <c r="F211" s="250" t="s">
        <v>185</v>
      </c>
      <c r="G211" s="248"/>
      <c r="H211" s="251">
        <v>39.716999999999992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7" t="s">
        <v>164</v>
      </c>
      <c r="AU211" s="257" t="s">
        <v>82</v>
      </c>
      <c r="AV211" s="15" t="s">
        <v>160</v>
      </c>
      <c r="AW211" s="15" t="s">
        <v>33</v>
      </c>
      <c r="AX211" s="15" t="s">
        <v>80</v>
      </c>
      <c r="AY211" s="257" t="s">
        <v>152</v>
      </c>
    </row>
    <row r="212" s="12" customFormat="1" ht="25.92" customHeight="1">
      <c r="A212" s="12"/>
      <c r="B212" s="191"/>
      <c r="C212" s="192"/>
      <c r="D212" s="193" t="s">
        <v>71</v>
      </c>
      <c r="E212" s="194" t="s">
        <v>299</v>
      </c>
      <c r="F212" s="194" t="s">
        <v>300</v>
      </c>
      <c r="G212" s="192"/>
      <c r="H212" s="192"/>
      <c r="I212" s="195"/>
      <c r="J212" s="196">
        <f>BK212</f>
        <v>0</v>
      </c>
      <c r="K212" s="192"/>
      <c r="L212" s="197"/>
      <c r="M212" s="198"/>
      <c r="N212" s="199"/>
      <c r="O212" s="199"/>
      <c r="P212" s="200">
        <f>P213</f>
        <v>0</v>
      </c>
      <c r="Q212" s="199"/>
      <c r="R212" s="200">
        <f>R213</f>
        <v>0</v>
      </c>
      <c r="S212" s="199"/>
      <c r="T212" s="201">
        <f>T213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2" t="s">
        <v>186</v>
      </c>
      <c r="AT212" s="203" t="s">
        <v>71</v>
      </c>
      <c r="AU212" s="203" t="s">
        <v>72</v>
      </c>
      <c r="AY212" s="202" t="s">
        <v>152</v>
      </c>
      <c r="BK212" s="204">
        <f>BK213</f>
        <v>0</v>
      </c>
    </row>
    <row r="213" s="2" customFormat="1" ht="16.5" customHeight="1">
      <c r="A213" s="41"/>
      <c r="B213" s="42"/>
      <c r="C213" s="207" t="s">
        <v>421</v>
      </c>
      <c r="D213" s="207" t="s">
        <v>155</v>
      </c>
      <c r="E213" s="208" t="s">
        <v>302</v>
      </c>
      <c r="F213" s="209" t="s">
        <v>300</v>
      </c>
      <c r="G213" s="210" t="s">
        <v>248</v>
      </c>
      <c r="H213" s="258"/>
      <c r="I213" s="212"/>
      <c r="J213" s="213">
        <f>ROUND(I213*H213,2)</f>
        <v>0</v>
      </c>
      <c r="K213" s="209" t="s">
        <v>19</v>
      </c>
      <c r="L213" s="47"/>
      <c r="M213" s="280" t="s">
        <v>19</v>
      </c>
      <c r="N213" s="281" t="s">
        <v>43</v>
      </c>
      <c r="O213" s="282"/>
      <c r="P213" s="283">
        <f>O213*H213</f>
        <v>0</v>
      </c>
      <c r="Q213" s="283">
        <v>0</v>
      </c>
      <c r="R213" s="283">
        <f>Q213*H213</f>
        <v>0</v>
      </c>
      <c r="S213" s="283">
        <v>0</v>
      </c>
      <c r="T213" s="284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160</v>
      </c>
      <c r="AT213" s="218" t="s">
        <v>155</v>
      </c>
      <c r="AU213" s="218" t="s">
        <v>80</v>
      </c>
      <c r="AY213" s="20" t="s">
        <v>152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80</v>
      </c>
      <c r="BK213" s="219">
        <f>ROUND(I213*H213,2)</f>
        <v>0</v>
      </c>
      <c r="BL213" s="20" t="s">
        <v>160</v>
      </c>
      <c r="BM213" s="218" t="s">
        <v>303</v>
      </c>
    </row>
    <row r="214" s="2" customFormat="1" ht="6.96" customHeight="1">
      <c r="A214" s="41"/>
      <c r="B214" s="62"/>
      <c r="C214" s="63"/>
      <c r="D214" s="63"/>
      <c r="E214" s="63"/>
      <c r="F214" s="63"/>
      <c r="G214" s="63"/>
      <c r="H214" s="63"/>
      <c r="I214" s="63"/>
      <c r="J214" s="63"/>
      <c r="K214" s="63"/>
      <c r="L214" s="47"/>
      <c r="M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</row>
  </sheetData>
  <sheetProtection sheet="1" autoFilter="0" formatColumns="0" formatRows="0" objects="1" scenarios="1" spinCount="100000" saltValue="OQji4FCLSMYotbWMSqPoOOmKOaw7PTzVA+unxo7thk6/k/FQmrWBi9/A0uzlEuS7ZHkb5709TpF657uIqGN5bg==" hashValue="J3W9hYys1xlMxIqC6ePg3x+fVlgx3vGge96mJ7wN74KwqUx57iRBCdLwBKX4q75aGEjY8w8BtOU+iV3qciCklQ==" algorithmName="SHA-512" password="80EB"/>
  <autoFilter ref="C89:K213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5_01/611131121"/>
    <hyperlink ref="F98" r:id="rId2" display="https://podminky.urs.cz/item/CS_URS_2025_01/611311131"/>
    <hyperlink ref="F100" r:id="rId3" display="https://podminky.urs.cz/item/CS_URS_2025_01/612131121"/>
    <hyperlink ref="F108" r:id="rId4" display="https://podminky.urs.cz/item/CS_URS_2025_01/612311131"/>
    <hyperlink ref="F113" r:id="rId5" display="https://podminky.urs.cz/item/CS_URS_2025_01/949101111"/>
    <hyperlink ref="F115" r:id="rId6" display="https://podminky.urs.cz/item/CS_URS_2025_01/952901111"/>
    <hyperlink ref="F118" r:id="rId7" display="https://podminky.urs.cz/item/CS_URS_2025_01/997002611"/>
    <hyperlink ref="F120" r:id="rId8" display="https://podminky.urs.cz/item/CS_URS_2025_01/997013212"/>
    <hyperlink ref="F122" r:id="rId9" display="https://podminky.urs.cz/item/CS_URS_2025_01/997013501"/>
    <hyperlink ref="F124" r:id="rId10" display="https://podminky.urs.cz/item/CS_URS_2025_01/997013509"/>
    <hyperlink ref="F127" r:id="rId11" display="https://podminky.urs.cz/item/CS_URS_2025_01/997013631"/>
    <hyperlink ref="F130" r:id="rId12" display="https://podminky.urs.cz/item/CS_URS_2025_01/998018002"/>
    <hyperlink ref="F140" r:id="rId13" display="https://podminky.urs.cz/item/CS_URS_2025_01/998766312"/>
    <hyperlink ref="F143" r:id="rId14" display="https://podminky.urs.cz/item/CS_URS_2025_01/776201811"/>
    <hyperlink ref="F148" r:id="rId15" display="https://podminky.urs.cz/item/CS_URS_2025_01/776410811"/>
    <hyperlink ref="F151" r:id="rId16" display="https://podminky.urs.cz/item/CS_URS_2025_01/776111116"/>
    <hyperlink ref="F153" r:id="rId17" display="https://podminky.urs.cz/item/CS_URS_2025_01/776111311"/>
    <hyperlink ref="F157" r:id="rId18" display="https://podminky.urs.cz/item/CS_URS_2025_01/776121112"/>
    <hyperlink ref="F161" r:id="rId19" display="https://podminky.urs.cz/item/CS_URS_2025_01/776141112"/>
    <hyperlink ref="F163" r:id="rId20" display="https://podminky.urs.cz/item/CS_URS_2025_01/776221111"/>
    <hyperlink ref="F167" r:id="rId21" display="https://podminky.urs.cz/item/CS_URS_2025_01/776411111"/>
    <hyperlink ref="F171" r:id="rId22" display="https://podminky.urs.cz/item/CS_URS_2025_01/776421312"/>
    <hyperlink ref="F175" r:id="rId23" display="https://podminky.urs.cz/item/CS_URS_2025_01/998776312"/>
    <hyperlink ref="F178" r:id="rId24" display="https://podminky.urs.cz/item/CS_URS_2025_01/784121001"/>
    <hyperlink ref="F190" r:id="rId25" display="https://podminky.urs.cz/item/CS_URS_2025_01/784171001"/>
    <hyperlink ref="F195" r:id="rId26" display="https://podminky.urs.cz/item/CS_URS_2025_01/784171111"/>
    <hyperlink ref="F201" r:id="rId27" display="https://podminky.urs.cz/item/CS_URS_2025_01/784181121"/>
    <hyperlink ref="F203" r:id="rId28" display="https://podminky.urs.cz/item/CS_URS_2025_01/784211101"/>
    <hyperlink ref="F205" r:id="rId29" display="https://podminky.urs.cz/item/CS_URS_2025_01/78421116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121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ZŠ Běžecká - oprava stropů a stěn po zatékání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422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30. 1. 2025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ROUND(J88,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ROUND((SUM(BE88:BE146)),  2)</f>
        <v>0</v>
      </c>
      <c r="G33" s="41"/>
      <c r="H33" s="41"/>
      <c r="I33" s="151">
        <v>0.20999999999999999</v>
      </c>
      <c r="J33" s="150">
        <f>ROUND(((SUM(BE88:BE146))*I33),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ROUND((SUM(BF88:BF146)),  2)</f>
        <v>0</v>
      </c>
      <c r="G34" s="41"/>
      <c r="H34" s="41"/>
      <c r="I34" s="151">
        <v>0.12</v>
      </c>
      <c r="J34" s="150">
        <f>ROUND(((SUM(BF88:BF146))*I34),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ROUND((SUM(BG88:BG146)),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ROUND((SUM(BH88:BH146)),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ROUND((SUM(BI88:BI146)),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ZŠ Běžecká - oprava stropů a stěn po zatékání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03 - m.č. C47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Sokolov, Běžecká 2055</v>
      </c>
      <c r="G52" s="43"/>
      <c r="H52" s="43"/>
      <c r="I52" s="35" t="s">
        <v>23</v>
      </c>
      <c r="J52" s="75" t="str">
        <f>IF(J12="","",J12)</f>
        <v>30. 1. 2025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125</v>
      </c>
      <c r="D57" s="165"/>
      <c r="E57" s="165"/>
      <c r="F57" s="165"/>
      <c r="G57" s="165"/>
      <c r="H57" s="165"/>
      <c r="I57" s="165"/>
      <c r="J57" s="166" t="s">
        <v>126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127</v>
      </c>
    </row>
    <row r="60" s="9" customFormat="1" ht="24.96" customHeight="1">
      <c r="A60" s="9"/>
      <c r="B60" s="168"/>
      <c r="C60" s="169"/>
      <c r="D60" s="170" t="s">
        <v>128</v>
      </c>
      <c r="E60" s="171"/>
      <c r="F60" s="171"/>
      <c r="G60" s="171"/>
      <c r="H60" s="171"/>
      <c r="I60" s="171"/>
      <c r="J60" s="172">
        <f>J89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129</v>
      </c>
      <c r="E61" s="177"/>
      <c r="F61" s="177"/>
      <c r="G61" s="177"/>
      <c r="H61" s="177"/>
      <c r="I61" s="177"/>
      <c r="J61" s="178">
        <f>J90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130</v>
      </c>
      <c r="E62" s="177"/>
      <c r="F62" s="177"/>
      <c r="G62" s="177"/>
      <c r="H62" s="177"/>
      <c r="I62" s="177"/>
      <c r="J62" s="178">
        <f>J100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131</v>
      </c>
      <c r="E63" s="177"/>
      <c r="F63" s="177"/>
      <c r="G63" s="177"/>
      <c r="H63" s="177"/>
      <c r="I63" s="177"/>
      <c r="J63" s="178">
        <f>J105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132</v>
      </c>
      <c r="E64" s="177"/>
      <c r="F64" s="177"/>
      <c r="G64" s="177"/>
      <c r="H64" s="177"/>
      <c r="I64" s="177"/>
      <c r="J64" s="178">
        <f>J117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133</v>
      </c>
      <c r="E65" s="171"/>
      <c r="F65" s="171"/>
      <c r="G65" s="171"/>
      <c r="H65" s="171"/>
      <c r="I65" s="171"/>
      <c r="J65" s="172">
        <f>J120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4"/>
      <c r="C66" s="175"/>
      <c r="D66" s="176" t="s">
        <v>134</v>
      </c>
      <c r="E66" s="177"/>
      <c r="F66" s="177"/>
      <c r="G66" s="177"/>
      <c r="H66" s="177"/>
      <c r="I66" s="177"/>
      <c r="J66" s="178">
        <f>J121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135</v>
      </c>
      <c r="E67" s="177"/>
      <c r="F67" s="177"/>
      <c r="G67" s="177"/>
      <c r="H67" s="177"/>
      <c r="I67" s="177"/>
      <c r="J67" s="178">
        <f>J125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8"/>
      <c r="C68" s="169"/>
      <c r="D68" s="170" t="s">
        <v>136</v>
      </c>
      <c r="E68" s="171"/>
      <c r="F68" s="171"/>
      <c r="G68" s="171"/>
      <c r="H68" s="171"/>
      <c r="I68" s="171"/>
      <c r="J68" s="172">
        <f>J145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137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63" t="str">
        <f>E7</f>
        <v>ZŠ Běžecká - oprava stropů a stěn po zatékání</v>
      </c>
      <c r="F78" s="35"/>
      <c r="G78" s="35"/>
      <c r="H78" s="35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122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03 - m.č. C47</v>
      </c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>Sokolov, Běžecká 2055</v>
      </c>
      <c r="G82" s="43"/>
      <c r="H82" s="43"/>
      <c r="I82" s="35" t="s">
        <v>23</v>
      </c>
      <c r="J82" s="75" t="str">
        <f>IF(J12="","",J12)</f>
        <v>30. 1. 2025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E15</f>
        <v>Město Sokolov</v>
      </c>
      <c r="G84" s="43"/>
      <c r="H84" s="43"/>
      <c r="I84" s="35" t="s">
        <v>31</v>
      </c>
      <c r="J84" s="39" t="str">
        <f>E21</f>
        <v xml:space="preserve"> 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29</v>
      </c>
      <c r="D85" s="43"/>
      <c r="E85" s="43"/>
      <c r="F85" s="30" t="str">
        <f>IF(E18="","",E18)</f>
        <v>Vyplň údaj</v>
      </c>
      <c r="G85" s="43"/>
      <c r="H85" s="43"/>
      <c r="I85" s="35" t="s">
        <v>34</v>
      </c>
      <c r="J85" s="39" t="str">
        <f>E24</f>
        <v>Michal Kubelka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0"/>
      <c r="B87" s="181"/>
      <c r="C87" s="182" t="s">
        <v>138</v>
      </c>
      <c r="D87" s="183" t="s">
        <v>57</v>
      </c>
      <c r="E87" s="183" t="s">
        <v>53</v>
      </c>
      <c r="F87" s="183" t="s">
        <v>54</v>
      </c>
      <c r="G87" s="183" t="s">
        <v>139</v>
      </c>
      <c r="H87" s="183" t="s">
        <v>140</v>
      </c>
      <c r="I87" s="183" t="s">
        <v>141</v>
      </c>
      <c r="J87" s="183" t="s">
        <v>126</v>
      </c>
      <c r="K87" s="184" t="s">
        <v>142</v>
      </c>
      <c r="L87" s="185"/>
      <c r="M87" s="95" t="s">
        <v>19</v>
      </c>
      <c r="N87" s="96" t="s">
        <v>42</v>
      </c>
      <c r="O87" s="96" t="s">
        <v>143</v>
      </c>
      <c r="P87" s="96" t="s">
        <v>144</v>
      </c>
      <c r="Q87" s="96" t="s">
        <v>145</v>
      </c>
      <c r="R87" s="96" t="s">
        <v>146</v>
      </c>
      <c r="S87" s="96" t="s">
        <v>147</v>
      </c>
      <c r="T87" s="97" t="s">
        <v>148</v>
      </c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</row>
    <row r="88" s="2" customFormat="1" ht="22.8" customHeight="1">
      <c r="A88" s="41"/>
      <c r="B88" s="42"/>
      <c r="C88" s="102" t="s">
        <v>149</v>
      </c>
      <c r="D88" s="43"/>
      <c r="E88" s="43"/>
      <c r="F88" s="43"/>
      <c r="G88" s="43"/>
      <c r="H88" s="43"/>
      <c r="I88" s="43"/>
      <c r="J88" s="186">
        <f>BK88</f>
        <v>0</v>
      </c>
      <c r="K88" s="43"/>
      <c r="L88" s="47"/>
      <c r="M88" s="98"/>
      <c r="N88" s="187"/>
      <c r="O88" s="99"/>
      <c r="P88" s="188">
        <f>P89+P120+P145</f>
        <v>0</v>
      </c>
      <c r="Q88" s="99"/>
      <c r="R88" s="188">
        <f>R89+R120+R145</f>
        <v>0.15072085000000002</v>
      </c>
      <c r="S88" s="99"/>
      <c r="T88" s="189">
        <f>T89+T120+T145</f>
        <v>0.01538585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71</v>
      </c>
      <c r="AU88" s="20" t="s">
        <v>127</v>
      </c>
      <c r="BK88" s="190">
        <f>BK89+BK120+BK145</f>
        <v>0</v>
      </c>
    </row>
    <row r="89" s="12" customFormat="1" ht="25.92" customHeight="1">
      <c r="A89" s="12"/>
      <c r="B89" s="191"/>
      <c r="C89" s="192"/>
      <c r="D89" s="193" t="s">
        <v>71</v>
      </c>
      <c r="E89" s="194" t="s">
        <v>150</v>
      </c>
      <c r="F89" s="194" t="s">
        <v>151</v>
      </c>
      <c r="G89" s="192"/>
      <c r="H89" s="192"/>
      <c r="I89" s="195"/>
      <c r="J89" s="196">
        <f>BK89</f>
        <v>0</v>
      </c>
      <c r="K89" s="192"/>
      <c r="L89" s="197"/>
      <c r="M89" s="198"/>
      <c r="N89" s="199"/>
      <c r="O89" s="199"/>
      <c r="P89" s="200">
        <f>P90+P100+P105+P117</f>
        <v>0</v>
      </c>
      <c r="Q89" s="199"/>
      <c r="R89" s="200">
        <f>R90+R100+R105+R117</f>
        <v>0.089862940000000002</v>
      </c>
      <c r="S89" s="199"/>
      <c r="T89" s="201">
        <f>T90+T100+T105+T117</f>
        <v>0.0024396600000000002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80</v>
      </c>
      <c r="AT89" s="203" t="s">
        <v>71</v>
      </c>
      <c r="AU89" s="203" t="s">
        <v>72</v>
      </c>
      <c r="AY89" s="202" t="s">
        <v>152</v>
      </c>
      <c r="BK89" s="204">
        <f>BK90+BK100+BK105+BK117</f>
        <v>0</v>
      </c>
    </row>
    <row r="90" s="12" customFormat="1" ht="22.8" customHeight="1">
      <c r="A90" s="12"/>
      <c r="B90" s="191"/>
      <c r="C90" s="192"/>
      <c r="D90" s="193" t="s">
        <v>71</v>
      </c>
      <c r="E90" s="205" t="s">
        <v>153</v>
      </c>
      <c r="F90" s="205" t="s">
        <v>154</v>
      </c>
      <c r="G90" s="192"/>
      <c r="H90" s="192"/>
      <c r="I90" s="195"/>
      <c r="J90" s="206">
        <f>BK90</f>
        <v>0</v>
      </c>
      <c r="K90" s="192"/>
      <c r="L90" s="197"/>
      <c r="M90" s="198"/>
      <c r="N90" s="199"/>
      <c r="O90" s="199"/>
      <c r="P90" s="200">
        <f>SUM(P91:P99)</f>
        <v>0</v>
      </c>
      <c r="Q90" s="199"/>
      <c r="R90" s="200">
        <f>SUM(R91:R99)</f>
        <v>0.088236499999999995</v>
      </c>
      <c r="S90" s="199"/>
      <c r="T90" s="201">
        <f>SUM(T91:T99)</f>
        <v>0.0024396600000000002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80</v>
      </c>
      <c r="AT90" s="203" t="s">
        <v>71</v>
      </c>
      <c r="AU90" s="203" t="s">
        <v>80</v>
      </c>
      <c r="AY90" s="202" t="s">
        <v>152</v>
      </c>
      <c r="BK90" s="204">
        <f>SUM(BK91:BK99)</f>
        <v>0</v>
      </c>
    </row>
    <row r="91" s="2" customFormat="1" ht="16.5" customHeight="1">
      <c r="A91" s="41"/>
      <c r="B91" s="42"/>
      <c r="C91" s="207" t="s">
        <v>80</v>
      </c>
      <c r="D91" s="207" t="s">
        <v>155</v>
      </c>
      <c r="E91" s="208" t="s">
        <v>156</v>
      </c>
      <c r="F91" s="209" t="s">
        <v>157</v>
      </c>
      <c r="G91" s="210" t="s">
        <v>158</v>
      </c>
      <c r="H91" s="211">
        <v>40.661000000000001</v>
      </c>
      <c r="I91" s="212"/>
      <c r="J91" s="213">
        <f>ROUND(I91*H91,2)</f>
        <v>0</v>
      </c>
      <c r="K91" s="209" t="s">
        <v>159</v>
      </c>
      <c r="L91" s="47"/>
      <c r="M91" s="214" t="s">
        <v>19</v>
      </c>
      <c r="N91" s="215" t="s">
        <v>43</v>
      </c>
      <c r="O91" s="87"/>
      <c r="P91" s="216">
        <f>O91*H91</f>
        <v>0</v>
      </c>
      <c r="Q91" s="216">
        <v>4.0000000000000003E-05</v>
      </c>
      <c r="R91" s="216">
        <f>Q91*H91</f>
        <v>0.0016264400000000003</v>
      </c>
      <c r="S91" s="216">
        <v>6.0000000000000002E-05</v>
      </c>
      <c r="T91" s="217">
        <f>S91*H91</f>
        <v>0.0024396600000000002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160</v>
      </c>
      <c r="AT91" s="218" t="s">
        <v>155</v>
      </c>
      <c r="AU91" s="218" t="s">
        <v>82</v>
      </c>
      <c r="AY91" s="20" t="s">
        <v>152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80</v>
      </c>
      <c r="BK91" s="219">
        <f>ROUND(I91*H91,2)</f>
        <v>0</v>
      </c>
      <c r="BL91" s="20" t="s">
        <v>160</v>
      </c>
      <c r="BM91" s="218" t="s">
        <v>423</v>
      </c>
    </row>
    <row r="92" s="2" customFormat="1">
      <c r="A92" s="41"/>
      <c r="B92" s="42"/>
      <c r="C92" s="43"/>
      <c r="D92" s="220" t="s">
        <v>162</v>
      </c>
      <c r="E92" s="43"/>
      <c r="F92" s="221" t="s">
        <v>163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162</v>
      </c>
      <c r="AU92" s="20" t="s">
        <v>82</v>
      </c>
    </row>
    <row r="93" s="13" customFormat="1">
      <c r="A93" s="13"/>
      <c r="B93" s="225"/>
      <c r="C93" s="226"/>
      <c r="D93" s="227" t="s">
        <v>164</v>
      </c>
      <c r="E93" s="228" t="s">
        <v>19</v>
      </c>
      <c r="F93" s="229" t="s">
        <v>424</v>
      </c>
      <c r="G93" s="226"/>
      <c r="H93" s="230">
        <v>40.661000000000001</v>
      </c>
      <c r="I93" s="231"/>
      <c r="J93" s="226"/>
      <c r="K93" s="226"/>
      <c r="L93" s="232"/>
      <c r="M93" s="233"/>
      <c r="N93" s="234"/>
      <c r="O93" s="234"/>
      <c r="P93" s="234"/>
      <c r="Q93" s="234"/>
      <c r="R93" s="234"/>
      <c r="S93" s="234"/>
      <c r="T93" s="23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164</v>
      </c>
      <c r="AU93" s="236" t="s">
        <v>82</v>
      </c>
      <c r="AV93" s="13" t="s">
        <v>82</v>
      </c>
      <c r="AW93" s="13" t="s">
        <v>33</v>
      </c>
      <c r="AX93" s="13" t="s">
        <v>80</v>
      </c>
      <c r="AY93" s="236" t="s">
        <v>152</v>
      </c>
    </row>
    <row r="94" s="2" customFormat="1" ht="16.5" customHeight="1">
      <c r="A94" s="41"/>
      <c r="B94" s="42"/>
      <c r="C94" s="207" t="s">
        <v>82</v>
      </c>
      <c r="D94" s="207" t="s">
        <v>155</v>
      </c>
      <c r="E94" s="208" t="s">
        <v>166</v>
      </c>
      <c r="F94" s="209" t="s">
        <v>167</v>
      </c>
      <c r="G94" s="210" t="s">
        <v>158</v>
      </c>
      <c r="H94" s="211">
        <v>20.331</v>
      </c>
      <c r="I94" s="212"/>
      <c r="J94" s="213">
        <f>ROUND(I94*H94,2)</f>
        <v>0</v>
      </c>
      <c r="K94" s="209" t="s">
        <v>159</v>
      </c>
      <c r="L94" s="47"/>
      <c r="M94" s="214" t="s">
        <v>19</v>
      </c>
      <c r="N94" s="215" t="s">
        <v>43</v>
      </c>
      <c r="O94" s="87"/>
      <c r="P94" s="216">
        <f>O94*H94</f>
        <v>0</v>
      </c>
      <c r="Q94" s="216">
        <v>0.00025999999999999998</v>
      </c>
      <c r="R94" s="216">
        <f>Q94*H94</f>
        <v>0.0052860599999999995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160</v>
      </c>
      <c r="AT94" s="218" t="s">
        <v>155</v>
      </c>
      <c r="AU94" s="218" t="s">
        <v>82</v>
      </c>
      <c r="AY94" s="20" t="s">
        <v>152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80</v>
      </c>
      <c r="BK94" s="219">
        <f>ROUND(I94*H94,2)</f>
        <v>0</v>
      </c>
      <c r="BL94" s="20" t="s">
        <v>160</v>
      </c>
      <c r="BM94" s="218" t="s">
        <v>168</v>
      </c>
    </row>
    <row r="95" s="2" customFormat="1">
      <c r="A95" s="41"/>
      <c r="B95" s="42"/>
      <c r="C95" s="43"/>
      <c r="D95" s="220" t="s">
        <v>162</v>
      </c>
      <c r="E95" s="43"/>
      <c r="F95" s="221" t="s">
        <v>169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162</v>
      </c>
      <c r="AU95" s="20" t="s">
        <v>82</v>
      </c>
    </row>
    <row r="96" s="14" customFormat="1">
      <c r="A96" s="14"/>
      <c r="B96" s="237"/>
      <c r="C96" s="238"/>
      <c r="D96" s="227" t="s">
        <v>164</v>
      </c>
      <c r="E96" s="239" t="s">
        <v>19</v>
      </c>
      <c r="F96" s="240" t="s">
        <v>170</v>
      </c>
      <c r="G96" s="238"/>
      <c r="H96" s="239" t="s">
        <v>19</v>
      </c>
      <c r="I96" s="241"/>
      <c r="J96" s="238"/>
      <c r="K96" s="238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164</v>
      </c>
      <c r="AU96" s="246" t="s">
        <v>82</v>
      </c>
      <c r="AV96" s="14" t="s">
        <v>80</v>
      </c>
      <c r="AW96" s="14" t="s">
        <v>33</v>
      </c>
      <c r="AX96" s="14" t="s">
        <v>72</v>
      </c>
      <c r="AY96" s="246" t="s">
        <v>152</v>
      </c>
    </row>
    <row r="97" s="13" customFormat="1">
      <c r="A97" s="13"/>
      <c r="B97" s="225"/>
      <c r="C97" s="226"/>
      <c r="D97" s="227" t="s">
        <v>164</v>
      </c>
      <c r="E97" s="228" t="s">
        <v>19</v>
      </c>
      <c r="F97" s="229" t="s">
        <v>425</v>
      </c>
      <c r="G97" s="226"/>
      <c r="H97" s="230">
        <v>20.331</v>
      </c>
      <c r="I97" s="231"/>
      <c r="J97" s="226"/>
      <c r="K97" s="226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164</v>
      </c>
      <c r="AU97" s="236" t="s">
        <v>82</v>
      </c>
      <c r="AV97" s="13" t="s">
        <v>82</v>
      </c>
      <c r="AW97" s="13" t="s">
        <v>33</v>
      </c>
      <c r="AX97" s="13" t="s">
        <v>80</v>
      </c>
      <c r="AY97" s="236" t="s">
        <v>152</v>
      </c>
    </row>
    <row r="98" s="2" customFormat="1" ht="16.5" customHeight="1">
      <c r="A98" s="41"/>
      <c r="B98" s="42"/>
      <c r="C98" s="207" t="s">
        <v>172</v>
      </c>
      <c r="D98" s="207" t="s">
        <v>155</v>
      </c>
      <c r="E98" s="208" t="s">
        <v>173</v>
      </c>
      <c r="F98" s="209" t="s">
        <v>174</v>
      </c>
      <c r="G98" s="210" t="s">
        <v>158</v>
      </c>
      <c r="H98" s="211">
        <v>20.331</v>
      </c>
      <c r="I98" s="212"/>
      <c r="J98" s="213">
        <f>ROUND(I98*H98,2)</f>
        <v>0</v>
      </c>
      <c r="K98" s="209" t="s">
        <v>159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0.0040000000000000001</v>
      </c>
      <c r="R98" s="216">
        <f>Q98*H98</f>
        <v>0.081323999999999994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160</v>
      </c>
      <c r="AT98" s="218" t="s">
        <v>155</v>
      </c>
      <c r="AU98" s="218" t="s">
        <v>82</v>
      </c>
      <c r="AY98" s="20" t="s">
        <v>152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80</v>
      </c>
      <c r="BK98" s="219">
        <f>ROUND(I98*H98,2)</f>
        <v>0</v>
      </c>
      <c r="BL98" s="20" t="s">
        <v>160</v>
      </c>
      <c r="BM98" s="218" t="s">
        <v>175</v>
      </c>
    </row>
    <row r="99" s="2" customFormat="1">
      <c r="A99" s="41"/>
      <c r="B99" s="42"/>
      <c r="C99" s="43"/>
      <c r="D99" s="220" t="s">
        <v>162</v>
      </c>
      <c r="E99" s="43"/>
      <c r="F99" s="221" t="s">
        <v>176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162</v>
      </c>
      <c r="AU99" s="20" t="s">
        <v>82</v>
      </c>
    </row>
    <row r="100" s="12" customFormat="1" ht="22.8" customHeight="1">
      <c r="A100" s="12"/>
      <c r="B100" s="191"/>
      <c r="C100" s="192"/>
      <c r="D100" s="193" t="s">
        <v>71</v>
      </c>
      <c r="E100" s="205" t="s">
        <v>191</v>
      </c>
      <c r="F100" s="205" t="s">
        <v>192</v>
      </c>
      <c r="G100" s="192"/>
      <c r="H100" s="192"/>
      <c r="I100" s="195"/>
      <c r="J100" s="206">
        <f>BK100</f>
        <v>0</v>
      </c>
      <c r="K100" s="192"/>
      <c r="L100" s="197"/>
      <c r="M100" s="198"/>
      <c r="N100" s="199"/>
      <c r="O100" s="199"/>
      <c r="P100" s="200">
        <f>SUM(P101:P104)</f>
        <v>0</v>
      </c>
      <c r="Q100" s="199"/>
      <c r="R100" s="200">
        <f>SUM(R101:R104)</f>
        <v>0.0016264400000000003</v>
      </c>
      <c r="S100" s="199"/>
      <c r="T100" s="201">
        <f>SUM(T101:T104)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2" t="s">
        <v>80</v>
      </c>
      <c r="AT100" s="203" t="s">
        <v>71</v>
      </c>
      <c r="AU100" s="203" t="s">
        <v>80</v>
      </c>
      <c r="AY100" s="202" t="s">
        <v>152</v>
      </c>
      <c r="BK100" s="204">
        <f>SUM(BK101:BK104)</f>
        <v>0</v>
      </c>
    </row>
    <row r="101" s="2" customFormat="1" ht="24.15" customHeight="1">
      <c r="A101" s="41"/>
      <c r="B101" s="42"/>
      <c r="C101" s="207" t="s">
        <v>160</v>
      </c>
      <c r="D101" s="207" t="s">
        <v>155</v>
      </c>
      <c r="E101" s="208" t="s">
        <v>193</v>
      </c>
      <c r="F101" s="209" t="s">
        <v>194</v>
      </c>
      <c r="G101" s="210" t="s">
        <v>158</v>
      </c>
      <c r="H101" s="211">
        <v>40.661000000000001</v>
      </c>
      <c r="I101" s="212"/>
      <c r="J101" s="213">
        <f>ROUND(I101*H101,2)</f>
        <v>0</v>
      </c>
      <c r="K101" s="209" t="s">
        <v>159</v>
      </c>
      <c r="L101" s="47"/>
      <c r="M101" s="214" t="s">
        <v>19</v>
      </c>
      <c r="N101" s="215" t="s">
        <v>43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160</v>
      </c>
      <c r="AT101" s="218" t="s">
        <v>155</v>
      </c>
      <c r="AU101" s="218" t="s">
        <v>82</v>
      </c>
      <c r="AY101" s="20" t="s">
        <v>152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80</v>
      </c>
      <c r="BK101" s="219">
        <f>ROUND(I101*H101,2)</f>
        <v>0</v>
      </c>
      <c r="BL101" s="20" t="s">
        <v>160</v>
      </c>
      <c r="BM101" s="218" t="s">
        <v>195</v>
      </c>
    </row>
    <row r="102" s="2" customFormat="1">
      <c r="A102" s="41"/>
      <c r="B102" s="42"/>
      <c r="C102" s="43"/>
      <c r="D102" s="220" t="s">
        <v>162</v>
      </c>
      <c r="E102" s="43"/>
      <c r="F102" s="221" t="s">
        <v>196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162</v>
      </c>
      <c r="AU102" s="20" t="s">
        <v>82</v>
      </c>
    </row>
    <row r="103" s="2" customFormat="1" ht="24.15" customHeight="1">
      <c r="A103" s="41"/>
      <c r="B103" s="42"/>
      <c r="C103" s="207" t="s">
        <v>186</v>
      </c>
      <c r="D103" s="207" t="s">
        <v>155</v>
      </c>
      <c r="E103" s="208" t="s">
        <v>198</v>
      </c>
      <c r="F103" s="209" t="s">
        <v>199</v>
      </c>
      <c r="G103" s="210" t="s">
        <v>158</v>
      </c>
      <c r="H103" s="211">
        <v>40.661000000000001</v>
      </c>
      <c r="I103" s="212"/>
      <c r="J103" s="213">
        <f>ROUND(I103*H103,2)</f>
        <v>0</v>
      </c>
      <c r="K103" s="209" t="s">
        <v>159</v>
      </c>
      <c r="L103" s="47"/>
      <c r="M103" s="214" t="s">
        <v>19</v>
      </c>
      <c r="N103" s="215" t="s">
        <v>43</v>
      </c>
      <c r="O103" s="87"/>
      <c r="P103" s="216">
        <f>O103*H103</f>
        <v>0</v>
      </c>
      <c r="Q103" s="216">
        <v>4.0000000000000003E-05</v>
      </c>
      <c r="R103" s="216">
        <f>Q103*H103</f>
        <v>0.0016264400000000003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160</v>
      </c>
      <c r="AT103" s="218" t="s">
        <v>155</v>
      </c>
      <c r="AU103" s="218" t="s">
        <v>82</v>
      </c>
      <c r="AY103" s="20" t="s">
        <v>152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80</v>
      </c>
      <c r="BK103" s="219">
        <f>ROUND(I103*H103,2)</f>
        <v>0</v>
      </c>
      <c r="BL103" s="20" t="s">
        <v>160</v>
      </c>
      <c r="BM103" s="218" t="s">
        <v>200</v>
      </c>
    </row>
    <row r="104" s="2" customFormat="1">
      <c r="A104" s="41"/>
      <c r="B104" s="42"/>
      <c r="C104" s="43"/>
      <c r="D104" s="220" t="s">
        <v>162</v>
      </c>
      <c r="E104" s="43"/>
      <c r="F104" s="221" t="s">
        <v>201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162</v>
      </c>
      <c r="AU104" s="20" t="s">
        <v>82</v>
      </c>
    </row>
    <row r="105" s="12" customFormat="1" ht="22.8" customHeight="1">
      <c r="A105" s="12"/>
      <c r="B105" s="191"/>
      <c r="C105" s="192"/>
      <c r="D105" s="193" t="s">
        <v>71</v>
      </c>
      <c r="E105" s="205" t="s">
        <v>202</v>
      </c>
      <c r="F105" s="205" t="s">
        <v>203</v>
      </c>
      <c r="G105" s="192"/>
      <c r="H105" s="192"/>
      <c r="I105" s="195"/>
      <c r="J105" s="206">
        <f>BK105</f>
        <v>0</v>
      </c>
      <c r="K105" s="192"/>
      <c r="L105" s="197"/>
      <c r="M105" s="198"/>
      <c r="N105" s="199"/>
      <c r="O105" s="199"/>
      <c r="P105" s="200">
        <f>SUM(P106:P116)</f>
        <v>0</v>
      </c>
      <c r="Q105" s="199"/>
      <c r="R105" s="200">
        <f>SUM(R106:R116)</f>
        <v>0</v>
      </c>
      <c r="S105" s="199"/>
      <c r="T105" s="201">
        <f>SUM(T106:T116)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2" t="s">
        <v>80</v>
      </c>
      <c r="AT105" s="203" t="s">
        <v>71</v>
      </c>
      <c r="AU105" s="203" t="s">
        <v>80</v>
      </c>
      <c r="AY105" s="202" t="s">
        <v>152</v>
      </c>
      <c r="BK105" s="204">
        <f>SUM(BK106:BK116)</f>
        <v>0</v>
      </c>
    </row>
    <row r="106" s="2" customFormat="1" ht="16.5" customHeight="1">
      <c r="A106" s="41"/>
      <c r="B106" s="42"/>
      <c r="C106" s="207" t="s">
        <v>153</v>
      </c>
      <c r="D106" s="207" t="s">
        <v>155</v>
      </c>
      <c r="E106" s="208" t="s">
        <v>205</v>
      </c>
      <c r="F106" s="209" t="s">
        <v>206</v>
      </c>
      <c r="G106" s="210" t="s">
        <v>207</v>
      </c>
      <c r="H106" s="211">
        <v>0.014999999999999999</v>
      </c>
      <c r="I106" s="212"/>
      <c r="J106" s="213">
        <f>ROUND(I106*H106,2)</f>
        <v>0</v>
      </c>
      <c r="K106" s="209" t="s">
        <v>159</v>
      </c>
      <c r="L106" s="47"/>
      <c r="M106" s="214" t="s">
        <v>19</v>
      </c>
      <c r="N106" s="215" t="s">
        <v>43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160</v>
      </c>
      <c r="AT106" s="218" t="s">
        <v>155</v>
      </c>
      <c r="AU106" s="218" t="s">
        <v>82</v>
      </c>
      <c r="AY106" s="20" t="s">
        <v>152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80</v>
      </c>
      <c r="BK106" s="219">
        <f>ROUND(I106*H106,2)</f>
        <v>0</v>
      </c>
      <c r="BL106" s="20" t="s">
        <v>160</v>
      </c>
      <c r="BM106" s="218" t="s">
        <v>208</v>
      </c>
    </row>
    <row r="107" s="2" customFormat="1">
      <c r="A107" s="41"/>
      <c r="B107" s="42"/>
      <c r="C107" s="43"/>
      <c r="D107" s="220" t="s">
        <v>162</v>
      </c>
      <c r="E107" s="43"/>
      <c r="F107" s="221" t="s">
        <v>209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162</v>
      </c>
      <c r="AU107" s="20" t="s">
        <v>82</v>
      </c>
    </row>
    <row r="108" s="2" customFormat="1" ht="24.15" customHeight="1">
      <c r="A108" s="41"/>
      <c r="B108" s="42"/>
      <c r="C108" s="207" t="s">
        <v>197</v>
      </c>
      <c r="D108" s="207" t="s">
        <v>155</v>
      </c>
      <c r="E108" s="208" t="s">
        <v>210</v>
      </c>
      <c r="F108" s="209" t="s">
        <v>211</v>
      </c>
      <c r="G108" s="210" t="s">
        <v>207</v>
      </c>
      <c r="H108" s="211">
        <v>0.014999999999999999</v>
      </c>
      <c r="I108" s="212"/>
      <c r="J108" s="213">
        <f>ROUND(I108*H108,2)</f>
        <v>0</v>
      </c>
      <c r="K108" s="209" t="s">
        <v>159</v>
      </c>
      <c r="L108" s="47"/>
      <c r="M108" s="214" t="s">
        <v>19</v>
      </c>
      <c r="N108" s="215" t="s">
        <v>43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160</v>
      </c>
      <c r="AT108" s="218" t="s">
        <v>155</v>
      </c>
      <c r="AU108" s="218" t="s">
        <v>82</v>
      </c>
      <c r="AY108" s="20" t="s">
        <v>152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80</v>
      </c>
      <c r="BK108" s="219">
        <f>ROUND(I108*H108,2)</f>
        <v>0</v>
      </c>
      <c r="BL108" s="20" t="s">
        <v>160</v>
      </c>
      <c r="BM108" s="218" t="s">
        <v>212</v>
      </c>
    </row>
    <row r="109" s="2" customFormat="1">
      <c r="A109" s="41"/>
      <c r="B109" s="42"/>
      <c r="C109" s="43"/>
      <c r="D109" s="220" t="s">
        <v>162</v>
      </c>
      <c r="E109" s="43"/>
      <c r="F109" s="221" t="s">
        <v>213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162</v>
      </c>
      <c r="AU109" s="20" t="s">
        <v>82</v>
      </c>
    </row>
    <row r="110" s="2" customFormat="1" ht="21.75" customHeight="1">
      <c r="A110" s="41"/>
      <c r="B110" s="42"/>
      <c r="C110" s="207" t="s">
        <v>204</v>
      </c>
      <c r="D110" s="207" t="s">
        <v>155</v>
      </c>
      <c r="E110" s="208" t="s">
        <v>214</v>
      </c>
      <c r="F110" s="209" t="s">
        <v>215</v>
      </c>
      <c r="G110" s="210" t="s">
        <v>207</v>
      </c>
      <c r="H110" s="211">
        <v>0.014999999999999999</v>
      </c>
      <c r="I110" s="212"/>
      <c r="J110" s="213">
        <f>ROUND(I110*H110,2)</f>
        <v>0</v>
      </c>
      <c r="K110" s="209" t="s">
        <v>159</v>
      </c>
      <c r="L110" s="47"/>
      <c r="M110" s="214" t="s">
        <v>19</v>
      </c>
      <c r="N110" s="215" t="s">
        <v>43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160</v>
      </c>
      <c r="AT110" s="218" t="s">
        <v>155</v>
      </c>
      <c r="AU110" s="218" t="s">
        <v>82</v>
      </c>
      <c r="AY110" s="20" t="s">
        <v>152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80</v>
      </c>
      <c r="BK110" s="219">
        <f>ROUND(I110*H110,2)</f>
        <v>0</v>
      </c>
      <c r="BL110" s="20" t="s">
        <v>160</v>
      </c>
      <c r="BM110" s="218" t="s">
        <v>216</v>
      </c>
    </row>
    <row r="111" s="2" customFormat="1">
      <c r="A111" s="41"/>
      <c r="B111" s="42"/>
      <c r="C111" s="43"/>
      <c r="D111" s="220" t="s">
        <v>162</v>
      </c>
      <c r="E111" s="43"/>
      <c r="F111" s="221" t="s">
        <v>217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162</v>
      </c>
      <c r="AU111" s="20" t="s">
        <v>82</v>
      </c>
    </row>
    <row r="112" s="2" customFormat="1" ht="24.15" customHeight="1">
      <c r="A112" s="41"/>
      <c r="B112" s="42"/>
      <c r="C112" s="207" t="s">
        <v>191</v>
      </c>
      <c r="D112" s="207" t="s">
        <v>155</v>
      </c>
      <c r="E112" s="208" t="s">
        <v>218</v>
      </c>
      <c r="F112" s="209" t="s">
        <v>219</v>
      </c>
      <c r="G112" s="210" t="s">
        <v>207</v>
      </c>
      <c r="H112" s="211">
        <v>0.089999999999999997</v>
      </c>
      <c r="I112" s="212"/>
      <c r="J112" s="213">
        <f>ROUND(I112*H112,2)</f>
        <v>0</v>
      </c>
      <c r="K112" s="209" t="s">
        <v>159</v>
      </c>
      <c r="L112" s="47"/>
      <c r="M112" s="214" t="s">
        <v>19</v>
      </c>
      <c r="N112" s="215" t="s">
        <v>43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160</v>
      </c>
      <c r="AT112" s="218" t="s">
        <v>155</v>
      </c>
      <c r="AU112" s="218" t="s">
        <v>82</v>
      </c>
      <c r="AY112" s="20" t="s">
        <v>152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80</v>
      </c>
      <c r="BK112" s="219">
        <f>ROUND(I112*H112,2)</f>
        <v>0</v>
      </c>
      <c r="BL112" s="20" t="s">
        <v>160</v>
      </c>
      <c r="BM112" s="218" t="s">
        <v>220</v>
      </c>
    </row>
    <row r="113" s="2" customFormat="1">
      <c r="A113" s="41"/>
      <c r="B113" s="42"/>
      <c r="C113" s="43"/>
      <c r="D113" s="220" t="s">
        <v>162</v>
      </c>
      <c r="E113" s="43"/>
      <c r="F113" s="221" t="s">
        <v>221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162</v>
      </c>
      <c r="AU113" s="20" t="s">
        <v>82</v>
      </c>
    </row>
    <row r="114" s="13" customFormat="1">
      <c r="A114" s="13"/>
      <c r="B114" s="225"/>
      <c r="C114" s="226"/>
      <c r="D114" s="227" t="s">
        <v>164</v>
      </c>
      <c r="E114" s="228" t="s">
        <v>19</v>
      </c>
      <c r="F114" s="229" t="s">
        <v>426</v>
      </c>
      <c r="G114" s="226"/>
      <c r="H114" s="230">
        <v>0.089999999999999997</v>
      </c>
      <c r="I114" s="231"/>
      <c r="J114" s="226"/>
      <c r="K114" s="226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164</v>
      </c>
      <c r="AU114" s="236" t="s">
        <v>82</v>
      </c>
      <c r="AV114" s="13" t="s">
        <v>82</v>
      </c>
      <c r="AW114" s="13" t="s">
        <v>33</v>
      </c>
      <c r="AX114" s="13" t="s">
        <v>80</v>
      </c>
      <c r="AY114" s="236" t="s">
        <v>152</v>
      </c>
    </row>
    <row r="115" s="2" customFormat="1" ht="24.15" customHeight="1">
      <c r="A115" s="41"/>
      <c r="B115" s="42"/>
      <c r="C115" s="207" t="s">
        <v>107</v>
      </c>
      <c r="D115" s="207" t="s">
        <v>155</v>
      </c>
      <c r="E115" s="208" t="s">
        <v>223</v>
      </c>
      <c r="F115" s="209" t="s">
        <v>224</v>
      </c>
      <c r="G115" s="210" t="s">
        <v>207</v>
      </c>
      <c r="H115" s="211">
        <v>0.014999999999999999</v>
      </c>
      <c r="I115" s="212"/>
      <c r="J115" s="213">
        <f>ROUND(I115*H115,2)</f>
        <v>0</v>
      </c>
      <c r="K115" s="209" t="s">
        <v>159</v>
      </c>
      <c r="L115" s="47"/>
      <c r="M115" s="214" t="s">
        <v>19</v>
      </c>
      <c r="N115" s="215" t="s">
        <v>43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160</v>
      </c>
      <c r="AT115" s="218" t="s">
        <v>155</v>
      </c>
      <c r="AU115" s="218" t="s">
        <v>82</v>
      </c>
      <c r="AY115" s="20" t="s">
        <v>152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80</v>
      </c>
      <c r="BK115" s="219">
        <f>ROUND(I115*H115,2)</f>
        <v>0</v>
      </c>
      <c r="BL115" s="20" t="s">
        <v>160</v>
      </c>
      <c r="BM115" s="218" t="s">
        <v>225</v>
      </c>
    </row>
    <row r="116" s="2" customFormat="1">
      <c r="A116" s="41"/>
      <c r="B116" s="42"/>
      <c r="C116" s="43"/>
      <c r="D116" s="220" t="s">
        <v>162</v>
      </c>
      <c r="E116" s="43"/>
      <c r="F116" s="221" t="s">
        <v>226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162</v>
      </c>
      <c r="AU116" s="20" t="s">
        <v>82</v>
      </c>
    </row>
    <row r="117" s="12" customFormat="1" ht="22.8" customHeight="1">
      <c r="A117" s="12"/>
      <c r="B117" s="191"/>
      <c r="C117" s="192"/>
      <c r="D117" s="193" t="s">
        <v>71</v>
      </c>
      <c r="E117" s="205" t="s">
        <v>227</v>
      </c>
      <c r="F117" s="205" t="s">
        <v>228</v>
      </c>
      <c r="G117" s="192"/>
      <c r="H117" s="192"/>
      <c r="I117" s="195"/>
      <c r="J117" s="206">
        <f>BK117</f>
        <v>0</v>
      </c>
      <c r="K117" s="192"/>
      <c r="L117" s="197"/>
      <c r="M117" s="198"/>
      <c r="N117" s="199"/>
      <c r="O117" s="199"/>
      <c r="P117" s="200">
        <f>SUM(P118:P119)</f>
        <v>0</v>
      </c>
      <c r="Q117" s="199"/>
      <c r="R117" s="200">
        <f>SUM(R118:R119)</f>
        <v>0</v>
      </c>
      <c r="S117" s="199"/>
      <c r="T117" s="201">
        <f>SUM(T118:T119)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2" t="s">
        <v>80</v>
      </c>
      <c r="AT117" s="203" t="s">
        <v>71</v>
      </c>
      <c r="AU117" s="203" t="s">
        <v>80</v>
      </c>
      <c r="AY117" s="202" t="s">
        <v>152</v>
      </c>
      <c r="BK117" s="204">
        <f>SUM(BK118:BK119)</f>
        <v>0</v>
      </c>
    </row>
    <row r="118" s="2" customFormat="1" ht="33" customHeight="1">
      <c r="A118" s="41"/>
      <c r="B118" s="42"/>
      <c r="C118" s="207" t="s">
        <v>110</v>
      </c>
      <c r="D118" s="207" t="s">
        <v>155</v>
      </c>
      <c r="E118" s="208" t="s">
        <v>229</v>
      </c>
      <c r="F118" s="209" t="s">
        <v>230</v>
      </c>
      <c r="G118" s="210" t="s">
        <v>207</v>
      </c>
      <c r="H118" s="211">
        <v>0.089999999999999997</v>
      </c>
      <c r="I118" s="212"/>
      <c r="J118" s="213">
        <f>ROUND(I118*H118,2)</f>
        <v>0</v>
      </c>
      <c r="K118" s="209" t="s">
        <v>159</v>
      </c>
      <c r="L118" s="47"/>
      <c r="M118" s="214" t="s">
        <v>19</v>
      </c>
      <c r="N118" s="215" t="s">
        <v>43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160</v>
      </c>
      <c r="AT118" s="218" t="s">
        <v>155</v>
      </c>
      <c r="AU118" s="218" t="s">
        <v>82</v>
      </c>
      <c r="AY118" s="20" t="s">
        <v>152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80</v>
      </c>
      <c r="BK118" s="219">
        <f>ROUND(I118*H118,2)</f>
        <v>0</v>
      </c>
      <c r="BL118" s="20" t="s">
        <v>160</v>
      </c>
      <c r="BM118" s="218" t="s">
        <v>231</v>
      </c>
    </row>
    <row r="119" s="2" customFormat="1">
      <c r="A119" s="41"/>
      <c r="B119" s="42"/>
      <c r="C119" s="43"/>
      <c r="D119" s="220" t="s">
        <v>162</v>
      </c>
      <c r="E119" s="43"/>
      <c r="F119" s="221" t="s">
        <v>232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162</v>
      </c>
      <c r="AU119" s="20" t="s">
        <v>82</v>
      </c>
    </row>
    <row r="120" s="12" customFormat="1" ht="25.92" customHeight="1">
      <c r="A120" s="12"/>
      <c r="B120" s="191"/>
      <c r="C120" s="192"/>
      <c r="D120" s="193" t="s">
        <v>71</v>
      </c>
      <c r="E120" s="194" t="s">
        <v>233</v>
      </c>
      <c r="F120" s="194" t="s">
        <v>234</v>
      </c>
      <c r="G120" s="192"/>
      <c r="H120" s="192"/>
      <c r="I120" s="195"/>
      <c r="J120" s="196">
        <f>BK120</f>
        <v>0</v>
      </c>
      <c r="K120" s="192"/>
      <c r="L120" s="197"/>
      <c r="M120" s="198"/>
      <c r="N120" s="199"/>
      <c r="O120" s="199"/>
      <c r="P120" s="200">
        <f>P121+P125</f>
        <v>0</v>
      </c>
      <c r="Q120" s="199"/>
      <c r="R120" s="200">
        <f>R121+R125</f>
        <v>0.060857910000000001</v>
      </c>
      <c r="S120" s="199"/>
      <c r="T120" s="201">
        <f>T121+T125</f>
        <v>0.01294619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2" t="s">
        <v>82</v>
      </c>
      <c r="AT120" s="203" t="s">
        <v>71</v>
      </c>
      <c r="AU120" s="203" t="s">
        <v>72</v>
      </c>
      <c r="AY120" s="202" t="s">
        <v>152</v>
      </c>
      <c r="BK120" s="204">
        <f>BK121+BK125</f>
        <v>0</v>
      </c>
    </row>
    <row r="121" s="12" customFormat="1" ht="22.8" customHeight="1">
      <c r="A121" s="12"/>
      <c r="B121" s="191"/>
      <c r="C121" s="192"/>
      <c r="D121" s="193" t="s">
        <v>71</v>
      </c>
      <c r="E121" s="205" t="s">
        <v>235</v>
      </c>
      <c r="F121" s="205" t="s">
        <v>236</v>
      </c>
      <c r="G121" s="192"/>
      <c r="H121" s="192"/>
      <c r="I121" s="195"/>
      <c r="J121" s="206">
        <f>BK121</f>
        <v>0</v>
      </c>
      <c r="K121" s="192"/>
      <c r="L121" s="197"/>
      <c r="M121" s="198"/>
      <c r="N121" s="199"/>
      <c r="O121" s="199"/>
      <c r="P121" s="200">
        <f>SUM(P122:P124)</f>
        <v>0</v>
      </c>
      <c r="Q121" s="199"/>
      <c r="R121" s="200">
        <f>SUM(R122:R124)</f>
        <v>0</v>
      </c>
      <c r="S121" s="199"/>
      <c r="T121" s="201">
        <f>SUM(T122:T124)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2" t="s">
        <v>82</v>
      </c>
      <c r="AT121" s="203" t="s">
        <v>71</v>
      </c>
      <c r="AU121" s="203" t="s">
        <v>80</v>
      </c>
      <c r="AY121" s="202" t="s">
        <v>152</v>
      </c>
      <c r="BK121" s="204">
        <f>SUM(BK122:BK124)</f>
        <v>0</v>
      </c>
    </row>
    <row r="122" s="2" customFormat="1" ht="16.5" customHeight="1">
      <c r="A122" s="41"/>
      <c r="B122" s="42"/>
      <c r="C122" s="207" t="s">
        <v>8</v>
      </c>
      <c r="D122" s="207" t="s">
        <v>155</v>
      </c>
      <c r="E122" s="208" t="s">
        <v>237</v>
      </c>
      <c r="F122" s="209" t="s">
        <v>427</v>
      </c>
      <c r="G122" s="210" t="s">
        <v>239</v>
      </c>
      <c r="H122" s="211">
        <v>1</v>
      </c>
      <c r="I122" s="212"/>
      <c r="J122" s="213">
        <f>ROUND(I122*H122,2)</f>
        <v>0</v>
      </c>
      <c r="K122" s="209" t="s">
        <v>19</v>
      </c>
      <c r="L122" s="47"/>
      <c r="M122" s="214" t="s">
        <v>19</v>
      </c>
      <c r="N122" s="215" t="s">
        <v>43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240</v>
      </c>
      <c r="AT122" s="218" t="s">
        <v>155</v>
      </c>
      <c r="AU122" s="218" t="s">
        <v>82</v>
      </c>
      <c r="AY122" s="20" t="s">
        <v>152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80</v>
      </c>
      <c r="BK122" s="219">
        <f>ROUND(I122*H122,2)</f>
        <v>0</v>
      </c>
      <c r="BL122" s="20" t="s">
        <v>240</v>
      </c>
      <c r="BM122" s="218" t="s">
        <v>241</v>
      </c>
    </row>
    <row r="123" s="2" customFormat="1" ht="16.5" customHeight="1">
      <c r="A123" s="41"/>
      <c r="B123" s="42"/>
      <c r="C123" s="207" t="s">
        <v>115</v>
      </c>
      <c r="D123" s="207" t="s">
        <v>155</v>
      </c>
      <c r="E123" s="208" t="s">
        <v>243</v>
      </c>
      <c r="F123" s="209" t="s">
        <v>428</v>
      </c>
      <c r="G123" s="210" t="s">
        <v>239</v>
      </c>
      <c r="H123" s="211">
        <v>1</v>
      </c>
      <c r="I123" s="212"/>
      <c r="J123" s="213">
        <f>ROUND(I123*H123,2)</f>
        <v>0</v>
      </c>
      <c r="K123" s="209" t="s">
        <v>19</v>
      </c>
      <c r="L123" s="47"/>
      <c r="M123" s="214" t="s">
        <v>19</v>
      </c>
      <c r="N123" s="215" t="s">
        <v>43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240</v>
      </c>
      <c r="AT123" s="218" t="s">
        <v>155</v>
      </c>
      <c r="AU123" s="218" t="s">
        <v>82</v>
      </c>
      <c r="AY123" s="20" t="s">
        <v>152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80</v>
      </c>
      <c r="BK123" s="219">
        <f>ROUND(I123*H123,2)</f>
        <v>0</v>
      </c>
      <c r="BL123" s="20" t="s">
        <v>240</v>
      </c>
      <c r="BM123" s="218" t="s">
        <v>245</v>
      </c>
    </row>
    <row r="124" s="2" customFormat="1" ht="24.15" customHeight="1">
      <c r="A124" s="41"/>
      <c r="B124" s="42"/>
      <c r="C124" s="207" t="s">
        <v>118</v>
      </c>
      <c r="D124" s="207" t="s">
        <v>155</v>
      </c>
      <c r="E124" s="208" t="s">
        <v>246</v>
      </c>
      <c r="F124" s="209" t="s">
        <v>247</v>
      </c>
      <c r="G124" s="210" t="s">
        <v>248</v>
      </c>
      <c r="H124" s="258"/>
      <c r="I124" s="212"/>
      <c r="J124" s="213">
        <f>ROUND(I124*H124,2)</f>
        <v>0</v>
      </c>
      <c r="K124" s="209" t="s">
        <v>19</v>
      </c>
      <c r="L124" s="47"/>
      <c r="M124" s="214" t="s">
        <v>19</v>
      </c>
      <c r="N124" s="215" t="s">
        <v>43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240</v>
      </c>
      <c r="AT124" s="218" t="s">
        <v>155</v>
      </c>
      <c r="AU124" s="218" t="s">
        <v>82</v>
      </c>
      <c r="AY124" s="20" t="s">
        <v>152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80</v>
      </c>
      <c r="BK124" s="219">
        <f>ROUND(I124*H124,2)</f>
        <v>0</v>
      </c>
      <c r="BL124" s="20" t="s">
        <v>240</v>
      </c>
      <c r="BM124" s="218" t="s">
        <v>249</v>
      </c>
    </row>
    <row r="125" s="12" customFormat="1" ht="22.8" customHeight="1">
      <c r="A125" s="12"/>
      <c r="B125" s="191"/>
      <c r="C125" s="192"/>
      <c r="D125" s="193" t="s">
        <v>71</v>
      </c>
      <c r="E125" s="205" t="s">
        <v>250</v>
      </c>
      <c r="F125" s="205" t="s">
        <v>251</v>
      </c>
      <c r="G125" s="192"/>
      <c r="H125" s="192"/>
      <c r="I125" s="195"/>
      <c r="J125" s="206">
        <f>BK125</f>
        <v>0</v>
      </c>
      <c r="K125" s="192"/>
      <c r="L125" s="197"/>
      <c r="M125" s="198"/>
      <c r="N125" s="199"/>
      <c r="O125" s="199"/>
      <c r="P125" s="200">
        <f>SUM(P126:P144)</f>
        <v>0</v>
      </c>
      <c r="Q125" s="199"/>
      <c r="R125" s="200">
        <f>SUM(R126:R144)</f>
        <v>0.060857910000000001</v>
      </c>
      <c r="S125" s="199"/>
      <c r="T125" s="201">
        <f>SUM(T126:T144)</f>
        <v>0.01294619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2" t="s">
        <v>82</v>
      </c>
      <c r="AT125" s="203" t="s">
        <v>71</v>
      </c>
      <c r="AU125" s="203" t="s">
        <v>80</v>
      </c>
      <c r="AY125" s="202" t="s">
        <v>152</v>
      </c>
      <c r="BK125" s="204">
        <f>SUM(BK126:BK144)</f>
        <v>0</v>
      </c>
    </row>
    <row r="126" s="2" customFormat="1" ht="16.5" customHeight="1">
      <c r="A126" s="41"/>
      <c r="B126" s="42"/>
      <c r="C126" s="207" t="s">
        <v>242</v>
      </c>
      <c r="D126" s="207" t="s">
        <v>155</v>
      </c>
      <c r="E126" s="208" t="s">
        <v>253</v>
      </c>
      <c r="F126" s="209" t="s">
        <v>254</v>
      </c>
      <c r="G126" s="210" t="s">
        <v>158</v>
      </c>
      <c r="H126" s="211">
        <v>40.661000000000001</v>
      </c>
      <c r="I126" s="212"/>
      <c r="J126" s="213">
        <f>ROUND(I126*H126,2)</f>
        <v>0</v>
      </c>
      <c r="K126" s="209" t="s">
        <v>159</v>
      </c>
      <c r="L126" s="47"/>
      <c r="M126" s="214" t="s">
        <v>19</v>
      </c>
      <c r="N126" s="215" t="s">
        <v>43</v>
      </c>
      <c r="O126" s="87"/>
      <c r="P126" s="216">
        <f>O126*H126</f>
        <v>0</v>
      </c>
      <c r="Q126" s="216">
        <v>0.001</v>
      </c>
      <c r="R126" s="216">
        <f>Q126*H126</f>
        <v>0.040661000000000003</v>
      </c>
      <c r="S126" s="216">
        <v>0.00031</v>
      </c>
      <c r="T126" s="217">
        <f>S126*H126</f>
        <v>0.01260491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240</v>
      </c>
      <c r="AT126" s="218" t="s">
        <v>155</v>
      </c>
      <c r="AU126" s="218" t="s">
        <v>82</v>
      </c>
      <c r="AY126" s="20" t="s">
        <v>152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80</v>
      </c>
      <c r="BK126" s="219">
        <f>ROUND(I126*H126,2)</f>
        <v>0</v>
      </c>
      <c r="BL126" s="20" t="s">
        <v>240</v>
      </c>
      <c r="BM126" s="218" t="s">
        <v>255</v>
      </c>
    </row>
    <row r="127" s="2" customFormat="1">
      <c r="A127" s="41"/>
      <c r="B127" s="42"/>
      <c r="C127" s="43"/>
      <c r="D127" s="220" t="s">
        <v>162</v>
      </c>
      <c r="E127" s="43"/>
      <c r="F127" s="221" t="s">
        <v>256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162</v>
      </c>
      <c r="AU127" s="20" t="s">
        <v>82</v>
      </c>
    </row>
    <row r="128" s="14" customFormat="1">
      <c r="A128" s="14"/>
      <c r="B128" s="237"/>
      <c r="C128" s="238"/>
      <c r="D128" s="227" t="s">
        <v>164</v>
      </c>
      <c r="E128" s="239" t="s">
        <v>19</v>
      </c>
      <c r="F128" s="240" t="s">
        <v>257</v>
      </c>
      <c r="G128" s="238"/>
      <c r="H128" s="239" t="s">
        <v>19</v>
      </c>
      <c r="I128" s="241"/>
      <c r="J128" s="238"/>
      <c r="K128" s="238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164</v>
      </c>
      <c r="AU128" s="246" t="s">
        <v>82</v>
      </c>
      <c r="AV128" s="14" t="s">
        <v>80</v>
      </c>
      <c r="AW128" s="14" t="s">
        <v>33</v>
      </c>
      <c r="AX128" s="14" t="s">
        <v>72</v>
      </c>
      <c r="AY128" s="246" t="s">
        <v>152</v>
      </c>
    </row>
    <row r="129" s="13" customFormat="1">
      <c r="A129" s="13"/>
      <c r="B129" s="225"/>
      <c r="C129" s="226"/>
      <c r="D129" s="227" t="s">
        <v>164</v>
      </c>
      <c r="E129" s="228" t="s">
        <v>19</v>
      </c>
      <c r="F129" s="229" t="s">
        <v>424</v>
      </c>
      <c r="G129" s="226"/>
      <c r="H129" s="230">
        <v>40.661000000000001</v>
      </c>
      <c r="I129" s="231"/>
      <c r="J129" s="226"/>
      <c r="K129" s="226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164</v>
      </c>
      <c r="AU129" s="236" t="s">
        <v>82</v>
      </c>
      <c r="AV129" s="13" t="s">
        <v>82</v>
      </c>
      <c r="AW129" s="13" t="s">
        <v>33</v>
      </c>
      <c r="AX129" s="13" t="s">
        <v>80</v>
      </c>
      <c r="AY129" s="236" t="s">
        <v>152</v>
      </c>
    </row>
    <row r="130" s="2" customFormat="1" ht="24.15" customHeight="1">
      <c r="A130" s="41"/>
      <c r="B130" s="42"/>
      <c r="C130" s="207" t="s">
        <v>240</v>
      </c>
      <c r="D130" s="207" t="s">
        <v>155</v>
      </c>
      <c r="E130" s="208" t="s">
        <v>265</v>
      </c>
      <c r="F130" s="209" t="s">
        <v>266</v>
      </c>
      <c r="G130" s="210" t="s">
        <v>267</v>
      </c>
      <c r="H130" s="211">
        <v>19.079999999999998</v>
      </c>
      <c r="I130" s="212"/>
      <c r="J130" s="213">
        <f>ROUND(I130*H130,2)</f>
        <v>0</v>
      </c>
      <c r="K130" s="209" t="s">
        <v>159</v>
      </c>
      <c r="L130" s="47"/>
      <c r="M130" s="214" t="s">
        <v>19</v>
      </c>
      <c r="N130" s="215" t="s">
        <v>43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240</v>
      </c>
      <c r="AT130" s="218" t="s">
        <v>155</v>
      </c>
      <c r="AU130" s="218" t="s">
        <v>82</v>
      </c>
      <c r="AY130" s="20" t="s">
        <v>152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80</v>
      </c>
      <c r="BK130" s="219">
        <f>ROUND(I130*H130,2)</f>
        <v>0</v>
      </c>
      <c r="BL130" s="20" t="s">
        <v>240</v>
      </c>
      <c r="BM130" s="218" t="s">
        <v>268</v>
      </c>
    </row>
    <row r="131" s="2" customFormat="1">
      <c r="A131" s="41"/>
      <c r="B131" s="42"/>
      <c r="C131" s="43"/>
      <c r="D131" s="220" t="s">
        <v>162</v>
      </c>
      <c r="E131" s="43"/>
      <c r="F131" s="221" t="s">
        <v>269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162</v>
      </c>
      <c r="AU131" s="20" t="s">
        <v>82</v>
      </c>
    </row>
    <row r="132" s="13" customFormat="1">
      <c r="A132" s="13"/>
      <c r="B132" s="225"/>
      <c r="C132" s="226"/>
      <c r="D132" s="227" t="s">
        <v>164</v>
      </c>
      <c r="E132" s="228" t="s">
        <v>19</v>
      </c>
      <c r="F132" s="229" t="s">
        <v>407</v>
      </c>
      <c r="G132" s="226"/>
      <c r="H132" s="230">
        <v>19.079999999999998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164</v>
      </c>
      <c r="AU132" s="236" t="s">
        <v>82</v>
      </c>
      <c r="AV132" s="13" t="s">
        <v>82</v>
      </c>
      <c r="AW132" s="13" t="s">
        <v>33</v>
      </c>
      <c r="AX132" s="13" t="s">
        <v>80</v>
      </c>
      <c r="AY132" s="236" t="s">
        <v>152</v>
      </c>
    </row>
    <row r="133" s="2" customFormat="1" ht="16.5" customHeight="1">
      <c r="A133" s="41"/>
      <c r="B133" s="42"/>
      <c r="C133" s="270" t="s">
        <v>252</v>
      </c>
      <c r="D133" s="270" t="s">
        <v>272</v>
      </c>
      <c r="E133" s="271" t="s">
        <v>273</v>
      </c>
      <c r="F133" s="272" t="s">
        <v>274</v>
      </c>
      <c r="G133" s="273" t="s">
        <v>267</v>
      </c>
      <c r="H133" s="274">
        <v>22.896000000000001</v>
      </c>
      <c r="I133" s="275"/>
      <c r="J133" s="276">
        <f>ROUND(I133*H133,2)</f>
        <v>0</v>
      </c>
      <c r="K133" s="272" t="s">
        <v>159</v>
      </c>
      <c r="L133" s="277"/>
      <c r="M133" s="278" t="s">
        <v>19</v>
      </c>
      <c r="N133" s="279" t="s">
        <v>43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275</v>
      </c>
      <c r="AT133" s="218" t="s">
        <v>272</v>
      </c>
      <c r="AU133" s="218" t="s">
        <v>82</v>
      </c>
      <c r="AY133" s="20" t="s">
        <v>152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80</v>
      </c>
      <c r="BK133" s="219">
        <f>ROUND(I133*H133,2)</f>
        <v>0</v>
      </c>
      <c r="BL133" s="20" t="s">
        <v>240</v>
      </c>
      <c r="BM133" s="218" t="s">
        <v>276</v>
      </c>
    </row>
    <row r="134" s="13" customFormat="1">
      <c r="A134" s="13"/>
      <c r="B134" s="225"/>
      <c r="C134" s="226"/>
      <c r="D134" s="227" t="s">
        <v>164</v>
      </c>
      <c r="E134" s="226"/>
      <c r="F134" s="229" t="s">
        <v>409</v>
      </c>
      <c r="G134" s="226"/>
      <c r="H134" s="230">
        <v>22.896000000000001</v>
      </c>
      <c r="I134" s="231"/>
      <c r="J134" s="226"/>
      <c r="K134" s="226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164</v>
      </c>
      <c r="AU134" s="236" t="s">
        <v>82</v>
      </c>
      <c r="AV134" s="13" t="s">
        <v>82</v>
      </c>
      <c r="AW134" s="13" t="s">
        <v>4</v>
      </c>
      <c r="AX134" s="13" t="s">
        <v>80</v>
      </c>
      <c r="AY134" s="236" t="s">
        <v>152</v>
      </c>
    </row>
    <row r="135" s="2" customFormat="1" ht="24.15" customHeight="1">
      <c r="A135" s="41"/>
      <c r="B135" s="42"/>
      <c r="C135" s="207" t="s">
        <v>264</v>
      </c>
      <c r="D135" s="207" t="s">
        <v>155</v>
      </c>
      <c r="E135" s="208" t="s">
        <v>279</v>
      </c>
      <c r="F135" s="209" t="s">
        <v>280</v>
      </c>
      <c r="G135" s="210" t="s">
        <v>158</v>
      </c>
      <c r="H135" s="211">
        <v>11.375999999999999</v>
      </c>
      <c r="I135" s="212"/>
      <c r="J135" s="213">
        <f>ROUND(I135*H135,2)</f>
        <v>0</v>
      </c>
      <c r="K135" s="209" t="s">
        <v>159</v>
      </c>
      <c r="L135" s="47"/>
      <c r="M135" s="214" t="s">
        <v>19</v>
      </c>
      <c r="N135" s="215" t="s">
        <v>43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3.0000000000000001E-05</v>
      </c>
      <c r="T135" s="217">
        <f>S135*H135</f>
        <v>0.00034128000000000001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240</v>
      </c>
      <c r="AT135" s="218" t="s">
        <v>155</v>
      </c>
      <c r="AU135" s="218" t="s">
        <v>82</v>
      </c>
      <c r="AY135" s="20" t="s">
        <v>152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80</v>
      </c>
      <c r="BK135" s="219">
        <f>ROUND(I135*H135,2)</f>
        <v>0</v>
      </c>
      <c r="BL135" s="20" t="s">
        <v>240</v>
      </c>
      <c r="BM135" s="218" t="s">
        <v>281</v>
      </c>
    </row>
    <row r="136" s="2" customFormat="1">
      <c r="A136" s="41"/>
      <c r="B136" s="42"/>
      <c r="C136" s="43"/>
      <c r="D136" s="220" t="s">
        <v>162</v>
      </c>
      <c r="E136" s="43"/>
      <c r="F136" s="221" t="s">
        <v>282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162</v>
      </c>
      <c r="AU136" s="20" t="s">
        <v>82</v>
      </c>
    </row>
    <row r="137" s="14" customFormat="1">
      <c r="A137" s="14"/>
      <c r="B137" s="237"/>
      <c r="C137" s="238"/>
      <c r="D137" s="227" t="s">
        <v>164</v>
      </c>
      <c r="E137" s="239" t="s">
        <v>19</v>
      </c>
      <c r="F137" s="240" t="s">
        <v>283</v>
      </c>
      <c r="G137" s="238"/>
      <c r="H137" s="239" t="s">
        <v>19</v>
      </c>
      <c r="I137" s="241"/>
      <c r="J137" s="238"/>
      <c r="K137" s="238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164</v>
      </c>
      <c r="AU137" s="246" t="s">
        <v>82</v>
      </c>
      <c r="AV137" s="14" t="s">
        <v>80</v>
      </c>
      <c r="AW137" s="14" t="s">
        <v>33</v>
      </c>
      <c r="AX137" s="14" t="s">
        <v>72</v>
      </c>
      <c r="AY137" s="246" t="s">
        <v>152</v>
      </c>
    </row>
    <row r="138" s="13" customFormat="1">
      <c r="A138" s="13"/>
      <c r="B138" s="225"/>
      <c r="C138" s="226"/>
      <c r="D138" s="227" t="s">
        <v>164</v>
      </c>
      <c r="E138" s="228" t="s">
        <v>19</v>
      </c>
      <c r="F138" s="229" t="s">
        <v>411</v>
      </c>
      <c r="G138" s="226"/>
      <c r="H138" s="230">
        <v>11.375999999999999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164</v>
      </c>
      <c r="AU138" s="236" t="s">
        <v>82</v>
      </c>
      <c r="AV138" s="13" t="s">
        <v>82</v>
      </c>
      <c r="AW138" s="13" t="s">
        <v>33</v>
      </c>
      <c r="AX138" s="13" t="s">
        <v>80</v>
      </c>
      <c r="AY138" s="236" t="s">
        <v>152</v>
      </c>
    </row>
    <row r="139" s="2" customFormat="1" ht="16.5" customHeight="1">
      <c r="A139" s="41"/>
      <c r="B139" s="42"/>
      <c r="C139" s="270" t="s">
        <v>271</v>
      </c>
      <c r="D139" s="270" t="s">
        <v>272</v>
      </c>
      <c r="E139" s="271" t="s">
        <v>285</v>
      </c>
      <c r="F139" s="272" t="s">
        <v>286</v>
      </c>
      <c r="G139" s="273" t="s">
        <v>158</v>
      </c>
      <c r="H139" s="274">
        <v>13.651</v>
      </c>
      <c r="I139" s="275"/>
      <c r="J139" s="276">
        <f>ROUND(I139*H139,2)</f>
        <v>0</v>
      </c>
      <c r="K139" s="272" t="s">
        <v>159</v>
      </c>
      <c r="L139" s="277"/>
      <c r="M139" s="278" t="s">
        <v>19</v>
      </c>
      <c r="N139" s="279" t="s">
        <v>43</v>
      </c>
      <c r="O139" s="87"/>
      <c r="P139" s="216">
        <f>O139*H139</f>
        <v>0</v>
      </c>
      <c r="Q139" s="216">
        <v>2.0000000000000002E-05</v>
      </c>
      <c r="R139" s="216">
        <f>Q139*H139</f>
        <v>0.00027302000000000001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275</v>
      </c>
      <c r="AT139" s="218" t="s">
        <v>272</v>
      </c>
      <c r="AU139" s="218" t="s">
        <v>82</v>
      </c>
      <c r="AY139" s="20" t="s">
        <v>152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80</v>
      </c>
      <c r="BK139" s="219">
        <f>ROUND(I139*H139,2)</f>
        <v>0</v>
      </c>
      <c r="BL139" s="20" t="s">
        <v>240</v>
      </c>
      <c r="BM139" s="218" t="s">
        <v>287</v>
      </c>
    </row>
    <row r="140" s="13" customFormat="1">
      <c r="A140" s="13"/>
      <c r="B140" s="225"/>
      <c r="C140" s="226"/>
      <c r="D140" s="227" t="s">
        <v>164</v>
      </c>
      <c r="E140" s="226"/>
      <c r="F140" s="229" t="s">
        <v>413</v>
      </c>
      <c r="G140" s="226"/>
      <c r="H140" s="230">
        <v>13.651</v>
      </c>
      <c r="I140" s="231"/>
      <c r="J140" s="226"/>
      <c r="K140" s="226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164</v>
      </c>
      <c r="AU140" s="236" t="s">
        <v>82</v>
      </c>
      <c r="AV140" s="13" t="s">
        <v>82</v>
      </c>
      <c r="AW140" s="13" t="s">
        <v>4</v>
      </c>
      <c r="AX140" s="13" t="s">
        <v>80</v>
      </c>
      <c r="AY140" s="236" t="s">
        <v>152</v>
      </c>
    </row>
    <row r="141" s="2" customFormat="1" ht="16.5" customHeight="1">
      <c r="A141" s="41"/>
      <c r="B141" s="42"/>
      <c r="C141" s="207" t="s">
        <v>278</v>
      </c>
      <c r="D141" s="207" t="s">
        <v>155</v>
      </c>
      <c r="E141" s="208" t="s">
        <v>290</v>
      </c>
      <c r="F141" s="209" t="s">
        <v>291</v>
      </c>
      <c r="G141" s="210" t="s">
        <v>158</v>
      </c>
      <c r="H141" s="211">
        <v>40.661000000000001</v>
      </c>
      <c r="I141" s="212"/>
      <c r="J141" s="213">
        <f>ROUND(I141*H141,2)</f>
        <v>0</v>
      </c>
      <c r="K141" s="209" t="s">
        <v>159</v>
      </c>
      <c r="L141" s="47"/>
      <c r="M141" s="214" t="s">
        <v>19</v>
      </c>
      <c r="N141" s="215" t="s">
        <v>43</v>
      </c>
      <c r="O141" s="87"/>
      <c r="P141" s="216">
        <f>O141*H141</f>
        <v>0</v>
      </c>
      <c r="Q141" s="216">
        <v>0.00020000000000000001</v>
      </c>
      <c r="R141" s="216">
        <f>Q141*H141</f>
        <v>0.0081322000000000009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240</v>
      </c>
      <c r="AT141" s="218" t="s">
        <v>155</v>
      </c>
      <c r="AU141" s="218" t="s">
        <v>82</v>
      </c>
      <c r="AY141" s="20" t="s">
        <v>152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80</v>
      </c>
      <c r="BK141" s="219">
        <f>ROUND(I141*H141,2)</f>
        <v>0</v>
      </c>
      <c r="BL141" s="20" t="s">
        <v>240</v>
      </c>
      <c r="BM141" s="218" t="s">
        <v>292</v>
      </c>
    </row>
    <row r="142" s="2" customFormat="1">
      <c r="A142" s="41"/>
      <c r="B142" s="42"/>
      <c r="C142" s="43"/>
      <c r="D142" s="220" t="s">
        <v>162</v>
      </c>
      <c r="E142" s="43"/>
      <c r="F142" s="221" t="s">
        <v>293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162</v>
      </c>
      <c r="AU142" s="20" t="s">
        <v>82</v>
      </c>
    </row>
    <row r="143" s="2" customFormat="1" ht="24.15" customHeight="1">
      <c r="A143" s="41"/>
      <c r="B143" s="42"/>
      <c r="C143" s="207" t="s">
        <v>7</v>
      </c>
      <c r="D143" s="207" t="s">
        <v>155</v>
      </c>
      <c r="E143" s="208" t="s">
        <v>295</v>
      </c>
      <c r="F143" s="209" t="s">
        <v>296</v>
      </c>
      <c r="G143" s="210" t="s">
        <v>158</v>
      </c>
      <c r="H143" s="211">
        <v>40.661000000000001</v>
      </c>
      <c r="I143" s="212"/>
      <c r="J143" s="213">
        <f>ROUND(I143*H143,2)</f>
        <v>0</v>
      </c>
      <c r="K143" s="209" t="s">
        <v>159</v>
      </c>
      <c r="L143" s="47"/>
      <c r="M143" s="214" t="s">
        <v>19</v>
      </c>
      <c r="N143" s="215" t="s">
        <v>43</v>
      </c>
      <c r="O143" s="87"/>
      <c r="P143" s="216">
        <f>O143*H143</f>
        <v>0</v>
      </c>
      <c r="Q143" s="216">
        <v>0.00029</v>
      </c>
      <c r="R143" s="216">
        <f>Q143*H143</f>
        <v>0.011791690000000001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240</v>
      </c>
      <c r="AT143" s="218" t="s">
        <v>155</v>
      </c>
      <c r="AU143" s="218" t="s">
        <v>82</v>
      </c>
      <c r="AY143" s="20" t="s">
        <v>152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80</v>
      </c>
      <c r="BK143" s="219">
        <f>ROUND(I143*H143,2)</f>
        <v>0</v>
      </c>
      <c r="BL143" s="20" t="s">
        <v>240</v>
      </c>
      <c r="BM143" s="218" t="s">
        <v>297</v>
      </c>
    </row>
    <row r="144" s="2" customFormat="1">
      <c r="A144" s="41"/>
      <c r="B144" s="42"/>
      <c r="C144" s="43"/>
      <c r="D144" s="220" t="s">
        <v>162</v>
      </c>
      <c r="E144" s="43"/>
      <c r="F144" s="221" t="s">
        <v>298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162</v>
      </c>
      <c r="AU144" s="20" t="s">
        <v>82</v>
      </c>
    </row>
    <row r="145" s="12" customFormat="1" ht="25.92" customHeight="1">
      <c r="A145" s="12"/>
      <c r="B145" s="191"/>
      <c r="C145" s="192"/>
      <c r="D145" s="193" t="s">
        <v>71</v>
      </c>
      <c r="E145" s="194" t="s">
        <v>299</v>
      </c>
      <c r="F145" s="194" t="s">
        <v>300</v>
      </c>
      <c r="G145" s="192"/>
      <c r="H145" s="192"/>
      <c r="I145" s="195"/>
      <c r="J145" s="196">
        <f>BK145</f>
        <v>0</v>
      </c>
      <c r="K145" s="192"/>
      <c r="L145" s="197"/>
      <c r="M145" s="198"/>
      <c r="N145" s="199"/>
      <c r="O145" s="199"/>
      <c r="P145" s="200">
        <f>P146</f>
        <v>0</v>
      </c>
      <c r="Q145" s="199"/>
      <c r="R145" s="200">
        <f>R146</f>
        <v>0</v>
      </c>
      <c r="S145" s="199"/>
      <c r="T145" s="201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2" t="s">
        <v>186</v>
      </c>
      <c r="AT145" s="203" t="s">
        <v>71</v>
      </c>
      <c r="AU145" s="203" t="s">
        <v>72</v>
      </c>
      <c r="AY145" s="202" t="s">
        <v>152</v>
      </c>
      <c r="BK145" s="204">
        <f>BK146</f>
        <v>0</v>
      </c>
    </row>
    <row r="146" s="2" customFormat="1" ht="16.5" customHeight="1">
      <c r="A146" s="41"/>
      <c r="B146" s="42"/>
      <c r="C146" s="207" t="s">
        <v>289</v>
      </c>
      <c r="D146" s="207" t="s">
        <v>155</v>
      </c>
      <c r="E146" s="208" t="s">
        <v>302</v>
      </c>
      <c r="F146" s="209" t="s">
        <v>300</v>
      </c>
      <c r="G146" s="210" t="s">
        <v>248</v>
      </c>
      <c r="H146" s="258"/>
      <c r="I146" s="212"/>
      <c r="J146" s="213">
        <f>ROUND(I146*H146,2)</f>
        <v>0</v>
      </c>
      <c r="K146" s="209" t="s">
        <v>19</v>
      </c>
      <c r="L146" s="47"/>
      <c r="M146" s="280" t="s">
        <v>19</v>
      </c>
      <c r="N146" s="281" t="s">
        <v>43</v>
      </c>
      <c r="O146" s="282"/>
      <c r="P146" s="283">
        <f>O146*H146</f>
        <v>0</v>
      </c>
      <c r="Q146" s="283">
        <v>0</v>
      </c>
      <c r="R146" s="283">
        <f>Q146*H146</f>
        <v>0</v>
      </c>
      <c r="S146" s="283">
        <v>0</v>
      </c>
      <c r="T146" s="284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160</v>
      </c>
      <c r="AT146" s="218" t="s">
        <v>155</v>
      </c>
      <c r="AU146" s="218" t="s">
        <v>80</v>
      </c>
      <c r="AY146" s="20" t="s">
        <v>152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80</v>
      </c>
      <c r="BK146" s="219">
        <f>ROUND(I146*H146,2)</f>
        <v>0</v>
      </c>
      <c r="BL146" s="20" t="s">
        <v>160</v>
      </c>
      <c r="BM146" s="218" t="s">
        <v>303</v>
      </c>
    </row>
    <row r="147" s="2" customFormat="1" ht="6.96" customHeight="1">
      <c r="A147" s="41"/>
      <c r="B147" s="62"/>
      <c r="C147" s="63"/>
      <c r="D147" s="63"/>
      <c r="E147" s="63"/>
      <c r="F147" s="63"/>
      <c r="G147" s="63"/>
      <c r="H147" s="63"/>
      <c r="I147" s="63"/>
      <c r="J147" s="63"/>
      <c r="K147" s="63"/>
      <c r="L147" s="47"/>
      <c r="M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</row>
  </sheetData>
  <sheetProtection sheet="1" autoFilter="0" formatColumns="0" formatRows="0" objects="1" scenarios="1" spinCount="100000" saltValue="O4PxijTNQ4ySpB/z7KFl2WaNRDc6rM9rtsgmK5nfKB/LwPQdA2c1uA9tamUwIf5AvYndMG/VwSZ9JDit7gd1/w==" hashValue="JkYu3ufBfJ9izlKgRwJVOB1ZDVNIahcCpvlxEIQUeLmvpHFcBVN8P/t49DqlXri2Z30k0CcA41EtibS037JjLQ==" algorithmName="SHA-512" password="80EB"/>
  <autoFilter ref="C87:K146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5_01/619991001"/>
    <hyperlink ref="F95" r:id="rId2" display="https://podminky.urs.cz/item/CS_URS_2025_01/611131121"/>
    <hyperlink ref="F99" r:id="rId3" display="https://podminky.urs.cz/item/CS_URS_2025_01/611311131"/>
    <hyperlink ref="F102" r:id="rId4" display="https://podminky.urs.cz/item/CS_URS_2025_01/949101111"/>
    <hyperlink ref="F104" r:id="rId5" display="https://podminky.urs.cz/item/CS_URS_2025_01/952901111"/>
    <hyperlink ref="F107" r:id="rId6" display="https://podminky.urs.cz/item/CS_URS_2025_01/997002611"/>
    <hyperlink ref="F109" r:id="rId7" display="https://podminky.urs.cz/item/CS_URS_2025_01/997013212"/>
    <hyperlink ref="F111" r:id="rId8" display="https://podminky.urs.cz/item/CS_URS_2025_01/997013501"/>
    <hyperlink ref="F113" r:id="rId9" display="https://podminky.urs.cz/item/CS_URS_2025_01/997013509"/>
    <hyperlink ref="F116" r:id="rId10" display="https://podminky.urs.cz/item/CS_URS_2025_01/997013631"/>
    <hyperlink ref="F119" r:id="rId11" display="https://podminky.urs.cz/item/CS_URS_2025_01/998018002"/>
    <hyperlink ref="F127" r:id="rId12" display="https://podminky.urs.cz/item/CS_URS_2025_01/784121001"/>
    <hyperlink ref="F131" r:id="rId13" display="https://podminky.urs.cz/item/CS_URS_2025_01/784171001"/>
    <hyperlink ref="F136" r:id="rId14" display="https://podminky.urs.cz/item/CS_URS_2025_01/784171111"/>
    <hyperlink ref="F142" r:id="rId15" display="https://podminky.urs.cz/item/CS_URS_2025_01/784181121"/>
    <hyperlink ref="F144" r:id="rId16" display="https://podminky.urs.cz/item/CS_URS_2025_01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121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ZŠ Běžecká - oprava stropů a stěn po zatékání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429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30. 1. 2025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ROUND(J88,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ROUND((SUM(BE88:BE146)),  2)</f>
        <v>0</v>
      </c>
      <c r="G33" s="41"/>
      <c r="H33" s="41"/>
      <c r="I33" s="151">
        <v>0.20999999999999999</v>
      </c>
      <c r="J33" s="150">
        <f>ROUND(((SUM(BE88:BE146))*I33),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ROUND((SUM(BF88:BF146)),  2)</f>
        <v>0</v>
      </c>
      <c r="G34" s="41"/>
      <c r="H34" s="41"/>
      <c r="I34" s="151">
        <v>0.12</v>
      </c>
      <c r="J34" s="150">
        <f>ROUND(((SUM(BF88:BF146))*I34),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ROUND((SUM(BG88:BG146)),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ROUND((SUM(BH88:BH146)),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ROUND((SUM(BI88:BI146)),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ZŠ Běžecká - oprava stropů a stěn po zatékání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04 - m.č. C48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Sokolov, Běžecká 2055</v>
      </c>
      <c r="G52" s="43"/>
      <c r="H52" s="43"/>
      <c r="I52" s="35" t="s">
        <v>23</v>
      </c>
      <c r="J52" s="75" t="str">
        <f>IF(J12="","",J12)</f>
        <v>30. 1. 2025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125</v>
      </c>
      <c r="D57" s="165"/>
      <c r="E57" s="165"/>
      <c r="F57" s="165"/>
      <c r="G57" s="165"/>
      <c r="H57" s="165"/>
      <c r="I57" s="165"/>
      <c r="J57" s="166" t="s">
        <v>126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127</v>
      </c>
    </row>
    <row r="60" s="9" customFormat="1" ht="24.96" customHeight="1">
      <c r="A60" s="9"/>
      <c r="B60" s="168"/>
      <c r="C60" s="169"/>
      <c r="D60" s="170" t="s">
        <v>128</v>
      </c>
      <c r="E60" s="171"/>
      <c r="F60" s="171"/>
      <c r="G60" s="171"/>
      <c r="H60" s="171"/>
      <c r="I60" s="171"/>
      <c r="J60" s="172">
        <f>J89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129</v>
      </c>
      <c r="E61" s="177"/>
      <c r="F61" s="177"/>
      <c r="G61" s="177"/>
      <c r="H61" s="177"/>
      <c r="I61" s="177"/>
      <c r="J61" s="178">
        <f>J90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130</v>
      </c>
      <c r="E62" s="177"/>
      <c r="F62" s="177"/>
      <c r="G62" s="177"/>
      <c r="H62" s="177"/>
      <c r="I62" s="177"/>
      <c r="J62" s="178">
        <f>J100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131</v>
      </c>
      <c r="E63" s="177"/>
      <c r="F63" s="177"/>
      <c r="G63" s="177"/>
      <c r="H63" s="177"/>
      <c r="I63" s="177"/>
      <c r="J63" s="178">
        <f>J105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132</v>
      </c>
      <c r="E64" s="177"/>
      <c r="F64" s="177"/>
      <c r="G64" s="177"/>
      <c r="H64" s="177"/>
      <c r="I64" s="177"/>
      <c r="J64" s="178">
        <f>J117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133</v>
      </c>
      <c r="E65" s="171"/>
      <c r="F65" s="171"/>
      <c r="G65" s="171"/>
      <c r="H65" s="171"/>
      <c r="I65" s="171"/>
      <c r="J65" s="172">
        <f>J120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4"/>
      <c r="C66" s="175"/>
      <c r="D66" s="176" t="s">
        <v>134</v>
      </c>
      <c r="E66" s="177"/>
      <c r="F66" s="177"/>
      <c r="G66" s="177"/>
      <c r="H66" s="177"/>
      <c r="I66" s="177"/>
      <c r="J66" s="178">
        <f>J121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135</v>
      </c>
      <c r="E67" s="177"/>
      <c r="F67" s="177"/>
      <c r="G67" s="177"/>
      <c r="H67" s="177"/>
      <c r="I67" s="177"/>
      <c r="J67" s="178">
        <f>J125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8"/>
      <c r="C68" s="169"/>
      <c r="D68" s="170" t="s">
        <v>136</v>
      </c>
      <c r="E68" s="171"/>
      <c r="F68" s="171"/>
      <c r="G68" s="171"/>
      <c r="H68" s="171"/>
      <c r="I68" s="171"/>
      <c r="J68" s="172">
        <f>J145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137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63" t="str">
        <f>E7</f>
        <v>ZŠ Běžecká - oprava stropů a stěn po zatékání</v>
      </c>
      <c r="F78" s="35"/>
      <c r="G78" s="35"/>
      <c r="H78" s="35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122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04 - m.č. C48</v>
      </c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>Sokolov, Běžecká 2055</v>
      </c>
      <c r="G82" s="43"/>
      <c r="H82" s="43"/>
      <c r="I82" s="35" t="s">
        <v>23</v>
      </c>
      <c r="J82" s="75" t="str">
        <f>IF(J12="","",J12)</f>
        <v>30. 1. 2025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E15</f>
        <v>Město Sokolov</v>
      </c>
      <c r="G84" s="43"/>
      <c r="H84" s="43"/>
      <c r="I84" s="35" t="s">
        <v>31</v>
      </c>
      <c r="J84" s="39" t="str">
        <f>E21</f>
        <v xml:space="preserve"> 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29</v>
      </c>
      <c r="D85" s="43"/>
      <c r="E85" s="43"/>
      <c r="F85" s="30" t="str">
        <f>IF(E18="","",E18)</f>
        <v>Vyplň údaj</v>
      </c>
      <c r="G85" s="43"/>
      <c r="H85" s="43"/>
      <c r="I85" s="35" t="s">
        <v>34</v>
      </c>
      <c r="J85" s="39" t="str">
        <f>E24</f>
        <v>Michal Kubelka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0"/>
      <c r="B87" s="181"/>
      <c r="C87" s="182" t="s">
        <v>138</v>
      </c>
      <c r="D87" s="183" t="s">
        <v>57</v>
      </c>
      <c r="E87" s="183" t="s">
        <v>53</v>
      </c>
      <c r="F87" s="183" t="s">
        <v>54</v>
      </c>
      <c r="G87" s="183" t="s">
        <v>139</v>
      </c>
      <c r="H87" s="183" t="s">
        <v>140</v>
      </c>
      <c r="I87" s="183" t="s">
        <v>141</v>
      </c>
      <c r="J87" s="183" t="s">
        <v>126</v>
      </c>
      <c r="K87" s="184" t="s">
        <v>142</v>
      </c>
      <c r="L87" s="185"/>
      <c r="M87" s="95" t="s">
        <v>19</v>
      </c>
      <c r="N87" s="96" t="s">
        <v>42</v>
      </c>
      <c r="O87" s="96" t="s">
        <v>143</v>
      </c>
      <c r="P87" s="96" t="s">
        <v>144</v>
      </c>
      <c r="Q87" s="96" t="s">
        <v>145</v>
      </c>
      <c r="R87" s="96" t="s">
        <v>146</v>
      </c>
      <c r="S87" s="96" t="s">
        <v>147</v>
      </c>
      <c r="T87" s="97" t="s">
        <v>148</v>
      </c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</row>
    <row r="88" s="2" customFormat="1" ht="22.8" customHeight="1">
      <c r="A88" s="41"/>
      <c r="B88" s="42"/>
      <c r="C88" s="102" t="s">
        <v>149</v>
      </c>
      <c r="D88" s="43"/>
      <c r="E88" s="43"/>
      <c r="F88" s="43"/>
      <c r="G88" s="43"/>
      <c r="H88" s="43"/>
      <c r="I88" s="43"/>
      <c r="J88" s="186">
        <f>BK88</f>
        <v>0</v>
      </c>
      <c r="K88" s="43"/>
      <c r="L88" s="47"/>
      <c r="M88" s="98"/>
      <c r="N88" s="187"/>
      <c r="O88" s="99"/>
      <c r="P88" s="188">
        <f>P89+P120+P145</f>
        <v>0</v>
      </c>
      <c r="Q88" s="99"/>
      <c r="R88" s="188">
        <f>R89+R120+R145</f>
        <v>0.16503402</v>
      </c>
      <c r="S88" s="99"/>
      <c r="T88" s="189">
        <f>T89+T120+T145</f>
        <v>0.01681738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71</v>
      </c>
      <c r="AU88" s="20" t="s">
        <v>127</v>
      </c>
      <c r="BK88" s="190">
        <f>BK89+BK120+BK145</f>
        <v>0</v>
      </c>
    </row>
    <row r="89" s="12" customFormat="1" ht="25.92" customHeight="1">
      <c r="A89" s="12"/>
      <c r="B89" s="191"/>
      <c r="C89" s="192"/>
      <c r="D89" s="193" t="s">
        <v>71</v>
      </c>
      <c r="E89" s="194" t="s">
        <v>150</v>
      </c>
      <c r="F89" s="194" t="s">
        <v>151</v>
      </c>
      <c r="G89" s="192"/>
      <c r="H89" s="192"/>
      <c r="I89" s="195"/>
      <c r="J89" s="196">
        <f>BK89</f>
        <v>0</v>
      </c>
      <c r="K89" s="192"/>
      <c r="L89" s="197"/>
      <c r="M89" s="198"/>
      <c r="N89" s="199"/>
      <c r="O89" s="199"/>
      <c r="P89" s="200">
        <f>P90+P100+P105+P117</f>
        <v>0</v>
      </c>
      <c r="Q89" s="199"/>
      <c r="R89" s="200">
        <f>R90+R100+R105+R117</f>
        <v>0.098411299999999993</v>
      </c>
      <c r="S89" s="199"/>
      <c r="T89" s="201">
        <f>T90+T100+T105+T117</f>
        <v>0.0026718000000000002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80</v>
      </c>
      <c r="AT89" s="203" t="s">
        <v>71</v>
      </c>
      <c r="AU89" s="203" t="s">
        <v>72</v>
      </c>
      <c r="AY89" s="202" t="s">
        <v>152</v>
      </c>
      <c r="BK89" s="204">
        <f>BK90+BK100+BK105+BK117</f>
        <v>0</v>
      </c>
    </row>
    <row r="90" s="12" customFormat="1" ht="22.8" customHeight="1">
      <c r="A90" s="12"/>
      <c r="B90" s="191"/>
      <c r="C90" s="192"/>
      <c r="D90" s="193" t="s">
        <v>71</v>
      </c>
      <c r="E90" s="205" t="s">
        <v>153</v>
      </c>
      <c r="F90" s="205" t="s">
        <v>154</v>
      </c>
      <c r="G90" s="192"/>
      <c r="H90" s="192"/>
      <c r="I90" s="195"/>
      <c r="J90" s="206">
        <f>BK90</f>
        <v>0</v>
      </c>
      <c r="K90" s="192"/>
      <c r="L90" s="197"/>
      <c r="M90" s="198"/>
      <c r="N90" s="199"/>
      <c r="O90" s="199"/>
      <c r="P90" s="200">
        <f>SUM(P91:P99)</f>
        <v>0</v>
      </c>
      <c r="Q90" s="199"/>
      <c r="R90" s="200">
        <f>SUM(R91:R99)</f>
        <v>0.096630099999999997</v>
      </c>
      <c r="S90" s="199"/>
      <c r="T90" s="201">
        <f>SUM(T91:T99)</f>
        <v>0.0026718000000000002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80</v>
      </c>
      <c r="AT90" s="203" t="s">
        <v>71</v>
      </c>
      <c r="AU90" s="203" t="s">
        <v>80</v>
      </c>
      <c r="AY90" s="202" t="s">
        <v>152</v>
      </c>
      <c r="BK90" s="204">
        <f>SUM(BK91:BK99)</f>
        <v>0</v>
      </c>
    </row>
    <row r="91" s="2" customFormat="1" ht="16.5" customHeight="1">
      <c r="A91" s="41"/>
      <c r="B91" s="42"/>
      <c r="C91" s="207" t="s">
        <v>80</v>
      </c>
      <c r="D91" s="207" t="s">
        <v>155</v>
      </c>
      <c r="E91" s="208" t="s">
        <v>156</v>
      </c>
      <c r="F91" s="209" t="s">
        <v>157</v>
      </c>
      <c r="G91" s="210" t="s">
        <v>158</v>
      </c>
      <c r="H91" s="211">
        <v>44.530000000000001</v>
      </c>
      <c r="I91" s="212"/>
      <c r="J91" s="213">
        <f>ROUND(I91*H91,2)</f>
        <v>0</v>
      </c>
      <c r="K91" s="209" t="s">
        <v>159</v>
      </c>
      <c r="L91" s="47"/>
      <c r="M91" s="214" t="s">
        <v>19</v>
      </c>
      <c r="N91" s="215" t="s">
        <v>43</v>
      </c>
      <c r="O91" s="87"/>
      <c r="P91" s="216">
        <f>O91*H91</f>
        <v>0</v>
      </c>
      <c r="Q91" s="216">
        <v>4.0000000000000003E-05</v>
      </c>
      <c r="R91" s="216">
        <f>Q91*H91</f>
        <v>0.0017812000000000001</v>
      </c>
      <c r="S91" s="216">
        <v>6.0000000000000002E-05</v>
      </c>
      <c r="T91" s="217">
        <f>S91*H91</f>
        <v>0.0026718000000000002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160</v>
      </c>
      <c r="AT91" s="218" t="s">
        <v>155</v>
      </c>
      <c r="AU91" s="218" t="s">
        <v>82</v>
      </c>
      <c r="AY91" s="20" t="s">
        <v>152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80</v>
      </c>
      <c r="BK91" s="219">
        <f>ROUND(I91*H91,2)</f>
        <v>0</v>
      </c>
      <c r="BL91" s="20" t="s">
        <v>160</v>
      </c>
      <c r="BM91" s="218" t="s">
        <v>423</v>
      </c>
    </row>
    <row r="92" s="2" customFormat="1">
      <c r="A92" s="41"/>
      <c r="B92" s="42"/>
      <c r="C92" s="43"/>
      <c r="D92" s="220" t="s">
        <v>162</v>
      </c>
      <c r="E92" s="43"/>
      <c r="F92" s="221" t="s">
        <v>163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162</v>
      </c>
      <c r="AU92" s="20" t="s">
        <v>82</v>
      </c>
    </row>
    <row r="93" s="13" customFormat="1">
      <c r="A93" s="13"/>
      <c r="B93" s="225"/>
      <c r="C93" s="226"/>
      <c r="D93" s="227" t="s">
        <v>164</v>
      </c>
      <c r="E93" s="228" t="s">
        <v>19</v>
      </c>
      <c r="F93" s="229" t="s">
        <v>430</v>
      </c>
      <c r="G93" s="226"/>
      <c r="H93" s="230">
        <v>44.530000000000001</v>
      </c>
      <c r="I93" s="231"/>
      <c r="J93" s="226"/>
      <c r="K93" s="226"/>
      <c r="L93" s="232"/>
      <c r="M93" s="233"/>
      <c r="N93" s="234"/>
      <c r="O93" s="234"/>
      <c r="P93" s="234"/>
      <c r="Q93" s="234"/>
      <c r="R93" s="234"/>
      <c r="S93" s="234"/>
      <c r="T93" s="23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164</v>
      </c>
      <c r="AU93" s="236" t="s">
        <v>82</v>
      </c>
      <c r="AV93" s="13" t="s">
        <v>82</v>
      </c>
      <c r="AW93" s="13" t="s">
        <v>33</v>
      </c>
      <c r="AX93" s="13" t="s">
        <v>80</v>
      </c>
      <c r="AY93" s="236" t="s">
        <v>152</v>
      </c>
    </row>
    <row r="94" s="2" customFormat="1" ht="16.5" customHeight="1">
      <c r="A94" s="41"/>
      <c r="B94" s="42"/>
      <c r="C94" s="207" t="s">
        <v>82</v>
      </c>
      <c r="D94" s="207" t="s">
        <v>155</v>
      </c>
      <c r="E94" s="208" t="s">
        <v>166</v>
      </c>
      <c r="F94" s="209" t="s">
        <v>167</v>
      </c>
      <c r="G94" s="210" t="s">
        <v>158</v>
      </c>
      <c r="H94" s="211">
        <v>22.265000000000001</v>
      </c>
      <c r="I94" s="212"/>
      <c r="J94" s="213">
        <f>ROUND(I94*H94,2)</f>
        <v>0</v>
      </c>
      <c r="K94" s="209" t="s">
        <v>159</v>
      </c>
      <c r="L94" s="47"/>
      <c r="M94" s="214" t="s">
        <v>19</v>
      </c>
      <c r="N94" s="215" t="s">
        <v>43</v>
      </c>
      <c r="O94" s="87"/>
      <c r="P94" s="216">
        <f>O94*H94</f>
        <v>0</v>
      </c>
      <c r="Q94" s="216">
        <v>0.00025999999999999998</v>
      </c>
      <c r="R94" s="216">
        <f>Q94*H94</f>
        <v>0.0057888999999999996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160</v>
      </c>
      <c r="AT94" s="218" t="s">
        <v>155</v>
      </c>
      <c r="AU94" s="218" t="s">
        <v>82</v>
      </c>
      <c r="AY94" s="20" t="s">
        <v>152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80</v>
      </c>
      <c r="BK94" s="219">
        <f>ROUND(I94*H94,2)</f>
        <v>0</v>
      </c>
      <c r="BL94" s="20" t="s">
        <v>160</v>
      </c>
      <c r="BM94" s="218" t="s">
        <v>168</v>
      </c>
    </row>
    <row r="95" s="2" customFormat="1">
      <c r="A95" s="41"/>
      <c r="B95" s="42"/>
      <c r="C95" s="43"/>
      <c r="D95" s="220" t="s">
        <v>162</v>
      </c>
      <c r="E95" s="43"/>
      <c r="F95" s="221" t="s">
        <v>169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162</v>
      </c>
      <c r="AU95" s="20" t="s">
        <v>82</v>
      </c>
    </row>
    <row r="96" s="14" customFormat="1">
      <c r="A96" s="14"/>
      <c r="B96" s="237"/>
      <c r="C96" s="238"/>
      <c r="D96" s="227" t="s">
        <v>164</v>
      </c>
      <c r="E96" s="239" t="s">
        <v>19</v>
      </c>
      <c r="F96" s="240" t="s">
        <v>170</v>
      </c>
      <c r="G96" s="238"/>
      <c r="H96" s="239" t="s">
        <v>19</v>
      </c>
      <c r="I96" s="241"/>
      <c r="J96" s="238"/>
      <c r="K96" s="238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164</v>
      </c>
      <c r="AU96" s="246" t="s">
        <v>82</v>
      </c>
      <c r="AV96" s="14" t="s">
        <v>80</v>
      </c>
      <c r="AW96" s="14" t="s">
        <v>33</v>
      </c>
      <c r="AX96" s="14" t="s">
        <v>72</v>
      </c>
      <c r="AY96" s="246" t="s">
        <v>152</v>
      </c>
    </row>
    <row r="97" s="13" customFormat="1">
      <c r="A97" s="13"/>
      <c r="B97" s="225"/>
      <c r="C97" s="226"/>
      <c r="D97" s="227" t="s">
        <v>164</v>
      </c>
      <c r="E97" s="228" t="s">
        <v>19</v>
      </c>
      <c r="F97" s="229" t="s">
        <v>431</v>
      </c>
      <c r="G97" s="226"/>
      <c r="H97" s="230">
        <v>22.265000000000001</v>
      </c>
      <c r="I97" s="231"/>
      <c r="J97" s="226"/>
      <c r="K97" s="226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164</v>
      </c>
      <c r="AU97" s="236" t="s">
        <v>82</v>
      </c>
      <c r="AV97" s="13" t="s">
        <v>82</v>
      </c>
      <c r="AW97" s="13" t="s">
        <v>33</v>
      </c>
      <c r="AX97" s="13" t="s">
        <v>80</v>
      </c>
      <c r="AY97" s="236" t="s">
        <v>152</v>
      </c>
    </row>
    <row r="98" s="2" customFormat="1" ht="16.5" customHeight="1">
      <c r="A98" s="41"/>
      <c r="B98" s="42"/>
      <c r="C98" s="207" t="s">
        <v>172</v>
      </c>
      <c r="D98" s="207" t="s">
        <v>155</v>
      </c>
      <c r="E98" s="208" t="s">
        <v>173</v>
      </c>
      <c r="F98" s="209" t="s">
        <v>174</v>
      </c>
      <c r="G98" s="210" t="s">
        <v>158</v>
      </c>
      <c r="H98" s="211">
        <v>22.265000000000001</v>
      </c>
      <c r="I98" s="212"/>
      <c r="J98" s="213">
        <f>ROUND(I98*H98,2)</f>
        <v>0</v>
      </c>
      <c r="K98" s="209" t="s">
        <v>159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0.0040000000000000001</v>
      </c>
      <c r="R98" s="216">
        <f>Q98*H98</f>
        <v>0.08906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160</v>
      </c>
      <c r="AT98" s="218" t="s">
        <v>155</v>
      </c>
      <c r="AU98" s="218" t="s">
        <v>82</v>
      </c>
      <c r="AY98" s="20" t="s">
        <v>152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80</v>
      </c>
      <c r="BK98" s="219">
        <f>ROUND(I98*H98,2)</f>
        <v>0</v>
      </c>
      <c r="BL98" s="20" t="s">
        <v>160</v>
      </c>
      <c r="BM98" s="218" t="s">
        <v>175</v>
      </c>
    </row>
    <row r="99" s="2" customFormat="1">
      <c r="A99" s="41"/>
      <c r="B99" s="42"/>
      <c r="C99" s="43"/>
      <c r="D99" s="220" t="s">
        <v>162</v>
      </c>
      <c r="E99" s="43"/>
      <c r="F99" s="221" t="s">
        <v>176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162</v>
      </c>
      <c r="AU99" s="20" t="s">
        <v>82</v>
      </c>
    </row>
    <row r="100" s="12" customFormat="1" ht="22.8" customHeight="1">
      <c r="A100" s="12"/>
      <c r="B100" s="191"/>
      <c r="C100" s="192"/>
      <c r="D100" s="193" t="s">
        <v>71</v>
      </c>
      <c r="E100" s="205" t="s">
        <v>191</v>
      </c>
      <c r="F100" s="205" t="s">
        <v>192</v>
      </c>
      <c r="G100" s="192"/>
      <c r="H100" s="192"/>
      <c r="I100" s="195"/>
      <c r="J100" s="206">
        <f>BK100</f>
        <v>0</v>
      </c>
      <c r="K100" s="192"/>
      <c r="L100" s="197"/>
      <c r="M100" s="198"/>
      <c r="N100" s="199"/>
      <c r="O100" s="199"/>
      <c r="P100" s="200">
        <f>SUM(P101:P104)</f>
        <v>0</v>
      </c>
      <c r="Q100" s="199"/>
      <c r="R100" s="200">
        <f>SUM(R101:R104)</f>
        <v>0.0017812000000000001</v>
      </c>
      <c r="S100" s="199"/>
      <c r="T100" s="201">
        <f>SUM(T101:T104)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2" t="s">
        <v>80</v>
      </c>
      <c r="AT100" s="203" t="s">
        <v>71</v>
      </c>
      <c r="AU100" s="203" t="s">
        <v>80</v>
      </c>
      <c r="AY100" s="202" t="s">
        <v>152</v>
      </c>
      <c r="BK100" s="204">
        <f>SUM(BK101:BK104)</f>
        <v>0</v>
      </c>
    </row>
    <row r="101" s="2" customFormat="1" ht="24.15" customHeight="1">
      <c r="A101" s="41"/>
      <c r="B101" s="42"/>
      <c r="C101" s="207" t="s">
        <v>160</v>
      </c>
      <c r="D101" s="207" t="s">
        <v>155</v>
      </c>
      <c r="E101" s="208" t="s">
        <v>193</v>
      </c>
      <c r="F101" s="209" t="s">
        <v>194</v>
      </c>
      <c r="G101" s="210" t="s">
        <v>158</v>
      </c>
      <c r="H101" s="211">
        <v>44.530000000000001</v>
      </c>
      <c r="I101" s="212"/>
      <c r="J101" s="213">
        <f>ROUND(I101*H101,2)</f>
        <v>0</v>
      </c>
      <c r="K101" s="209" t="s">
        <v>159</v>
      </c>
      <c r="L101" s="47"/>
      <c r="M101" s="214" t="s">
        <v>19</v>
      </c>
      <c r="N101" s="215" t="s">
        <v>43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160</v>
      </c>
      <c r="AT101" s="218" t="s">
        <v>155</v>
      </c>
      <c r="AU101" s="218" t="s">
        <v>82</v>
      </c>
      <c r="AY101" s="20" t="s">
        <v>152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80</v>
      </c>
      <c r="BK101" s="219">
        <f>ROUND(I101*H101,2)</f>
        <v>0</v>
      </c>
      <c r="BL101" s="20" t="s">
        <v>160</v>
      </c>
      <c r="BM101" s="218" t="s">
        <v>195</v>
      </c>
    </row>
    <row r="102" s="2" customFormat="1">
      <c r="A102" s="41"/>
      <c r="B102" s="42"/>
      <c r="C102" s="43"/>
      <c r="D102" s="220" t="s">
        <v>162</v>
      </c>
      <c r="E102" s="43"/>
      <c r="F102" s="221" t="s">
        <v>196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162</v>
      </c>
      <c r="AU102" s="20" t="s">
        <v>82</v>
      </c>
    </row>
    <row r="103" s="2" customFormat="1" ht="24.15" customHeight="1">
      <c r="A103" s="41"/>
      <c r="B103" s="42"/>
      <c r="C103" s="207" t="s">
        <v>186</v>
      </c>
      <c r="D103" s="207" t="s">
        <v>155</v>
      </c>
      <c r="E103" s="208" t="s">
        <v>198</v>
      </c>
      <c r="F103" s="209" t="s">
        <v>199</v>
      </c>
      <c r="G103" s="210" t="s">
        <v>158</v>
      </c>
      <c r="H103" s="211">
        <v>44.530000000000001</v>
      </c>
      <c r="I103" s="212"/>
      <c r="J103" s="213">
        <f>ROUND(I103*H103,2)</f>
        <v>0</v>
      </c>
      <c r="K103" s="209" t="s">
        <v>159</v>
      </c>
      <c r="L103" s="47"/>
      <c r="M103" s="214" t="s">
        <v>19</v>
      </c>
      <c r="N103" s="215" t="s">
        <v>43</v>
      </c>
      <c r="O103" s="87"/>
      <c r="P103" s="216">
        <f>O103*H103</f>
        <v>0</v>
      </c>
      <c r="Q103" s="216">
        <v>4.0000000000000003E-05</v>
      </c>
      <c r="R103" s="216">
        <f>Q103*H103</f>
        <v>0.0017812000000000001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160</v>
      </c>
      <c r="AT103" s="218" t="s">
        <v>155</v>
      </c>
      <c r="AU103" s="218" t="s">
        <v>82</v>
      </c>
      <c r="AY103" s="20" t="s">
        <v>152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80</v>
      </c>
      <c r="BK103" s="219">
        <f>ROUND(I103*H103,2)</f>
        <v>0</v>
      </c>
      <c r="BL103" s="20" t="s">
        <v>160</v>
      </c>
      <c r="BM103" s="218" t="s">
        <v>200</v>
      </c>
    </row>
    <row r="104" s="2" customFormat="1">
      <c r="A104" s="41"/>
      <c r="B104" s="42"/>
      <c r="C104" s="43"/>
      <c r="D104" s="220" t="s">
        <v>162</v>
      </c>
      <c r="E104" s="43"/>
      <c r="F104" s="221" t="s">
        <v>201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162</v>
      </c>
      <c r="AU104" s="20" t="s">
        <v>82</v>
      </c>
    </row>
    <row r="105" s="12" customFormat="1" ht="22.8" customHeight="1">
      <c r="A105" s="12"/>
      <c r="B105" s="191"/>
      <c r="C105" s="192"/>
      <c r="D105" s="193" t="s">
        <v>71</v>
      </c>
      <c r="E105" s="205" t="s">
        <v>202</v>
      </c>
      <c r="F105" s="205" t="s">
        <v>203</v>
      </c>
      <c r="G105" s="192"/>
      <c r="H105" s="192"/>
      <c r="I105" s="195"/>
      <c r="J105" s="206">
        <f>BK105</f>
        <v>0</v>
      </c>
      <c r="K105" s="192"/>
      <c r="L105" s="197"/>
      <c r="M105" s="198"/>
      <c r="N105" s="199"/>
      <c r="O105" s="199"/>
      <c r="P105" s="200">
        <f>SUM(P106:P116)</f>
        <v>0</v>
      </c>
      <c r="Q105" s="199"/>
      <c r="R105" s="200">
        <f>SUM(R106:R116)</f>
        <v>0</v>
      </c>
      <c r="S105" s="199"/>
      <c r="T105" s="201">
        <f>SUM(T106:T116)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2" t="s">
        <v>80</v>
      </c>
      <c r="AT105" s="203" t="s">
        <v>71</v>
      </c>
      <c r="AU105" s="203" t="s">
        <v>80</v>
      </c>
      <c r="AY105" s="202" t="s">
        <v>152</v>
      </c>
      <c r="BK105" s="204">
        <f>SUM(BK106:BK116)</f>
        <v>0</v>
      </c>
    </row>
    <row r="106" s="2" customFormat="1" ht="16.5" customHeight="1">
      <c r="A106" s="41"/>
      <c r="B106" s="42"/>
      <c r="C106" s="207" t="s">
        <v>153</v>
      </c>
      <c r="D106" s="207" t="s">
        <v>155</v>
      </c>
      <c r="E106" s="208" t="s">
        <v>205</v>
      </c>
      <c r="F106" s="209" t="s">
        <v>206</v>
      </c>
      <c r="G106" s="210" t="s">
        <v>207</v>
      </c>
      <c r="H106" s="211">
        <v>0.017000000000000001</v>
      </c>
      <c r="I106" s="212"/>
      <c r="J106" s="213">
        <f>ROUND(I106*H106,2)</f>
        <v>0</v>
      </c>
      <c r="K106" s="209" t="s">
        <v>159</v>
      </c>
      <c r="L106" s="47"/>
      <c r="M106" s="214" t="s">
        <v>19</v>
      </c>
      <c r="N106" s="215" t="s">
        <v>43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160</v>
      </c>
      <c r="AT106" s="218" t="s">
        <v>155</v>
      </c>
      <c r="AU106" s="218" t="s">
        <v>82</v>
      </c>
      <c r="AY106" s="20" t="s">
        <v>152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80</v>
      </c>
      <c r="BK106" s="219">
        <f>ROUND(I106*H106,2)</f>
        <v>0</v>
      </c>
      <c r="BL106" s="20" t="s">
        <v>160</v>
      </c>
      <c r="BM106" s="218" t="s">
        <v>208</v>
      </c>
    </row>
    <row r="107" s="2" customFormat="1">
      <c r="A107" s="41"/>
      <c r="B107" s="42"/>
      <c r="C107" s="43"/>
      <c r="D107" s="220" t="s">
        <v>162</v>
      </c>
      <c r="E107" s="43"/>
      <c r="F107" s="221" t="s">
        <v>209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162</v>
      </c>
      <c r="AU107" s="20" t="s">
        <v>82</v>
      </c>
    </row>
    <row r="108" s="2" customFormat="1" ht="24.15" customHeight="1">
      <c r="A108" s="41"/>
      <c r="B108" s="42"/>
      <c r="C108" s="207" t="s">
        <v>197</v>
      </c>
      <c r="D108" s="207" t="s">
        <v>155</v>
      </c>
      <c r="E108" s="208" t="s">
        <v>210</v>
      </c>
      <c r="F108" s="209" t="s">
        <v>211</v>
      </c>
      <c r="G108" s="210" t="s">
        <v>207</v>
      </c>
      <c r="H108" s="211">
        <v>0.017000000000000001</v>
      </c>
      <c r="I108" s="212"/>
      <c r="J108" s="213">
        <f>ROUND(I108*H108,2)</f>
        <v>0</v>
      </c>
      <c r="K108" s="209" t="s">
        <v>159</v>
      </c>
      <c r="L108" s="47"/>
      <c r="M108" s="214" t="s">
        <v>19</v>
      </c>
      <c r="N108" s="215" t="s">
        <v>43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160</v>
      </c>
      <c r="AT108" s="218" t="s">
        <v>155</v>
      </c>
      <c r="AU108" s="218" t="s">
        <v>82</v>
      </c>
      <c r="AY108" s="20" t="s">
        <v>152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80</v>
      </c>
      <c r="BK108" s="219">
        <f>ROUND(I108*H108,2)</f>
        <v>0</v>
      </c>
      <c r="BL108" s="20" t="s">
        <v>160</v>
      </c>
      <c r="BM108" s="218" t="s">
        <v>212</v>
      </c>
    </row>
    <row r="109" s="2" customFormat="1">
      <c r="A109" s="41"/>
      <c r="B109" s="42"/>
      <c r="C109" s="43"/>
      <c r="D109" s="220" t="s">
        <v>162</v>
      </c>
      <c r="E109" s="43"/>
      <c r="F109" s="221" t="s">
        <v>213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162</v>
      </c>
      <c r="AU109" s="20" t="s">
        <v>82</v>
      </c>
    </row>
    <row r="110" s="2" customFormat="1" ht="21.75" customHeight="1">
      <c r="A110" s="41"/>
      <c r="B110" s="42"/>
      <c r="C110" s="207" t="s">
        <v>204</v>
      </c>
      <c r="D110" s="207" t="s">
        <v>155</v>
      </c>
      <c r="E110" s="208" t="s">
        <v>214</v>
      </c>
      <c r="F110" s="209" t="s">
        <v>215</v>
      </c>
      <c r="G110" s="210" t="s">
        <v>207</v>
      </c>
      <c r="H110" s="211">
        <v>0.017000000000000001</v>
      </c>
      <c r="I110" s="212"/>
      <c r="J110" s="213">
        <f>ROUND(I110*H110,2)</f>
        <v>0</v>
      </c>
      <c r="K110" s="209" t="s">
        <v>159</v>
      </c>
      <c r="L110" s="47"/>
      <c r="M110" s="214" t="s">
        <v>19</v>
      </c>
      <c r="N110" s="215" t="s">
        <v>43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160</v>
      </c>
      <c r="AT110" s="218" t="s">
        <v>155</v>
      </c>
      <c r="AU110" s="218" t="s">
        <v>82</v>
      </c>
      <c r="AY110" s="20" t="s">
        <v>152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80</v>
      </c>
      <c r="BK110" s="219">
        <f>ROUND(I110*H110,2)</f>
        <v>0</v>
      </c>
      <c r="BL110" s="20" t="s">
        <v>160</v>
      </c>
      <c r="BM110" s="218" t="s">
        <v>216</v>
      </c>
    </row>
    <row r="111" s="2" customFormat="1">
      <c r="A111" s="41"/>
      <c r="B111" s="42"/>
      <c r="C111" s="43"/>
      <c r="D111" s="220" t="s">
        <v>162</v>
      </c>
      <c r="E111" s="43"/>
      <c r="F111" s="221" t="s">
        <v>217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162</v>
      </c>
      <c r="AU111" s="20" t="s">
        <v>82</v>
      </c>
    </row>
    <row r="112" s="2" customFormat="1" ht="24.15" customHeight="1">
      <c r="A112" s="41"/>
      <c r="B112" s="42"/>
      <c r="C112" s="207" t="s">
        <v>191</v>
      </c>
      <c r="D112" s="207" t="s">
        <v>155</v>
      </c>
      <c r="E112" s="208" t="s">
        <v>218</v>
      </c>
      <c r="F112" s="209" t="s">
        <v>219</v>
      </c>
      <c r="G112" s="210" t="s">
        <v>207</v>
      </c>
      <c r="H112" s="211">
        <v>0.10199999999999999</v>
      </c>
      <c r="I112" s="212"/>
      <c r="J112" s="213">
        <f>ROUND(I112*H112,2)</f>
        <v>0</v>
      </c>
      <c r="K112" s="209" t="s">
        <v>159</v>
      </c>
      <c r="L112" s="47"/>
      <c r="M112" s="214" t="s">
        <v>19</v>
      </c>
      <c r="N112" s="215" t="s">
        <v>43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160</v>
      </c>
      <c r="AT112" s="218" t="s">
        <v>155</v>
      </c>
      <c r="AU112" s="218" t="s">
        <v>82</v>
      </c>
      <c r="AY112" s="20" t="s">
        <v>152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80</v>
      </c>
      <c r="BK112" s="219">
        <f>ROUND(I112*H112,2)</f>
        <v>0</v>
      </c>
      <c r="BL112" s="20" t="s">
        <v>160</v>
      </c>
      <c r="BM112" s="218" t="s">
        <v>220</v>
      </c>
    </row>
    <row r="113" s="2" customFormat="1">
      <c r="A113" s="41"/>
      <c r="B113" s="42"/>
      <c r="C113" s="43"/>
      <c r="D113" s="220" t="s">
        <v>162</v>
      </c>
      <c r="E113" s="43"/>
      <c r="F113" s="221" t="s">
        <v>221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162</v>
      </c>
      <c r="AU113" s="20" t="s">
        <v>82</v>
      </c>
    </row>
    <row r="114" s="13" customFormat="1">
      <c r="A114" s="13"/>
      <c r="B114" s="225"/>
      <c r="C114" s="226"/>
      <c r="D114" s="227" t="s">
        <v>164</v>
      </c>
      <c r="E114" s="228" t="s">
        <v>19</v>
      </c>
      <c r="F114" s="229" t="s">
        <v>432</v>
      </c>
      <c r="G114" s="226"/>
      <c r="H114" s="230">
        <v>0.10199999999999999</v>
      </c>
      <c r="I114" s="231"/>
      <c r="J114" s="226"/>
      <c r="K114" s="226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164</v>
      </c>
      <c r="AU114" s="236" t="s">
        <v>82</v>
      </c>
      <c r="AV114" s="13" t="s">
        <v>82</v>
      </c>
      <c r="AW114" s="13" t="s">
        <v>33</v>
      </c>
      <c r="AX114" s="13" t="s">
        <v>80</v>
      </c>
      <c r="AY114" s="236" t="s">
        <v>152</v>
      </c>
    </row>
    <row r="115" s="2" customFormat="1" ht="24.15" customHeight="1">
      <c r="A115" s="41"/>
      <c r="B115" s="42"/>
      <c r="C115" s="207" t="s">
        <v>107</v>
      </c>
      <c r="D115" s="207" t="s">
        <v>155</v>
      </c>
      <c r="E115" s="208" t="s">
        <v>223</v>
      </c>
      <c r="F115" s="209" t="s">
        <v>224</v>
      </c>
      <c r="G115" s="210" t="s">
        <v>207</v>
      </c>
      <c r="H115" s="211">
        <v>0.017000000000000001</v>
      </c>
      <c r="I115" s="212"/>
      <c r="J115" s="213">
        <f>ROUND(I115*H115,2)</f>
        <v>0</v>
      </c>
      <c r="K115" s="209" t="s">
        <v>159</v>
      </c>
      <c r="L115" s="47"/>
      <c r="M115" s="214" t="s">
        <v>19</v>
      </c>
      <c r="N115" s="215" t="s">
        <v>43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160</v>
      </c>
      <c r="AT115" s="218" t="s">
        <v>155</v>
      </c>
      <c r="AU115" s="218" t="s">
        <v>82</v>
      </c>
      <c r="AY115" s="20" t="s">
        <v>152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80</v>
      </c>
      <c r="BK115" s="219">
        <f>ROUND(I115*H115,2)</f>
        <v>0</v>
      </c>
      <c r="BL115" s="20" t="s">
        <v>160</v>
      </c>
      <c r="BM115" s="218" t="s">
        <v>225</v>
      </c>
    </row>
    <row r="116" s="2" customFormat="1">
      <c r="A116" s="41"/>
      <c r="B116" s="42"/>
      <c r="C116" s="43"/>
      <c r="D116" s="220" t="s">
        <v>162</v>
      </c>
      <c r="E116" s="43"/>
      <c r="F116" s="221" t="s">
        <v>226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162</v>
      </c>
      <c r="AU116" s="20" t="s">
        <v>82</v>
      </c>
    </row>
    <row r="117" s="12" customFormat="1" ht="22.8" customHeight="1">
      <c r="A117" s="12"/>
      <c r="B117" s="191"/>
      <c r="C117" s="192"/>
      <c r="D117" s="193" t="s">
        <v>71</v>
      </c>
      <c r="E117" s="205" t="s">
        <v>227</v>
      </c>
      <c r="F117" s="205" t="s">
        <v>228</v>
      </c>
      <c r="G117" s="192"/>
      <c r="H117" s="192"/>
      <c r="I117" s="195"/>
      <c r="J117" s="206">
        <f>BK117</f>
        <v>0</v>
      </c>
      <c r="K117" s="192"/>
      <c r="L117" s="197"/>
      <c r="M117" s="198"/>
      <c r="N117" s="199"/>
      <c r="O117" s="199"/>
      <c r="P117" s="200">
        <f>SUM(P118:P119)</f>
        <v>0</v>
      </c>
      <c r="Q117" s="199"/>
      <c r="R117" s="200">
        <f>SUM(R118:R119)</f>
        <v>0</v>
      </c>
      <c r="S117" s="199"/>
      <c r="T117" s="201">
        <f>SUM(T118:T119)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2" t="s">
        <v>80</v>
      </c>
      <c r="AT117" s="203" t="s">
        <v>71</v>
      </c>
      <c r="AU117" s="203" t="s">
        <v>80</v>
      </c>
      <c r="AY117" s="202" t="s">
        <v>152</v>
      </c>
      <c r="BK117" s="204">
        <f>SUM(BK118:BK119)</f>
        <v>0</v>
      </c>
    </row>
    <row r="118" s="2" customFormat="1" ht="33" customHeight="1">
      <c r="A118" s="41"/>
      <c r="B118" s="42"/>
      <c r="C118" s="207" t="s">
        <v>110</v>
      </c>
      <c r="D118" s="207" t="s">
        <v>155</v>
      </c>
      <c r="E118" s="208" t="s">
        <v>229</v>
      </c>
      <c r="F118" s="209" t="s">
        <v>230</v>
      </c>
      <c r="G118" s="210" t="s">
        <v>207</v>
      </c>
      <c r="H118" s="211">
        <v>0.098000000000000004</v>
      </c>
      <c r="I118" s="212"/>
      <c r="J118" s="213">
        <f>ROUND(I118*H118,2)</f>
        <v>0</v>
      </c>
      <c r="K118" s="209" t="s">
        <v>159</v>
      </c>
      <c r="L118" s="47"/>
      <c r="M118" s="214" t="s">
        <v>19</v>
      </c>
      <c r="N118" s="215" t="s">
        <v>43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160</v>
      </c>
      <c r="AT118" s="218" t="s">
        <v>155</v>
      </c>
      <c r="AU118" s="218" t="s">
        <v>82</v>
      </c>
      <c r="AY118" s="20" t="s">
        <v>152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80</v>
      </c>
      <c r="BK118" s="219">
        <f>ROUND(I118*H118,2)</f>
        <v>0</v>
      </c>
      <c r="BL118" s="20" t="s">
        <v>160</v>
      </c>
      <c r="BM118" s="218" t="s">
        <v>231</v>
      </c>
    </row>
    <row r="119" s="2" customFormat="1">
      <c r="A119" s="41"/>
      <c r="B119" s="42"/>
      <c r="C119" s="43"/>
      <c r="D119" s="220" t="s">
        <v>162</v>
      </c>
      <c r="E119" s="43"/>
      <c r="F119" s="221" t="s">
        <v>232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162</v>
      </c>
      <c r="AU119" s="20" t="s">
        <v>82</v>
      </c>
    </row>
    <row r="120" s="12" customFormat="1" ht="25.92" customHeight="1">
      <c r="A120" s="12"/>
      <c r="B120" s="191"/>
      <c r="C120" s="192"/>
      <c r="D120" s="193" t="s">
        <v>71</v>
      </c>
      <c r="E120" s="194" t="s">
        <v>233</v>
      </c>
      <c r="F120" s="194" t="s">
        <v>234</v>
      </c>
      <c r="G120" s="192"/>
      <c r="H120" s="192"/>
      <c r="I120" s="195"/>
      <c r="J120" s="196">
        <f>BK120</f>
        <v>0</v>
      </c>
      <c r="K120" s="192"/>
      <c r="L120" s="197"/>
      <c r="M120" s="198"/>
      <c r="N120" s="199"/>
      <c r="O120" s="199"/>
      <c r="P120" s="200">
        <f>P121+P125</f>
        <v>0</v>
      </c>
      <c r="Q120" s="199"/>
      <c r="R120" s="200">
        <f>R121+R125</f>
        <v>0.066622719999999996</v>
      </c>
      <c r="S120" s="199"/>
      <c r="T120" s="201">
        <f>T121+T125</f>
        <v>0.01414558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2" t="s">
        <v>82</v>
      </c>
      <c r="AT120" s="203" t="s">
        <v>71</v>
      </c>
      <c r="AU120" s="203" t="s">
        <v>72</v>
      </c>
      <c r="AY120" s="202" t="s">
        <v>152</v>
      </c>
      <c r="BK120" s="204">
        <f>BK121+BK125</f>
        <v>0</v>
      </c>
    </row>
    <row r="121" s="12" customFormat="1" ht="22.8" customHeight="1">
      <c r="A121" s="12"/>
      <c r="B121" s="191"/>
      <c r="C121" s="192"/>
      <c r="D121" s="193" t="s">
        <v>71</v>
      </c>
      <c r="E121" s="205" t="s">
        <v>235</v>
      </c>
      <c r="F121" s="205" t="s">
        <v>236</v>
      </c>
      <c r="G121" s="192"/>
      <c r="H121" s="192"/>
      <c r="I121" s="195"/>
      <c r="J121" s="206">
        <f>BK121</f>
        <v>0</v>
      </c>
      <c r="K121" s="192"/>
      <c r="L121" s="197"/>
      <c r="M121" s="198"/>
      <c r="N121" s="199"/>
      <c r="O121" s="199"/>
      <c r="P121" s="200">
        <f>SUM(P122:P124)</f>
        <v>0</v>
      </c>
      <c r="Q121" s="199"/>
      <c r="R121" s="200">
        <f>SUM(R122:R124)</f>
        <v>0</v>
      </c>
      <c r="S121" s="199"/>
      <c r="T121" s="201">
        <f>SUM(T122:T124)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2" t="s">
        <v>82</v>
      </c>
      <c r="AT121" s="203" t="s">
        <v>71</v>
      </c>
      <c r="AU121" s="203" t="s">
        <v>80</v>
      </c>
      <c r="AY121" s="202" t="s">
        <v>152</v>
      </c>
      <c r="BK121" s="204">
        <f>SUM(BK122:BK124)</f>
        <v>0</v>
      </c>
    </row>
    <row r="122" s="2" customFormat="1" ht="16.5" customHeight="1">
      <c r="A122" s="41"/>
      <c r="B122" s="42"/>
      <c r="C122" s="207" t="s">
        <v>8</v>
      </c>
      <c r="D122" s="207" t="s">
        <v>155</v>
      </c>
      <c r="E122" s="208" t="s">
        <v>237</v>
      </c>
      <c r="F122" s="209" t="s">
        <v>427</v>
      </c>
      <c r="G122" s="210" t="s">
        <v>239</v>
      </c>
      <c r="H122" s="211">
        <v>1</v>
      </c>
      <c r="I122" s="212"/>
      <c r="J122" s="213">
        <f>ROUND(I122*H122,2)</f>
        <v>0</v>
      </c>
      <c r="K122" s="209" t="s">
        <v>19</v>
      </c>
      <c r="L122" s="47"/>
      <c r="M122" s="214" t="s">
        <v>19</v>
      </c>
      <c r="N122" s="215" t="s">
        <v>43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240</v>
      </c>
      <c r="AT122" s="218" t="s">
        <v>155</v>
      </c>
      <c r="AU122" s="218" t="s">
        <v>82</v>
      </c>
      <c r="AY122" s="20" t="s">
        <v>152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80</v>
      </c>
      <c r="BK122" s="219">
        <f>ROUND(I122*H122,2)</f>
        <v>0</v>
      </c>
      <c r="BL122" s="20" t="s">
        <v>240</v>
      </c>
      <c r="BM122" s="218" t="s">
        <v>241</v>
      </c>
    </row>
    <row r="123" s="2" customFormat="1" ht="16.5" customHeight="1">
      <c r="A123" s="41"/>
      <c r="B123" s="42"/>
      <c r="C123" s="207" t="s">
        <v>115</v>
      </c>
      <c r="D123" s="207" t="s">
        <v>155</v>
      </c>
      <c r="E123" s="208" t="s">
        <v>243</v>
      </c>
      <c r="F123" s="209" t="s">
        <v>428</v>
      </c>
      <c r="G123" s="210" t="s">
        <v>239</v>
      </c>
      <c r="H123" s="211">
        <v>1</v>
      </c>
      <c r="I123" s="212"/>
      <c r="J123" s="213">
        <f>ROUND(I123*H123,2)</f>
        <v>0</v>
      </c>
      <c r="K123" s="209" t="s">
        <v>19</v>
      </c>
      <c r="L123" s="47"/>
      <c r="M123" s="214" t="s">
        <v>19</v>
      </c>
      <c r="N123" s="215" t="s">
        <v>43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240</v>
      </c>
      <c r="AT123" s="218" t="s">
        <v>155</v>
      </c>
      <c r="AU123" s="218" t="s">
        <v>82</v>
      </c>
      <c r="AY123" s="20" t="s">
        <v>152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80</v>
      </c>
      <c r="BK123" s="219">
        <f>ROUND(I123*H123,2)</f>
        <v>0</v>
      </c>
      <c r="BL123" s="20" t="s">
        <v>240</v>
      </c>
      <c r="BM123" s="218" t="s">
        <v>245</v>
      </c>
    </row>
    <row r="124" s="2" customFormat="1" ht="24.15" customHeight="1">
      <c r="A124" s="41"/>
      <c r="B124" s="42"/>
      <c r="C124" s="207" t="s">
        <v>118</v>
      </c>
      <c r="D124" s="207" t="s">
        <v>155</v>
      </c>
      <c r="E124" s="208" t="s">
        <v>246</v>
      </c>
      <c r="F124" s="209" t="s">
        <v>247</v>
      </c>
      <c r="G124" s="210" t="s">
        <v>248</v>
      </c>
      <c r="H124" s="258"/>
      <c r="I124" s="212"/>
      <c r="J124" s="213">
        <f>ROUND(I124*H124,2)</f>
        <v>0</v>
      </c>
      <c r="K124" s="209" t="s">
        <v>19</v>
      </c>
      <c r="L124" s="47"/>
      <c r="M124" s="214" t="s">
        <v>19</v>
      </c>
      <c r="N124" s="215" t="s">
        <v>43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240</v>
      </c>
      <c r="AT124" s="218" t="s">
        <v>155</v>
      </c>
      <c r="AU124" s="218" t="s">
        <v>82</v>
      </c>
      <c r="AY124" s="20" t="s">
        <v>152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80</v>
      </c>
      <c r="BK124" s="219">
        <f>ROUND(I124*H124,2)</f>
        <v>0</v>
      </c>
      <c r="BL124" s="20" t="s">
        <v>240</v>
      </c>
      <c r="BM124" s="218" t="s">
        <v>249</v>
      </c>
    </row>
    <row r="125" s="12" customFormat="1" ht="22.8" customHeight="1">
      <c r="A125" s="12"/>
      <c r="B125" s="191"/>
      <c r="C125" s="192"/>
      <c r="D125" s="193" t="s">
        <v>71</v>
      </c>
      <c r="E125" s="205" t="s">
        <v>250</v>
      </c>
      <c r="F125" s="205" t="s">
        <v>251</v>
      </c>
      <c r="G125" s="192"/>
      <c r="H125" s="192"/>
      <c r="I125" s="195"/>
      <c r="J125" s="206">
        <f>BK125</f>
        <v>0</v>
      </c>
      <c r="K125" s="192"/>
      <c r="L125" s="197"/>
      <c r="M125" s="198"/>
      <c r="N125" s="199"/>
      <c r="O125" s="199"/>
      <c r="P125" s="200">
        <f>SUM(P126:P144)</f>
        <v>0</v>
      </c>
      <c r="Q125" s="199"/>
      <c r="R125" s="200">
        <f>SUM(R126:R144)</f>
        <v>0.066622719999999996</v>
      </c>
      <c r="S125" s="199"/>
      <c r="T125" s="201">
        <f>SUM(T126:T144)</f>
        <v>0.01414558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2" t="s">
        <v>82</v>
      </c>
      <c r="AT125" s="203" t="s">
        <v>71</v>
      </c>
      <c r="AU125" s="203" t="s">
        <v>80</v>
      </c>
      <c r="AY125" s="202" t="s">
        <v>152</v>
      </c>
      <c r="BK125" s="204">
        <f>SUM(BK126:BK144)</f>
        <v>0</v>
      </c>
    </row>
    <row r="126" s="2" customFormat="1" ht="16.5" customHeight="1">
      <c r="A126" s="41"/>
      <c r="B126" s="42"/>
      <c r="C126" s="207" t="s">
        <v>242</v>
      </c>
      <c r="D126" s="207" t="s">
        <v>155</v>
      </c>
      <c r="E126" s="208" t="s">
        <v>253</v>
      </c>
      <c r="F126" s="209" t="s">
        <v>254</v>
      </c>
      <c r="G126" s="210" t="s">
        <v>158</v>
      </c>
      <c r="H126" s="211">
        <v>44.530000000000001</v>
      </c>
      <c r="I126" s="212"/>
      <c r="J126" s="213">
        <f>ROUND(I126*H126,2)</f>
        <v>0</v>
      </c>
      <c r="K126" s="209" t="s">
        <v>159</v>
      </c>
      <c r="L126" s="47"/>
      <c r="M126" s="214" t="s">
        <v>19</v>
      </c>
      <c r="N126" s="215" t="s">
        <v>43</v>
      </c>
      <c r="O126" s="87"/>
      <c r="P126" s="216">
        <f>O126*H126</f>
        <v>0</v>
      </c>
      <c r="Q126" s="216">
        <v>0.001</v>
      </c>
      <c r="R126" s="216">
        <f>Q126*H126</f>
        <v>0.04453</v>
      </c>
      <c r="S126" s="216">
        <v>0.00031</v>
      </c>
      <c r="T126" s="217">
        <f>S126*H126</f>
        <v>0.0138043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240</v>
      </c>
      <c r="AT126" s="218" t="s">
        <v>155</v>
      </c>
      <c r="AU126" s="218" t="s">
        <v>82</v>
      </c>
      <c r="AY126" s="20" t="s">
        <v>152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80</v>
      </c>
      <c r="BK126" s="219">
        <f>ROUND(I126*H126,2)</f>
        <v>0</v>
      </c>
      <c r="BL126" s="20" t="s">
        <v>240</v>
      </c>
      <c r="BM126" s="218" t="s">
        <v>255</v>
      </c>
    </row>
    <row r="127" s="2" customFormat="1">
      <c r="A127" s="41"/>
      <c r="B127" s="42"/>
      <c r="C127" s="43"/>
      <c r="D127" s="220" t="s">
        <v>162</v>
      </c>
      <c r="E127" s="43"/>
      <c r="F127" s="221" t="s">
        <v>256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162</v>
      </c>
      <c r="AU127" s="20" t="s">
        <v>82</v>
      </c>
    </row>
    <row r="128" s="14" customFormat="1">
      <c r="A128" s="14"/>
      <c r="B128" s="237"/>
      <c r="C128" s="238"/>
      <c r="D128" s="227" t="s">
        <v>164</v>
      </c>
      <c r="E128" s="239" t="s">
        <v>19</v>
      </c>
      <c r="F128" s="240" t="s">
        <v>257</v>
      </c>
      <c r="G128" s="238"/>
      <c r="H128" s="239" t="s">
        <v>19</v>
      </c>
      <c r="I128" s="241"/>
      <c r="J128" s="238"/>
      <c r="K128" s="238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164</v>
      </c>
      <c r="AU128" s="246" t="s">
        <v>82</v>
      </c>
      <c r="AV128" s="14" t="s">
        <v>80</v>
      </c>
      <c r="AW128" s="14" t="s">
        <v>33</v>
      </c>
      <c r="AX128" s="14" t="s">
        <v>72</v>
      </c>
      <c r="AY128" s="246" t="s">
        <v>152</v>
      </c>
    </row>
    <row r="129" s="13" customFormat="1">
      <c r="A129" s="13"/>
      <c r="B129" s="225"/>
      <c r="C129" s="226"/>
      <c r="D129" s="227" t="s">
        <v>164</v>
      </c>
      <c r="E129" s="228" t="s">
        <v>19</v>
      </c>
      <c r="F129" s="229" t="s">
        <v>430</v>
      </c>
      <c r="G129" s="226"/>
      <c r="H129" s="230">
        <v>44.530000000000001</v>
      </c>
      <c r="I129" s="231"/>
      <c r="J129" s="226"/>
      <c r="K129" s="226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164</v>
      </c>
      <c r="AU129" s="236" t="s">
        <v>82</v>
      </c>
      <c r="AV129" s="13" t="s">
        <v>82</v>
      </c>
      <c r="AW129" s="13" t="s">
        <v>33</v>
      </c>
      <c r="AX129" s="13" t="s">
        <v>80</v>
      </c>
      <c r="AY129" s="236" t="s">
        <v>152</v>
      </c>
    </row>
    <row r="130" s="2" customFormat="1" ht="24.15" customHeight="1">
      <c r="A130" s="41"/>
      <c r="B130" s="42"/>
      <c r="C130" s="207" t="s">
        <v>240</v>
      </c>
      <c r="D130" s="207" t="s">
        <v>155</v>
      </c>
      <c r="E130" s="208" t="s">
        <v>265</v>
      </c>
      <c r="F130" s="209" t="s">
        <v>266</v>
      </c>
      <c r="G130" s="210" t="s">
        <v>267</v>
      </c>
      <c r="H130" s="211">
        <v>19.079999999999998</v>
      </c>
      <c r="I130" s="212"/>
      <c r="J130" s="213">
        <f>ROUND(I130*H130,2)</f>
        <v>0</v>
      </c>
      <c r="K130" s="209" t="s">
        <v>159</v>
      </c>
      <c r="L130" s="47"/>
      <c r="M130" s="214" t="s">
        <v>19</v>
      </c>
      <c r="N130" s="215" t="s">
        <v>43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240</v>
      </c>
      <c r="AT130" s="218" t="s">
        <v>155</v>
      </c>
      <c r="AU130" s="218" t="s">
        <v>82</v>
      </c>
      <c r="AY130" s="20" t="s">
        <v>152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80</v>
      </c>
      <c r="BK130" s="219">
        <f>ROUND(I130*H130,2)</f>
        <v>0</v>
      </c>
      <c r="BL130" s="20" t="s">
        <v>240</v>
      </c>
      <c r="BM130" s="218" t="s">
        <v>268</v>
      </c>
    </row>
    <row r="131" s="2" customFormat="1">
      <c r="A131" s="41"/>
      <c r="B131" s="42"/>
      <c r="C131" s="43"/>
      <c r="D131" s="220" t="s">
        <v>162</v>
      </c>
      <c r="E131" s="43"/>
      <c r="F131" s="221" t="s">
        <v>269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162</v>
      </c>
      <c r="AU131" s="20" t="s">
        <v>82</v>
      </c>
    </row>
    <row r="132" s="13" customFormat="1">
      <c r="A132" s="13"/>
      <c r="B132" s="225"/>
      <c r="C132" s="226"/>
      <c r="D132" s="227" t="s">
        <v>164</v>
      </c>
      <c r="E132" s="228" t="s">
        <v>19</v>
      </c>
      <c r="F132" s="229" t="s">
        <v>407</v>
      </c>
      <c r="G132" s="226"/>
      <c r="H132" s="230">
        <v>19.079999999999998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164</v>
      </c>
      <c r="AU132" s="236" t="s">
        <v>82</v>
      </c>
      <c r="AV132" s="13" t="s">
        <v>82</v>
      </c>
      <c r="AW132" s="13" t="s">
        <v>33</v>
      </c>
      <c r="AX132" s="13" t="s">
        <v>80</v>
      </c>
      <c r="AY132" s="236" t="s">
        <v>152</v>
      </c>
    </row>
    <row r="133" s="2" customFormat="1" ht="16.5" customHeight="1">
      <c r="A133" s="41"/>
      <c r="B133" s="42"/>
      <c r="C133" s="270" t="s">
        <v>252</v>
      </c>
      <c r="D133" s="270" t="s">
        <v>272</v>
      </c>
      <c r="E133" s="271" t="s">
        <v>273</v>
      </c>
      <c r="F133" s="272" t="s">
        <v>274</v>
      </c>
      <c r="G133" s="273" t="s">
        <v>267</v>
      </c>
      <c r="H133" s="274">
        <v>22.896000000000001</v>
      </c>
      <c r="I133" s="275"/>
      <c r="J133" s="276">
        <f>ROUND(I133*H133,2)</f>
        <v>0</v>
      </c>
      <c r="K133" s="272" t="s">
        <v>159</v>
      </c>
      <c r="L133" s="277"/>
      <c r="M133" s="278" t="s">
        <v>19</v>
      </c>
      <c r="N133" s="279" t="s">
        <v>43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275</v>
      </c>
      <c r="AT133" s="218" t="s">
        <v>272</v>
      </c>
      <c r="AU133" s="218" t="s">
        <v>82</v>
      </c>
      <c r="AY133" s="20" t="s">
        <v>152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80</v>
      </c>
      <c r="BK133" s="219">
        <f>ROUND(I133*H133,2)</f>
        <v>0</v>
      </c>
      <c r="BL133" s="20" t="s">
        <v>240</v>
      </c>
      <c r="BM133" s="218" t="s">
        <v>276</v>
      </c>
    </row>
    <row r="134" s="13" customFormat="1">
      <c r="A134" s="13"/>
      <c r="B134" s="225"/>
      <c r="C134" s="226"/>
      <c r="D134" s="227" t="s">
        <v>164</v>
      </c>
      <c r="E134" s="226"/>
      <c r="F134" s="229" t="s">
        <v>409</v>
      </c>
      <c r="G134" s="226"/>
      <c r="H134" s="230">
        <v>22.896000000000001</v>
      </c>
      <c r="I134" s="231"/>
      <c r="J134" s="226"/>
      <c r="K134" s="226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164</v>
      </c>
      <c r="AU134" s="236" t="s">
        <v>82</v>
      </c>
      <c r="AV134" s="13" t="s">
        <v>82</v>
      </c>
      <c r="AW134" s="13" t="s">
        <v>4</v>
      </c>
      <c r="AX134" s="13" t="s">
        <v>80</v>
      </c>
      <c r="AY134" s="236" t="s">
        <v>152</v>
      </c>
    </row>
    <row r="135" s="2" customFormat="1" ht="24.15" customHeight="1">
      <c r="A135" s="41"/>
      <c r="B135" s="42"/>
      <c r="C135" s="207" t="s">
        <v>264</v>
      </c>
      <c r="D135" s="207" t="s">
        <v>155</v>
      </c>
      <c r="E135" s="208" t="s">
        <v>279</v>
      </c>
      <c r="F135" s="209" t="s">
        <v>280</v>
      </c>
      <c r="G135" s="210" t="s">
        <v>158</v>
      </c>
      <c r="H135" s="211">
        <v>11.375999999999999</v>
      </c>
      <c r="I135" s="212"/>
      <c r="J135" s="213">
        <f>ROUND(I135*H135,2)</f>
        <v>0</v>
      </c>
      <c r="K135" s="209" t="s">
        <v>159</v>
      </c>
      <c r="L135" s="47"/>
      <c r="M135" s="214" t="s">
        <v>19</v>
      </c>
      <c r="N135" s="215" t="s">
        <v>43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3.0000000000000001E-05</v>
      </c>
      <c r="T135" s="217">
        <f>S135*H135</f>
        <v>0.00034128000000000001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240</v>
      </c>
      <c r="AT135" s="218" t="s">
        <v>155</v>
      </c>
      <c r="AU135" s="218" t="s">
        <v>82</v>
      </c>
      <c r="AY135" s="20" t="s">
        <v>152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80</v>
      </c>
      <c r="BK135" s="219">
        <f>ROUND(I135*H135,2)</f>
        <v>0</v>
      </c>
      <c r="BL135" s="20" t="s">
        <v>240</v>
      </c>
      <c r="BM135" s="218" t="s">
        <v>281</v>
      </c>
    </row>
    <row r="136" s="2" customFormat="1">
      <c r="A136" s="41"/>
      <c r="B136" s="42"/>
      <c r="C136" s="43"/>
      <c r="D136" s="220" t="s">
        <v>162</v>
      </c>
      <c r="E136" s="43"/>
      <c r="F136" s="221" t="s">
        <v>282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162</v>
      </c>
      <c r="AU136" s="20" t="s">
        <v>82</v>
      </c>
    </row>
    <row r="137" s="14" customFormat="1">
      <c r="A137" s="14"/>
      <c r="B137" s="237"/>
      <c r="C137" s="238"/>
      <c r="D137" s="227" t="s">
        <v>164</v>
      </c>
      <c r="E137" s="239" t="s">
        <v>19</v>
      </c>
      <c r="F137" s="240" t="s">
        <v>283</v>
      </c>
      <c r="G137" s="238"/>
      <c r="H137" s="239" t="s">
        <v>19</v>
      </c>
      <c r="I137" s="241"/>
      <c r="J137" s="238"/>
      <c r="K137" s="238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164</v>
      </c>
      <c r="AU137" s="246" t="s">
        <v>82</v>
      </c>
      <c r="AV137" s="14" t="s">
        <v>80</v>
      </c>
      <c r="AW137" s="14" t="s">
        <v>33</v>
      </c>
      <c r="AX137" s="14" t="s">
        <v>72</v>
      </c>
      <c r="AY137" s="246" t="s">
        <v>152</v>
      </c>
    </row>
    <row r="138" s="13" customFormat="1">
      <c r="A138" s="13"/>
      <c r="B138" s="225"/>
      <c r="C138" s="226"/>
      <c r="D138" s="227" t="s">
        <v>164</v>
      </c>
      <c r="E138" s="228" t="s">
        <v>19</v>
      </c>
      <c r="F138" s="229" t="s">
        <v>411</v>
      </c>
      <c r="G138" s="226"/>
      <c r="H138" s="230">
        <v>11.375999999999999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164</v>
      </c>
      <c r="AU138" s="236" t="s">
        <v>82</v>
      </c>
      <c r="AV138" s="13" t="s">
        <v>82</v>
      </c>
      <c r="AW138" s="13" t="s">
        <v>33</v>
      </c>
      <c r="AX138" s="13" t="s">
        <v>80</v>
      </c>
      <c r="AY138" s="236" t="s">
        <v>152</v>
      </c>
    </row>
    <row r="139" s="2" customFormat="1" ht="16.5" customHeight="1">
      <c r="A139" s="41"/>
      <c r="B139" s="42"/>
      <c r="C139" s="270" t="s">
        <v>271</v>
      </c>
      <c r="D139" s="270" t="s">
        <v>272</v>
      </c>
      <c r="E139" s="271" t="s">
        <v>285</v>
      </c>
      <c r="F139" s="272" t="s">
        <v>286</v>
      </c>
      <c r="G139" s="273" t="s">
        <v>158</v>
      </c>
      <c r="H139" s="274">
        <v>13.651</v>
      </c>
      <c r="I139" s="275"/>
      <c r="J139" s="276">
        <f>ROUND(I139*H139,2)</f>
        <v>0</v>
      </c>
      <c r="K139" s="272" t="s">
        <v>159</v>
      </c>
      <c r="L139" s="277"/>
      <c r="M139" s="278" t="s">
        <v>19</v>
      </c>
      <c r="N139" s="279" t="s">
        <v>43</v>
      </c>
      <c r="O139" s="87"/>
      <c r="P139" s="216">
        <f>O139*H139</f>
        <v>0</v>
      </c>
      <c r="Q139" s="216">
        <v>2.0000000000000002E-05</v>
      </c>
      <c r="R139" s="216">
        <f>Q139*H139</f>
        <v>0.00027302000000000001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275</v>
      </c>
      <c r="AT139" s="218" t="s">
        <v>272</v>
      </c>
      <c r="AU139" s="218" t="s">
        <v>82</v>
      </c>
      <c r="AY139" s="20" t="s">
        <v>152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80</v>
      </c>
      <c r="BK139" s="219">
        <f>ROUND(I139*H139,2)</f>
        <v>0</v>
      </c>
      <c r="BL139" s="20" t="s">
        <v>240</v>
      </c>
      <c r="BM139" s="218" t="s">
        <v>287</v>
      </c>
    </row>
    <row r="140" s="13" customFormat="1">
      <c r="A140" s="13"/>
      <c r="B140" s="225"/>
      <c r="C140" s="226"/>
      <c r="D140" s="227" t="s">
        <v>164</v>
      </c>
      <c r="E140" s="226"/>
      <c r="F140" s="229" t="s">
        <v>413</v>
      </c>
      <c r="G140" s="226"/>
      <c r="H140" s="230">
        <v>13.651</v>
      </c>
      <c r="I140" s="231"/>
      <c r="J140" s="226"/>
      <c r="K140" s="226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164</v>
      </c>
      <c r="AU140" s="236" t="s">
        <v>82</v>
      </c>
      <c r="AV140" s="13" t="s">
        <v>82</v>
      </c>
      <c r="AW140" s="13" t="s">
        <v>4</v>
      </c>
      <c r="AX140" s="13" t="s">
        <v>80</v>
      </c>
      <c r="AY140" s="236" t="s">
        <v>152</v>
      </c>
    </row>
    <row r="141" s="2" customFormat="1" ht="16.5" customHeight="1">
      <c r="A141" s="41"/>
      <c r="B141" s="42"/>
      <c r="C141" s="207" t="s">
        <v>278</v>
      </c>
      <c r="D141" s="207" t="s">
        <v>155</v>
      </c>
      <c r="E141" s="208" t="s">
        <v>290</v>
      </c>
      <c r="F141" s="209" t="s">
        <v>291</v>
      </c>
      <c r="G141" s="210" t="s">
        <v>158</v>
      </c>
      <c r="H141" s="211">
        <v>44.530000000000001</v>
      </c>
      <c r="I141" s="212"/>
      <c r="J141" s="213">
        <f>ROUND(I141*H141,2)</f>
        <v>0</v>
      </c>
      <c r="K141" s="209" t="s">
        <v>159</v>
      </c>
      <c r="L141" s="47"/>
      <c r="M141" s="214" t="s">
        <v>19</v>
      </c>
      <c r="N141" s="215" t="s">
        <v>43</v>
      </c>
      <c r="O141" s="87"/>
      <c r="P141" s="216">
        <f>O141*H141</f>
        <v>0</v>
      </c>
      <c r="Q141" s="216">
        <v>0.00020000000000000001</v>
      </c>
      <c r="R141" s="216">
        <f>Q141*H141</f>
        <v>0.0089060000000000007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240</v>
      </c>
      <c r="AT141" s="218" t="s">
        <v>155</v>
      </c>
      <c r="AU141" s="218" t="s">
        <v>82</v>
      </c>
      <c r="AY141" s="20" t="s">
        <v>152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80</v>
      </c>
      <c r="BK141" s="219">
        <f>ROUND(I141*H141,2)</f>
        <v>0</v>
      </c>
      <c r="BL141" s="20" t="s">
        <v>240</v>
      </c>
      <c r="BM141" s="218" t="s">
        <v>292</v>
      </c>
    </row>
    <row r="142" s="2" customFormat="1">
      <c r="A142" s="41"/>
      <c r="B142" s="42"/>
      <c r="C142" s="43"/>
      <c r="D142" s="220" t="s">
        <v>162</v>
      </c>
      <c r="E142" s="43"/>
      <c r="F142" s="221" t="s">
        <v>293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162</v>
      </c>
      <c r="AU142" s="20" t="s">
        <v>82</v>
      </c>
    </row>
    <row r="143" s="2" customFormat="1" ht="24.15" customHeight="1">
      <c r="A143" s="41"/>
      <c r="B143" s="42"/>
      <c r="C143" s="207" t="s">
        <v>7</v>
      </c>
      <c r="D143" s="207" t="s">
        <v>155</v>
      </c>
      <c r="E143" s="208" t="s">
        <v>295</v>
      </c>
      <c r="F143" s="209" t="s">
        <v>296</v>
      </c>
      <c r="G143" s="210" t="s">
        <v>158</v>
      </c>
      <c r="H143" s="211">
        <v>44.530000000000001</v>
      </c>
      <c r="I143" s="212"/>
      <c r="J143" s="213">
        <f>ROUND(I143*H143,2)</f>
        <v>0</v>
      </c>
      <c r="K143" s="209" t="s">
        <v>159</v>
      </c>
      <c r="L143" s="47"/>
      <c r="M143" s="214" t="s">
        <v>19</v>
      </c>
      <c r="N143" s="215" t="s">
        <v>43</v>
      </c>
      <c r="O143" s="87"/>
      <c r="P143" s="216">
        <f>O143*H143</f>
        <v>0</v>
      </c>
      <c r="Q143" s="216">
        <v>0.00029</v>
      </c>
      <c r="R143" s="216">
        <f>Q143*H143</f>
        <v>0.0129137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240</v>
      </c>
      <c r="AT143" s="218" t="s">
        <v>155</v>
      </c>
      <c r="AU143" s="218" t="s">
        <v>82</v>
      </c>
      <c r="AY143" s="20" t="s">
        <v>152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80</v>
      </c>
      <c r="BK143" s="219">
        <f>ROUND(I143*H143,2)</f>
        <v>0</v>
      </c>
      <c r="BL143" s="20" t="s">
        <v>240</v>
      </c>
      <c r="BM143" s="218" t="s">
        <v>297</v>
      </c>
    </row>
    <row r="144" s="2" customFormat="1">
      <c r="A144" s="41"/>
      <c r="B144" s="42"/>
      <c r="C144" s="43"/>
      <c r="D144" s="220" t="s">
        <v>162</v>
      </c>
      <c r="E144" s="43"/>
      <c r="F144" s="221" t="s">
        <v>298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162</v>
      </c>
      <c r="AU144" s="20" t="s">
        <v>82</v>
      </c>
    </row>
    <row r="145" s="12" customFormat="1" ht="25.92" customHeight="1">
      <c r="A145" s="12"/>
      <c r="B145" s="191"/>
      <c r="C145" s="192"/>
      <c r="D145" s="193" t="s">
        <v>71</v>
      </c>
      <c r="E145" s="194" t="s">
        <v>299</v>
      </c>
      <c r="F145" s="194" t="s">
        <v>300</v>
      </c>
      <c r="G145" s="192"/>
      <c r="H145" s="192"/>
      <c r="I145" s="195"/>
      <c r="J145" s="196">
        <f>BK145</f>
        <v>0</v>
      </c>
      <c r="K145" s="192"/>
      <c r="L145" s="197"/>
      <c r="M145" s="198"/>
      <c r="N145" s="199"/>
      <c r="O145" s="199"/>
      <c r="P145" s="200">
        <f>P146</f>
        <v>0</v>
      </c>
      <c r="Q145" s="199"/>
      <c r="R145" s="200">
        <f>R146</f>
        <v>0</v>
      </c>
      <c r="S145" s="199"/>
      <c r="T145" s="201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2" t="s">
        <v>186</v>
      </c>
      <c r="AT145" s="203" t="s">
        <v>71</v>
      </c>
      <c r="AU145" s="203" t="s">
        <v>72</v>
      </c>
      <c r="AY145" s="202" t="s">
        <v>152</v>
      </c>
      <c r="BK145" s="204">
        <f>BK146</f>
        <v>0</v>
      </c>
    </row>
    <row r="146" s="2" customFormat="1" ht="16.5" customHeight="1">
      <c r="A146" s="41"/>
      <c r="B146" s="42"/>
      <c r="C146" s="207" t="s">
        <v>289</v>
      </c>
      <c r="D146" s="207" t="s">
        <v>155</v>
      </c>
      <c r="E146" s="208" t="s">
        <v>302</v>
      </c>
      <c r="F146" s="209" t="s">
        <v>300</v>
      </c>
      <c r="G146" s="210" t="s">
        <v>248</v>
      </c>
      <c r="H146" s="258"/>
      <c r="I146" s="212"/>
      <c r="J146" s="213">
        <f>ROUND(I146*H146,2)</f>
        <v>0</v>
      </c>
      <c r="K146" s="209" t="s">
        <v>19</v>
      </c>
      <c r="L146" s="47"/>
      <c r="M146" s="280" t="s">
        <v>19</v>
      </c>
      <c r="N146" s="281" t="s">
        <v>43</v>
      </c>
      <c r="O146" s="282"/>
      <c r="P146" s="283">
        <f>O146*H146</f>
        <v>0</v>
      </c>
      <c r="Q146" s="283">
        <v>0</v>
      </c>
      <c r="R146" s="283">
        <f>Q146*H146</f>
        <v>0</v>
      </c>
      <c r="S146" s="283">
        <v>0</v>
      </c>
      <c r="T146" s="284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160</v>
      </c>
      <c r="AT146" s="218" t="s">
        <v>155</v>
      </c>
      <c r="AU146" s="218" t="s">
        <v>80</v>
      </c>
      <c r="AY146" s="20" t="s">
        <v>152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80</v>
      </c>
      <c r="BK146" s="219">
        <f>ROUND(I146*H146,2)</f>
        <v>0</v>
      </c>
      <c r="BL146" s="20" t="s">
        <v>160</v>
      </c>
      <c r="BM146" s="218" t="s">
        <v>303</v>
      </c>
    </row>
    <row r="147" s="2" customFormat="1" ht="6.96" customHeight="1">
      <c r="A147" s="41"/>
      <c r="B147" s="62"/>
      <c r="C147" s="63"/>
      <c r="D147" s="63"/>
      <c r="E147" s="63"/>
      <c r="F147" s="63"/>
      <c r="G147" s="63"/>
      <c r="H147" s="63"/>
      <c r="I147" s="63"/>
      <c r="J147" s="63"/>
      <c r="K147" s="63"/>
      <c r="L147" s="47"/>
      <c r="M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</row>
  </sheetData>
  <sheetProtection sheet="1" autoFilter="0" formatColumns="0" formatRows="0" objects="1" scenarios="1" spinCount="100000" saltValue="Z7K0IheujbNVGX/Mw/7BayJGpOvO8mO+XzQW5wO1vs+MyghhSS5VlfQmCVNfWxMLFTbIS3/S3rJl7qDC4NwPNw==" hashValue="9yXrLuTYz3BOlNxWp23ugDGHYP7OS6+PoH4TKzjpmBPw9cYnRSM1f1LbHF08UrurG2AkJK6X7m7fHaijQXWJeA==" algorithmName="SHA-512" password="80EB"/>
  <autoFilter ref="C87:K146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5_01/619991001"/>
    <hyperlink ref="F95" r:id="rId2" display="https://podminky.urs.cz/item/CS_URS_2025_01/611131121"/>
    <hyperlink ref="F99" r:id="rId3" display="https://podminky.urs.cz/item/CS_URS_2025_01/611311131"/>
    <hyperlink ref="F102" r:id="rId4" display="https://podminky.urs.cz/item/CS_URS_2025_01/949101111"/>
    <hyperlink ref="F104" r:id="rId5" display="https://podminky.urs.cz/item/CS_URS_2025_01/952901111"/>
    <hyperlink ref="F107" r:id="rId6" display="https://podminky.urs.cz/item/CS_URS_2025_01/997002611"/>
    <hyperlink ref="F109" r:id="rId7" display="https://podminky.urs.cz/item/CS_URS_2025_01/997013212"/>
    <hyperlink ref="F111" r:id="rId8" display="https://podminky.urs.cz/item/CS_URS_2025_01/997013501"/>
    <hyperlink ref="F113" r:id="rId9" display="https://podminky.urs.cz/item/CS_URS_2025_01/997013509"/>
    <hyperlink ref="F116" r:id="rId10" display="https://podminky.urs.cz/item/CS_URS_2025_01/997013631"/>
    <hyperlink ref="F119" r:id="rId11" display="https://podminky.urs.cz/item/CS_URS_2025_01/998018002"/>
    <hyperlink ref="F127" r:id="rId12" display="https://podminky.urs.cz/item/CS_URS_2025_01/784121001"/>
    <hyperlink ref="F131" r:id="rId13" display="https://podminky.urs.cz/item/CS_URS_2025_01/784171001"/>
    <hyperlink ref="F136" r:id="rId14" display="https://podminky.urs.cz/item/CS_URS_2025_01/784171111"/>
    <hyperlink ref="F142" r:id="rId15" display="https://podminky.urs.cz/item/CS_URS_2025_01/784181121"/>
    <hyperlink ref="F144" r:id="rId16" display="https://podminky.urs.cz/item/CS_URS_2025_01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121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ZŠ Běžecká - oprava stropů a stěn po zatékání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433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30. 1. 2025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ROUND(J88,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ROUND((SUM(BE88:BE146)),  2)</f>
        <v>0</v>
      </c>
      <c r="G33" s="41"/>
      <c r="H33" s="41"/>
      <c r="I33" s="151">
        <v>0.20999999999999999</v>
      </c>
      <c r="J33" s="150">
        <f>ROUND(((SUM(BE88:BE146))*I33),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ROUND((SUM(BF88:BF146)),  2)</f>
        <v>0</v>
      </c>
      <c r="G34" s="41"/>
      <c r="H34" s="41"/>
      <c r="I34" s="151">
        <v>0.12</v>
      </c>
      <c r="J34" s="150">
        <f>ROUND(((SUM(BF88:BF146))*I34),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ROUND((SUM(BG88:BG146)),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ROUND((SUM(BH88:BH146)),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ROUND((SUM(BI88:BI146)),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ZŠ Běžecká - oprava stropů a stěn po zatékání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05 - m.č. C49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Sokolov, Běžecká 2055</v>
      </c>
      <c r="G52" s="43"/>
      <c r="H52" s="43"/>
      <c r="I52" s="35" t="s">
        <v>23</v>
      </c>
      <c r="J52" s="75" t="str">
        <f>IF(J12="","",J12)</f>
        <v>30. 1. 2025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125</v>
      </c>
      <c r="D57" s="165"/>
      <c r="E57" s="165"/>
      <c r="F57" s="165"/>
      <c r="G57" s="165"/>
      <c r="H57" s="165"/>
      <c r="I57" s="165"/>
      <c r="J57" s="166" t="s">
        <v>126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127</v>
      </c>
    </row>
    <row r="60" s="9" customFormat="1" ht="24.96" customHeight="1">
      <c r="A60" s="9"/>
      <c r="B60" s="168"/>
      <c r="C60" s="169"/>
      <c r="D60" s="170" t="s">
        <v>128</v>
      </c>
      <c r="E60" s="171"/>
      <c r="F60" s="171"/>
      <c r="G60" s="171"/>
      <c r="H60" s="171"/>
      <c r="I60" s="171"/>
      <c r="J60" s="172">
        <f>J89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129</v>
      </c>
      <c r="E61" s="177"/>
      <c r="F61" s="177"/>
      <c r="G61" s="177"/>
      <c r="H61" s="177"/>
      <c r="I61" s="177"/>
      <c r="J61" s="178">
        <f>J90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130</v>
      </c>
      <c r="E62" s="177"/>
      <c r="F62" s="177"/>
      <c r="G62" s="177"/>
      <c r="H62" s="177"/>
      <c r="I62" s="177"/>
      <c r="J62" s="178">
        <f>J100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131</v>
      </c>
      <c r="E63" s="177"/>
      <c r="F63" s="177"/>
      <c r="G63" s="177"/>
      <c r="H63" s="177"/>
      <c r="I63" s="177"/>
      <c r="J63" s="178">
        <f>J105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132</v>
      </c>
      <c r="E64" s="177"/>
      <c r="F64" s="177"/>
      <c r="G64" s="177"/>
      <c r="H64" s="177"/>
      <c r="I64" s="177"/>
      <c r="J64" s="178">
        <f>J117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133</v>
      </c>
      <c r="E65" s="171"/>
      <c r="F65" s="171"/>
      <c r="G65" s="171"/>
      <c r="H65" s="171"/>
      <c r="I65" s="171"/>
      <c r="J65" s="172">
        <f>J120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4"/>
      <c r="C66" s="175"/>
      <c r="D66" s="176" t="s">
        <v>134</v>
      </c>
      <c r="E66" s="177"/>
      <c r="F66" s="177"/>
      <c r="G66" s="177"/>
      <c r="H66" s="177"/>
      <c r="I66" s="177"/>
      <c r="J66" s="178">
        <f>J121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135</v>
      </c>
      <c r="E67" s="177"/>
      <c r="F67" s="177"/>
      <c r="G67" s="177"/>
      <c r="H67" s="177"/>
      <c r="I67" s="177"/>
      <c r="J67" s="178">
        <f>J125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8"/>
      <c r="C68" s="169"/>
      <c r="D68" s="170" t="s">
        <v>136</v>
      </c>
      <c r="E68" s="171"/>
      <c r="F68" s="171"/>
      <c r="G68" s="171"/>
      <c r="H68" s="171"/>
      <c r="I68" s="171"/>
      <c r="J68" s="172">
        <f>J145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137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63" t="str">
        <f>E7</f>
        <v>ZŠ Běžecká - oprava stropů a stěn po zatékání</v>
      </c>
      <c r="F78" s="35"/>
      <c r="G78" s="35"/>
      <c r="H78" s="35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122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05 - m.č. C49</v>
      </c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>Sokolov, Běžecká 2055</v>
      </c>
      <c r="G82" s="43"/>
      <c r="H82" s="43"/>
      <c r="I82" s="35" t="s">
        <v>23</v>
      </c>
      <c r="J82" s="75" t="str">
        <f>IF(J12="","",J12)</f>
        <v>30. 1. 2025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E15</f>
        <v>Město Sokolov</v>
      </c>
      <c r="G84" s="43"/>
      <c r="H84" s="43"/>
      <c r="I84" s="35" t="s">
        <v>31</v>
      </c>
      <c r="J84" s="39" t="str">
        <f>E21</f>
        <v xml:space="preserve"> 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29</v>
      </c>
      <c r="D85" s="43"/>
      <c r="E85" s="43"/>
      <c r="F85" s="30" t="str">
        <f>IF(E18="","",E18)</f>
        <v>Vyplň údaj</v>
      </c>
      <c r="G85" s="43"/>
      <c r="H85" s="43"/>
      <c r="I85" s="35" t="s">
        <v>34</v>
      </c>
      <c r="J85" s="39" t="str">
        <f>E24</f>
        <v>Michal Kubelka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0"/>
      <c r="B87" s="181"/>
      <c r="C87" s="182" t="s">
        <v>138</v>
      </c>
      <c r="D87" s="183" t="s">
        <v>57</v>
      </c>
      <c r="E87" s="183" t="s">
        <v>53</v>
      </c>
      <c r="F87" s="183" t="s">
        <v>54</v>
      </c>
      <c r="G87" s="183" t="s">
        <v>139</v>
      </c>
      <c r="H87" s="183" t="s">
        <v>140</v>
      </c>
      <c r="I87" s="183" t="s">
        <v>141</v>
      </c>
      <c r="J87" s="183" t="s">
        <v>126</v>
      </c>
      <c r="K87" s="184" t="s">
        <v>142</v>
      </c>
      <c r="L87" s="185"/>
      <c r="M87" s="95" t="s">
        <v>19</v>
      </c>
      <c r="N87" s="96" t="s">
        <v>42</v>
      </c>
      <c r="O87" s="96" t="s">
        <v>143</v>
      </c>
      <c r="P87" s="96" t="s">
        <v>144</v>
      </c>
      <c r="Q87" s="96" t="s">
        <v>145</v>
      </c>
      <c r="R87" s="96" t="s">
        <v>146</v>
      </c>
      <c r="S87" s="96" t="s">
        <v>147</v>
      </c>
      <c r="T87" s="97" t="s">
        <v>148</v>
      </c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</row>
    <row r="88" s="2" customFormat="1" ht="22.8" customHeight="1">
      <c r="A88" s="41"/>
      <c r="B88" s="42"/>
      <c r="C88" s="102" t="s">
        <v>149</v>
      </c>
      <c r="D88" s="43"/>
      <c r="E88" s="43"/>
      <c r="F88" s="43"/>
      <c r="G88" s="43"/>
      <c r="H88" s="43"/>
      <c r="I88" s="43"/>
      <c r="J88" s="186">
        <f>BK88</f>
        <v>0</v>
      </c>
      <c r="K88" s="43"/>
      <c r="L88" s="47"/>
      <c r="M88" s="98"/>
      <c r="N88" s="187"/>
      <c r="O88" s="99"/>
      <c r="P88" s="188">
        <f>P89+P120+P145</f>
        <v>0</v>
      </c>
      <c r="Q88" s="99"/>
      <c r="R88" s="188">
        <f>R89+R120+R145</f>
        <v>0.07603675</v>
      </c>
      <c r="S88" s="99"/>
      <c r="T88" s="189">
        <f>T89+T120+T145</f>
        <v>0.0077604500000000003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71</v>
      </c>
      <c r="AU88" s="20" t="s">
        <v>127</v>
      </c>
      <c r="BK88" s="190">
        <f>BK89+BK120+BK145</f>
        <v>0</v>
      </c>
    </row>
    <row r="89" s="12" customFormat="1" ht="25.92" customHeight="1">
      <c r="A89" s="12"/>
      <c r="B89" s="191"/>
      <c r="C89" s="192"/>
      <c r="D89" s="193" t="s">
        <v>71</v>
      </c>
      <c r="E89" s="194" t="s">
        <v>150</v>
      </c>
      <c r="F89" s="194" t="s">
        <v>151</v>
      </c>
      <c r="G89" s="192"/>
      <c r="H89" s="192"/>
      <c r="I89" s="195"/>
      <c r="J89" s="196">
        <f>BK89</f>
        <v>0</v>
      </c>
      <c r="K89" s="192"/>
      <c r="L89" s="197"/>
      <c r="M89" s="198"/>
      <c r="N89" s="199"/>
      <c r="O89" s="199"/>
      <c r="P89" s="200">
        <f>P90+P100+P105+P117</f>
        <v>0</v>
      </c>
      <c r="Q89" s="199"/>
      <c r="R89" s="200">
        <f>R90+R100+R105+R117</f>
        <v>0.045335859999999999</v>
      </c>
      <c r="S89" s="199"/>
      <c r="T89" s="201">
        <f>T90+T100+T105+T117</f>
        <v>0.0012307800000000001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80</v>
      </c>
      <c r="AT89" s="203" t="s">
        <v>71</v>
      </c>
      <c r="AU89" s="203" t="s">
        <v>72</v>
      </c>
      <c r="AY89" s="202" t="s">
        <v>152</v>
      </c>
      <c r="BK89" s="204">
        <f>BK90+BK100+BK105+BK117</f>
        <v>0</v>
      </c>
    </row>
    <row r="90" s="12" customFormat="1" ht="22.8" customHeight="1">
      <c r="A90" s="12"/>
      <c r="B90" s="191"/>
      <c r="C90" s="192"/>
      <c r="D90" s="193" t="s">
        <v>71</v>
      </c>
      <c r="E90" s="205" t="s">
        <v>153</v>
      </c>
      <c r="F90" s="205" t="s">
        <v>154</v>
      </c>
      <c r="G90" s="192"/>
      <c r="H90" s="192"/>
      <c r="I90" s="195"/>
      <c r="J90" s="206">
        <f>BK90</f>
        <v>0</v>
      </c>
      <c r="K90" s="192"/>
      <c r="L90" s="197"/>
      <c r="M90" s="198"/>
      <c r="N90" s="199"/>
      <c r="O90" s="199"/>
      <c r="P90" s="200">
        <f>SUM(P91:P99)</f>
        <v>0</v>
      </c>
      <c r="Q90" s="199"/>
      <c r="R90" s="200">
        <f>SUM(R91:R99)</f>
        <v>0.04451534</v>
      </c>
      <c r="S90" s="199"/>
      <c r="T90" s="201">
        <f>SUM(T91:T99)</f>
        <v>0.0012307800000000001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80</v>
      </c>
      <c r="AT90" s="203" t="s">
        <v>71</v>
      </c>
      <c r="AU90" s="203" t="s">
        <v>80</v>
      </c>
      <c r="AY90" s="202" t="s">
        <v>152</v>
      </c>
      <c r="BK90" s="204">
        <f>SUM(BK91:BK99)</f>
        <v>0</v>
      </c>
    </row>
    <row r="91" s="2" customFormat="1" ht="16.5" customHeight="1">
      <c r="A91" s="41"/>
      <c r="B91" s="42"/>
      <c r="C91" s="207" t="s">
        <v>80</v>
      </c>
      <c r="D91" s="207" t="s">
        <v>155</v>
      </c>
      <c r="E91" s="208" t="s">
        <v>156</v>
      </c>
      <c r="F91" s="209" t="s">
        <v>157</v>
      </c>
      <c r="G91" s="210" t="s">
        <v>158</v>
      </c>
      <c r="H91" s="211">
        <v>20.513000000000002</v>
      </c>
      <c r="I91" s="212"/>
      <c r="J91" s="213">
        <f>ROUND(I91*H91,2)</f>
        <v>0</v>
      </c>
      <c r="K91" s="209" t="s">
        <v>159</v>
      </c>
      <c r="L91" s="47"/>
      <c r="M91" s="214" t="s">
        <v>19</v>
      </c>
      <c r="N91" s="215" t="s">
        <v>43</v>
      </c>
      <c r="O91" s="87"/>
      <c r="P91" s="216">
        <f>O91*H91</f>
        <v>0</v>
      </c>
      <c r="Q91" s="216">
        <v>4.0000000000000003E-05</v>
      </c>
      <c r="R91" s="216">
        <f>Q91*H91</f>
        <v>0.00082052000000000015</v>
      </c>
      <c r="S91" s="216">
        <v>6.0000000000000002E-05</v>
      </c>
      <c r="T91" s="217">
        <f>S91*H91</f>
        <v>0.0012307800000000001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160</v>
      </c>
      <c r="AT91" s="218" t="s">
        <v>155</v>
      </c>
      <c r="AU91" s="218" t="s">
        <v>82</v>
      </c>
      <c r="AY91" s="20" t="s">
        <v>152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80</v>
      </c>
      <c r="BK91" s="219">
        <f>ROUND(I91*H91,2)</f>
        <v>0</v>
      </c>
      <c r="BL91" s="20" t="s">
        <v>160</v>
      </c>
      <c r="BM91" s="218" t="s">
        <v>423</v>
      </c>
    </row>
    <row r="92" s="2" customFormat="1">
      <c r="A92" s="41"/>
      <c r="B92" s="42"/>
      <c r="C92" s="43"/>
      <c r="D92" s="220" t="s">
        <v>162</v>
      </c>
      <c r="E92" s="43"/>
      <c r="F92" s="221" t="s">
        <v>163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162</v>
      </c>
      <c r="AU92" s="20" t="s">
        <v>82</v>
      </c>
    </row>
    <row r="93" s="13" customFormat="1">
      <c r="A93" s="13"/>
      <c r="B93" s="225"/>
      <c r="C93" s="226"/>
      <c r="D93" s="227" t="s">
        <v>164</v>
      </c>
      <c r="E93" s="228" t="s">
        <v>19</v>
      </c>
      <c r="F93" s="229" t="s">
        <v>434</v>
      </c>
      <c r="G93" s="226"/>
      <c r="H93" s="230">
        <v>20.513000000000002</v>
      </c>
      <c r="I93" s="231"/>
      <c r="J93" s="226"/>
      <c r="K93" s="226"/>
      <c r="L93" s="232"/>
      <c r="M93" s="233"/>
      <c r="N93" s="234"/>
      <c r="O93" s="234"/>
      <c r="P93" s="234"/>
      <c r="Q93" s="234"/>
      <c r="R93" s="234"/>
      <c r="S93" s="234"/>
      <c r="T93" s="23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164</v>
      </c>
      <c r="AU93" s="236" t="s">
        <v>82</v>
      </c>
      <c r="AV93" s="13" t="s">
        <v>82</v>
      </c>
      <c r="AW93" s="13" t="s">
        <v>33</v>
      </c>
      <c r="AX93" s="13" t="s">
        <v>80</v>
      </c>
      <c r="AY93" s="236" t="s">
        <v>152</v>
      </c>
    </row>
    <row r="94" s="2" customFormat="1" ht="16.5" customHeight="1">
      <c r="A94" s="41"/>
      <c r="B94" s="42"/>
      <c r="C94" s="207" t="s">
        <v>82</v>
      </c>
      <c r="D94" s="207" t="s">
        <v>155</v>
      </c>
      <c r="E94" s="208" t="s">
        <v>166</v>
      </c>
      <c r="F94" s="209" t="s">
        <v>167</v>
      </c>
      <c r="G94" s="210" t="s">
        <v>158</v>
      </c>
      <c r="H94" s="211">
        <v>10.257</v>
      </c>
      <c r="I94" s="212"/>
      <c r="J94" s="213">
        <f>ROUND(I94*H94,2)</f>
        <v>0</v>
      </c>
      <c r="K94" s="209" t="s">
        <v>159</v>
      </c>
      <c r="L94" s="47"/>
      <c r="M94" s="214" t="s">
        <v>19</v>
      </c>
      <c r="N94" s="215" t="s">
        <v>43</v>
      </c>
      <c r="O94" s="87"/>
      <c r="P94" s="216">
        <f>O94*H94</f>
        <v>0</v>
      </c>
      <c r="Q94" s="216">
        <v>0.00025999999999999998</v>
      </c>
      <c r="R94" s="216">
        <f>Q94*H94</f>
        <v>0.0026668199999999999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160</v>
      </c>
      <c r="AT94" s="218" t="s">
        <v>155</v>
      </c>
      <c r="AU94" s="218" t="s">
        <v>82</v>
      </c>
      <c r="AY94" s="20" t="s">
        <v>152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80</v>
      </c>
      <c r="BK94" s="219">
        <f>ROUND(I94*H94,2)</f>
        <v>0</v>
      </c>
      <c r="BL94" s="20" t="s">
        <v>160</v>
      </c>
      <c r="BM94" s="218" t="s">
        <v>168</v>
      </c>
    </row>
    <row r="95" s="2" customFormat="1">
      <c r="A95" s="41"/>
      <c r="B95" s="42"/>
      <c r="C95" s="43"/>
      <c r="D95" s="220" t="s">
        <v>162</v>
      </c>
      <c r="E95" s="43"/>
      <c r="F95" s="221" t="s">
        <v>169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162</v>
      </c>
      <c r="AU95" s="20" t="s">
        <v>82</v>
      </c>
    </row>
    <row r="96" s="14" customFormat="1">
      <c r="A96" s="14"/>
      <c r="B96" s="237"/>
      <c r="C96" s="238"/>
      <c r="D96" s="227" t="s">
        <v>164</v>
      </c>
      <c r="E96" s="239" t="s">
        <v>19</v>
      </c>
      <c r="F96" s="240" t="s">
        <v>170</v>
      </c>
      <c r="G96" s="238"/>
      <c r="H96" s="239" t="s">
        <v>19</v>
      </c>
      <c r="I96" s="241"/>
      <c r="J96" s="238"/>
      <c r="K96" s="238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164</v>
      </c>
      <c r="AU96" s="246" t="s">
        <v>82</v>
      </c>
      <c r="AV96" s="14" t="s">
        <v>80</v>
      </c>
      <c r="AW96" s="14" t="s">
        <v>33</v>
      </c>
      <c r="AX96" s="14" t="s">
        <v>72</v>
      </c>
      <c r="AY96" s="246" t="s">
        <v>152</v>
      </c>
    </row>
    <row r="97" s="13" customFormat="1">
      <c r="A97" s="13"/>
      <c r="B97" s="225"/>
      <c r="C97" s="226"/>
      <c r="D97" s="227" t="s">
        <v>164</v>
      </c>
      <c r="E97" s="228" t="s">
        <v>19</v>
      </c>
      <c r="F97" s="229" t="s">
        <v>435</v>
      </c>
      <c r="G97" s="226"/>
      <c r="H97" s="230">
        <v>10.257</v>
      </c>
      <c r="I97" s="231"/>
      <c r="J97" s="226"/>
      <c r="K97" s="226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164</v>
      </c>
      <c r="AU97" s="236" t="s">
        <v>82</v>
      </c>
      <c r="AV97" s="13" t="s">
        <v>82</v>
      </c>
      <c r="AW97" s="13" t="s">
        <v>33</v>
      </c>
      <c r="AX97" s="13" t="s">
        <v>80</v>
      </c>
      <c r="AY97" s="236" t="s">
        <v>152</v>
      </c>
    </row>
    <row r="98" s="2" customFormat="1" ht="16.5" customHeight="1">
      <c r="A98" s="41"/>
      <c r="B98" s="42"/>
      <c r="C98" s="207" t="s">
        <v>172</v>
      </c>
      <c r="D98" s="207" t="s">
        <v>155</v>
      </c>
      <c r="E98" s="208" t="s">
        <v>173</v>
      </c>
      <c r="F98" s="209" t="s">
        <v>174</v>
      </c>
      <c r="G98" s="210" t="s">
        <v>158</v>
      </c>
      <c r="H98" s="211">
        <v>10.257</v>
      </c>
      <c r="I98" s="212"/>
      <c r="J98" s="213">
        <f>ROUND(I98*H98,2)</f>
        <v>0</v>
      </c>
      <c r="K98" s="209" t="s">
        <v>159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0.0040000000000000001</v>
      </c>
      <c r="R98" s="216">
        <f>Q98*H98</f>
        <v>0.041028000000000002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160</v>
      </c>
      <c r="AT98" s="218" t="s">
        <v>155</v>
      </c>
      <c r="AU98" s="218" t="s">
        <v>82</v>
      </c>
      <c r="AY98" s="20" t="s">
        <v>152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80</v>
      </c>
      <c r="BK98" s="219">
        <f>ROUND(I98*H98,2)</f>
        <v>0</v>
      </c>
      <c r="BL98" s="20" t="s">
        <v>160</v>
      </c>
      <c r="BM98" s="218" t="s">
        <v>175</v>
      </c>
    </row>
    <row r="99" s="2" customFormat="1">
      <c r="A99" s="41"/>
      <c r="B99" s="42"/>
      <c r="C99" s="43"/>
      <c r="D99" s="220" t="s">
        <v>162</v>
      </c>
      <c r="E99" s="43"/>
      <c r="F99" s="221" t="s">
        <v>176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162</v>
      </c>
      <c r="AU99" s="20" t="s">
        <v>82</v>
      </c>
    </row>
    <row r="100" s="12" customFormat="1" ht="22.8" customHeight="1">
      <c r="A100" s="12"/>
      <c r="B100" s="191"/>
      <c r="C100" s="192"/>
      <c r="D100" s="193" t="s">
        <v>71</v>
      </c>
      <c r="E100" s="205" t="s">
        <v>191</v>
      </c>
      <c r="F100" s="205" t="s">
        <v>192</v>
      </c>
      <c r="G100" s="192"/>
      <c r="H100" s="192"/>
      <c r="I100" s="195"/>
      <c r="J100" s="206">
        <f>BK100</f>
        <v>0</v>
      </c>
      <c r="K100" s="192"/>
      <c r="L100" s="197"/>
      <c r="M100" s="198"/>
      <c r="N100" s="199"/>
      <c r="O100" s="199"/>
      <c r="P100" s="200">
        <f>SUM(P101:P104)</f>
        <v>0</v>
      </c>
      <c r="Q100" s="199"/>
      <c r="R100" s="200">
        <f>SUM(R101:R104)</f>
        <v>0.00082052000000000015</v>
      </c>
      <c r="S100" s="199"/>
      <c r="T100" s="201">
        <f>SUM(T101:T104)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2" t="s">
        <v>80</v>
      </c>
      <c r="AT100" s="203" t="s">
        <v>71</v>
      </c>
      <c r="AU100" s="203" t="s">
        <v>80</v>
      </c>
      <c r="AY100" s="202" t="s">
        <v>152</v>
      </c>
      <c r="BK100" s="204">
        <f>SUM(BK101:BK104)</f>
        <v>0</v>
      </c>
    </row>
    <row r="101" s="2" customFormat="1" ht="24.15" customHeight="1">
      <c r="A101" s="41"/>
      <c r="B101" s="42"/>
      <c r="C101" s="207" t="s">
        <v>160</v>
      </c>
      <c r="D101" s="207" t="s">
        <v>155</v>
      </c>
      <c r="E101" s="208" t="s">
        <v>193</v>
      </c>
      <c r="F101" s="209" t="s">
        <v>194</v>
      </c>
      <c r="G101" s="210" t="s">
        <v>158</v>
      </c>
      <c r="H101" s="211">
        <v>20.513000000000002</v>
      </c>
      <c r="I101" s="212"/>
      <c r="J101" s="213">
        <f>ROUND(I101*H101,2)</f>
        <v>0</v>
      </c>
      <c r="K101" s="209" t="s">
        <v>159</v>
      </c>
      <c r="L101" s="47"/>
      <c r="M101" s="214" t="s">
        <v>19</v>
      </c>
      <c r="N101" s="215" t="s">
        <v>43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160</v>
      </c>
      <c r="AT101" s="218" t="s">
        <v>155</v>
      </c>
      <c r="AU101" s="218" t="s">
        <v>82</v>
      </c>
      <c r="AY101" s="20" t="s">
        <v>152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80</v>
      </c>
      <c r="BK101" s="219">
        <f>ROUND(I101*H101,2)</f>
        <v>0</v>
      </c>
      <c r="BL101" s="20" t="s">
        <v>160</v>
      </c>
      <c r="BM101" s="218" t="s">
        <v>195</v>
      </c>
    </row>
    <row r="102" s="2" customFormat="1">
      <c r="A102" s="41"/>
      <c r="B102" s="42"/>
      <c r="C102" s="43"/>
      <c r="D102" s="220" t="s">
        <v>162</v>
      </c>
      <c r="E102" s="43"/>
      <c r="F102" s="221" t="s">
        <v>196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162</v>
      </c>
      <c r="AU102" s="20" t="s">
        <v>82</v>
      </c>
    </row>
    <row r="103" s="2" customFormat="1" ht="24.15" customHeight="1">
      <c r="A103" s="41"/>
      <c r="B103" s="42"/>
      <c r="C103" s="207" t="s">
        <v>186</v>
      </c>
      <c r="D103" s="207" t="s">
        <v>155</v>
      </c>
      <c r="E103" s="208" t="s">
        <v>198</v>
      </c>
      <c r="F103" s="209" t="s">
        <v>199</v>
      </c>
      <c r="G103" s="210" t="s">
        <v>158</v>
      </c>
      <c r="H103" s="211">
        <v>20.513000000000002</v>
      </c>
      <c r="I103" s="212"/>
      <c r="J103" s="213">
        <f>ROUND(I103*H103,2)</f>
        <v>0</v>
      </c>
      <c r="K103" s="209" t="s">
        <v>159</v>
      </c>
      <c r="L103" s="47"/>
      <c r="M103" s="214" t="s">
        <v>19</v>
      </c>
      <c r="N103" s="215" t="s">
        <v>43</v>
      </c>
      <c r="O103" s="87"/>
      <c r="P103" s="216">
        <f>O103*H103</f>
        <v>0</v>
      </c>
      <c r="Q103" s="216">
        <v>4.0000000000000003E-05</v>
      </c>
      <c r="R103" s="216">
        <f>Q103*H103</f>
        <v>0.00082052000000000015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160</v>
      </c>
      <c r="AT103" s="218" t="s">
        <v>155</v>
      </c>
      <c r="AU103" s="218" t="s">
        <v>82</v>
      </c>
      <c r="AY103" s="20" t="s">
        <v>152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80</v>
      </c>
      <c r="BK103" s="219">
        <f>ROUND(I103*H103,2)</f>
        <v>0</v>
      </c>
      <c r="BL103" s="20" t="s">
        <v>160</v>
      </c>
      <c r="BM103" s="218" t="s">
        <v>200</v>
      </c>
    </row>
    <row r="104" s="2" customFormat="1">
      <c r="A104" s="41"/>
      <c r="B104" s="42"/>
      <c r="C104" s="43"/>
      <c r="D104" s="220" t="s">
        <v>162</v>
      </c>
      <c r="E104" s="43"/>
      <c r="F104" s="221" t="s">
        <v>201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162</v>
      </c>
      <c r="AU104" s="20" t="s">
        <v>82</v>
      </c>
    </row>
    <row r="105" s="12" customFormat="1" ht="22.8" customHeight="1">
      <c r="A105" s="12"/>
      <c r="B105" s="191"/>
      <c r="C105" s="192"/>
      <c r="D105" s="193" t="s">
        <v>71</v>
      </c>
      <c r="E105" s="205" t="s">
        <v>202</v>
      </c>
      <c r="F105" s="205" t="s">
        <v>203</v>
      </c>
      <c r="G105" s="192"/>
      <c r="H105" s="192"/>
      <c r="I105" s="195"/>
      <c r="J105" s="206">
        <f>BK105</f>
        <v>0</v>
      </c>
      <c r="K105" s="192"/>
      <c r="L105" s="197"/>
      <c r="M105" s="198"/>
      <c r="N105" s="199"/>
      <c r="O105" s="199"/>
      <c r="P105" s="200">
        <f>SUM(P106:P116)</f>
        <v>0</v>
      </c>
      <c r="Q105" s="199"/>
      <c r="R105" s="200">
        <f>SUM(R106:R116)</f>
        <v>0</v>
      </c>
      <c r="S105" s="199"/>
      <c r="T105" s="201">
        <f>SUM(T106:T116)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2" t="s">
        <v>80</v>
      </c>
      <c r="AT105" s="203" t="s">
        <v>71</v>
      </c>
      <c r="AU105" s="203" t="s">
        <v>80</v>
      </c>
      <c r="AY105" s="202" t="s">
        <v>152</v>
      </c>
      <c r="BK105" s="204">
        <f>SUM(BK106:BK116)</f>
        <v>0</v>
      </c>
    </row>
    <row r="106" s="2" customFormat="1" ht="16.5" customHeight="1">
      <c r="A106" s="41"/>
      <c r="B106" s="42"/>
      <c r="C106" s="207" t="s">
        <v>153</v>
      </c>
      <c r="D106" s="207" t="s">
        <v>155</v>
      </c>
      <c r="E106" s="208" t="s">
        <v>205</v>
      </c>
      <c r="F106" s="209" t="s">
        <v>206</v>
      </c>
      <c r="G106" s="210" t="s">
        <v>207</v>
      </c>
      <c r="H106" s="211">
        <v>0.0080000000000000002</v>
      </c>
      <c r="I106" s="212"/>
      <c r="J106" s="213">
        <f>ROUND(I106*H106,2)</f>
        <v>0</v>
      </c>
      <c r="K106" s="209" t="s">
        <v>159</v>
      </c>
      <c r="L106" s="47"/>
      <c r="M106" s="214" t="s">
        <v>19</v>
      </c>
      <c r="N106" s="215" t="s">
        <v>43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160</v>
      </c>
      <c r="AT106" s="218" t="s">
        <v>155</v>
      </c>
      <c r="AU106" s="218" t="s">
        <v>82</v>
      </c>
      <c r="AY106" s="20" t="s">
        <v>152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80</v>
      </c>
      <c r="BK106" s="219">
        <f>ROUND(I106*H106,2)</f>
        <v>0</v>
      </c>
      <c r="BL106" s="20" t="s">
        <v>160</v>
      </c>
      <c r="BM106" s="218" t="s">
        <v>208</v>
      </c>
    </row>
    <row r="107" s="2" customFormat="1">
      <c r="A107" s="41"/>
      <c r="B107" s="42"/>
      <c r="C107" s="43"/>
      <c r="D107" s="220" t="s">
        <v>162</v>
      </c>
      <c r="E107" s="43"/>
      <c r="F107" s="221" t="s">
        <v>209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162</v>
      </c>
      <c r="AU107" s="20" t="s">
        <v>82</v>
      </c>
    </row>
    <row r="108" s="2" customFormat="1" ht="24.15" customHeight="1">
      <c r="A108" s="41"/>
      <c r="B108" s="42"/>
      <c r="C108" s="207" t="s">
        <v>197</v>
      </c>
      <c r="D108" s="207" t="s">
        <v>155</v>
      </c>
      <c r="E108" s="208" t="s">
        <v>210</v>
      </c>
      <c r="F108" s="209" t="s">
        <v>211</v>
      </c>
      <c r="G108" s="210" t="s">
        <v>207</v>
      </c>
      <c r="H108" s="211">
        <v>0.0080000000000000002</v>
      </c>
      <c r="I108" s="212"/>
      <c r="J108" s="213">
        <f>ROUND(I108*H108,2)</f>
        <v>0</v>
      </c>
      <c r="K108" s="209" t="s">
        <v>159</v>
      </c>
      <c r="L108" s="47"/>
      <c r="M108" s="214" t="s">
        <v>19</v>
      </c>
      <c r="N108" s="215" t="s">
        <v>43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160</v>
      </c>
      <c r="AT108" s="218" t="s">
        <v>155</v>
      </c>
      <c r="AU108" s="218" t="s">
        <v>82</v>
      </c>
      <c r="AY108" s="20" t="s">
        <v>152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80</v>
      </c>
      <c r="BK108" s="219">
        <f>ROUND(I108*H108,2)</f>
        <v>0</v>
      </c>
      <c r="BL108" s="20" t="s">
        <v>160</v>
      </c>
      <c r="BM108" s="218" t="s">
        <v>212</v>
      </c>
    </row>
    <row r="109" s="2" customFormat="1">
      <c r="A109" s="41"/>
      <c r="B109" s="42"/>
      <c r="C109" s="43"/>
      <c r="D109" s="220" t="s">
        <v>162</v>
      </c>
      <c r="E109" s="43"/>
      <c r="F109" s="221" t="s">
        <v>213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162</v>
      </c>
      <c r="AU109" s="20" t="s">
        <v>82</v>
      </c>
    </row>
    <row r="110" s="2" customFormat="1" ht="21.75" customHeight="1">
      <c r="A110" s="41"/>
      <c r="B110" s="42"/>
      <c r="C110" s="207" t="s">
        <v>204</v>
      </c>
      <c r="D110" s="207" t="s">
        <v>155</v>
      </c>
      <c r="E110" s="208" t="s">
        <v>214</v>
      </c>
      <c r="F110" s="209" t="s">
        <v>215</v>
      </c>
      <c r="G110" s="210" t="s">
        <v>207</v>
      </c>
      <c r="H110" s="211">
        <v>0.0080000000000000002</v>
      </c>
      <c r="I110" s="212"/>
      <c r="J110" s="213">
        <f>ROUND(I110*H110,2)</f>
        <v>0</v>
      </c>
      <c r="K110" s="209" t="s">
        <v>159</v>
      </c>
      <c r="L110" s="47"/>
      <c r="M110" s="214" t="s">
        <v>19</v>
      </c>
      <c r="N110" s="215" t="s">
        <v>43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160</v>
      </c>
      <c r="AT110" s="218" t="s">
        <v>155</v>
      </c>
      <c r="AU110" s="218" t="s">
        <v>82</v>
      </c>
      <c r="AY110" s="20" t="s">
        <v>152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80</v>
      </c>
      <c r="BK110" s="219">
        <f>ROUND(I110*H110,2)</f>
        <v>0</v>
      </c>
      <c r="BL110" s="20" t="s">
        <v>160</v>
      </c>
      <c r="BM110" s="218" t="s">
        <v>216</v>
      </c>
    </row>
    <row r="111" s="2" customFormat="1">
      <c r="A111" s="41"/>
      <c r="B111" s="42"/>
      <c r="C111" s="43"/>
      <c r="D111" s="220" t="s">
        <v>162</v>
      </c>
      <c r="E111" s="43"/>
      <c r="F111" s="221" t="s">
        <v>217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162</v>
      </c>
      <c r="AU111" s="20" t="s">
        <v>82</v>
      </c>
    </row>
    <row r="112" s="2" customFormat="1" ht="24.15" customHeight="1">
      <c r="A112" s="41"/>
      <c r="B112" s="42"/>
      <c r="C112" s="207" t="s">
        <v>191</v>
      </c>
      <c r="D112" s="207" t="s">
        <v>155</v>
      </c>
      <c r="E112" s="208" t="s">
        <v>218</v>
      </c>
      <c r="F112" s="209" t="s">
        <v>219</v>
      </c>
      <c r="G112" s="210" t="s">
        <v>207</v>
      </c>
      <c r="H112" s="211">
        <v>0.048000000000000001</v>
      </c>
      <c r="I112" s="212"/>
      <c r="J112" s="213">
        <f>ROUND(I112*H112,2)</f>
        <v>0</v>
      </c>
      <c r="K112" s="209" t="s">
        <v>159</v>
      </c>
      <c r="L112" s="47"/>
      <c r="M112" s="214" t="s">
        <v>19</v>
      </c>
      <c r="N112" s="215" t="s">
        <v>43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160</v>
      </c>
      <c r="AT112" s="218" t="s">
        <v>155</v>
      </c>
      <c r="AU112" s="218" t="s">
        <v>82</v>
      </c>
      <c r="AY112" s="20" t="s">
        <v>152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80</v>
      </c>
      <c r="BK112" s="219">
        <f>ROUND(I112*H112,2)</f>
        <v>0</v>
      </c>
      <c r="BL112" s="20" t="s">
        <v>160</v>
      </c>
      <c r="BM112" s="218" t="s">
        <v>220</v>
      </c>
    </row>
    <row r="113" s="2" customFormat="1">
      <c r="A113" s="41"/>
      <c r="B113" s="42"/>
      <c r="C113" s="43"/>
      <c r="D113" s="220" t="s">
        <v>162</v>
      </c>
      <c r="E113" s="43"/>
      <c r="F113" s="221" t="s">
        <v>221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162</v>
      </c>
      <c r="AU113" s="20" t="s">
        <v>82</v>
      </c>
    </row>
    <row r="114" s="13" customFormat="1">
      <c r="A114" s="13"/>
      <c r="B114" s="225"/>
      <c r="C114" s="226"/>
      <c r="D114" s="227" t="s">
        <v>164</v>
      </c>
      <c r="E114" s="228" t="s">
        <v>19</v>
      </c>
      <c r="F114" s="229" t="s">
        <v>436</v>
      </c>
      <c r="G114" s="226"/>
      <c r="H114" s="230">
        <v>0.048000000000000001</v>
      </c>
      <c r="I114" s="231"/>
      <c r="J114" s="226"/>
      <c r="K114" s="226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164</v>
      </c>
      <c r="AU114" s="236" t="s">
        <v>82</v>
      </c>
      <c r="AV114" s="13" t="s">
        <v>82</v>
      </c>
      <c r="AW114" s="13" t="s">
        <v>33</v>
      </c>
      <c r="AX114" s="13" t="s">
        <v>80</v>
      </c>
      <c r="AY114" s="236" t="s">
        <v>152</v>
      </c>
    </row>
    <row r="115" s="2" customFormat="1" ht="24.15" customHeight="1">
      <c r="A115" s="41"/>
      <c r="B115" s="42"/>
      <c r="C115" s="207" t="s">
        <v>107</v>
      </c>
      <c r="D115" s="207" t="s">
        <v>155</v>
      </c>
      <c r="E115" s="208" t="s">
        <v>223</v>
      </c>
      <c r="F115" s="209" t="s">
        <v>224</v>
      </c>
      <c r="G115" s="210" t="s">
        <v>207</v>
      </c>
      <c r="H115" s="211">
        <v>0.0080000000000000002</v>
      </c>
      <c r="I115" s="212"/>
      <c r="J115" s="213">
        <f>ROUND(I115*H115,2)</f>
        <v>0</v>
      </c>
      <c r="K115" s="209" t="s">
        <v>159</v>
      </c>
      <c r="L115" s="47"/>
      <c r="M115" s="214" t="s">
        <v>19</v>
      </c>
      <c r="N115" s="215" t="s">
        <v>43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160</v>
      </c>
      <c r="AT115" s="218" t="s">
        <v>155</v>
      </c>
      <c r="AU115" s="218" t="s">
        <v>82</v>
      </c>
      <c r="AY115" s="20" t="s">
        <v>152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80</v>
      </c>
      <c r="BK115" s="219">
        <f>ROUND(I115*H115,2)</f>
        <v>0</v>
      </c>
      <c r="BL115" s="20" t="s">
        <v>160</v>
      </c>
      <c r="BM115" s="218" t="s">
        <v>225</v>
      </c>
    </row>
    <row r="116" s="2" customFormat="1">
      <c r="A116" s="41"/>
      <c r="B116" s="42"/>
      <c r="C116" s="43"/>
      <c r="D116" s="220" t="s">
        <v>162</v>
      </c>
      <c r="E116" s="43"/>
      <c r="F116" s="221" t="s">
        <v>226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162</v>
      </c>
      <c r="AU116" s="20" t="s">
        <v>82</v>
      </c>
    </row>
    <row r="117" s="12" customFormat="1" ht="22.8" customHeight="1">
      <c r="A117" s="12"/>
      <c r="B117" s="191"/>
      <c r="C117" s="192"/>
      <c r="D117" s="193" t="s">
        <v>71</v>
      </c>
      <c r="E117" s="205" t="s">
        <v>227</v>
      </c>
      <c r="F117" s="205" t="s">
        <v>228</v>
      </c>
      <c r="G117" s="192"/>
      <c r="H117" s="192"/>
      <c r="I117" s="195"/>
      <c r="J117" s="206">
        <f>BK117</f>
        <v>0</v>
      </c>
      <c r="K117" s="192"/>
      <c r="L117" s="197"/>
      <c r="M117" s="198"/>
      <c r="N117" s="199"/>
      <c r="O117" s="199"/>
      <c r="P117" s="200">
        <f>SUM(P118:P119)</f>
        <v>0</v>
      </c>
      <c r="Q117" s="199"/>
      <c r="R117" s="200">
        <f>SUM(R118:R119)</f>
        <v>0</v>
      </c>
      <c r="S117" s="199"/>
      <c r="T117" s="201">
        <f>SUM(T118:T119)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2" t="s">
        <v>80</v>
      </c>
      <c r="AT117" s="203" t="s">
        <v>71</v>
      </c>
      <c r="AU117" s="203" t="s">
        <v>80</v>
      </c>
      <c r="AY117" s="202" t="s">
        <v>152</v>
      </c>
      <c r="BK117" s="204">
        <f>SUM(BK118:BK119)</f>
        <v>0</v>
      </c>
    </row>
    <row r="118" s="2" customFormat="1" ht="33" customHeight="1">
      <c r="A118" s="41"/>
      <c r="B118" s="42"/>
      <c r="C118" s="207" t="s">
        <v>110</v>
      </c>
      <c r="D118" s="207" t="s">
        <v>155</v>
      </c>
      <c r="E118" s="208" t="s">
        <v>229</v>
      </c>
      <c r="F118" s="209" t="s">
        <v>230</v>
      </c>
      <c r="G118" s="210" t="s">
        <v>207</v>
      </c>
      <c r="H118" s="211">
        <v>0.044999999999999998</v>
      </c>
      <c r="I118" s="212"/>
      <c r="J118" s="213">
        <f>ROUND(I118*H118,2)</f>
        <v>0</v>
      </c>
      <c r="K118" s="209" t="s">
        <v>159</v>
      </c>
      <c r="L118" s="47"/>
      <c r="M118" s="214" t="s">
        <v>19</v>
      </c>
      <c r="N118" s="215" t="s">
        <v>43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160</v>
      </c>
      <c r="AT118" s="218" t="s">
        <v>155</v>
      </c>
      <c r="AU118" s="218" t="s">
        <v>82</v>
      </c>
      <c r="AY118" s="20" t="s">
        <v>152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80</v>
      </c>
      <c r="BK118" s="219">
        <f>ROUND(I118*H118,2)</f>
        <v>0</v>
      </c>
      <c r="BL118" s="20" t="s">
        <v>160</v>
      </c>
      <c r="BM118" s="218" t="s">
        <v>231</v>
      </c>
    </row>
    <row r="119" s="2" customFormat="1">
      <c r="A119" s="41"/>
      <c r="B119" s="42"/>
      <c r="C119" s="43"/>
      <c r="D119" s="220" t="s">
        <v>162</v>
      </c>
      <c r="E119" s="43"/>
      <c r="F119" s="221" t="s">
        <v>232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162</v>
      </c>
      <c r="AU119" s="20" t="s">
        <v>82</v>
      </c>
    </row>
    <row r="120" s="12" customFormat="1" ht="25.92" customHeight="1">
      <c r="A120" s="12"/>
      <c r="B120" s="191"/>
      <c r="C120" s="192"/>
      <c r="D120" s="193" t="s">
        <v>71</v>
      </c>
      <c r="E120" s="194" t="s">
        <v>233</v>
      </c>
      <c r="F120" s="194" t="s">
        <v>234</v>
      </c>
      <c r="G120" s="192"/>
      <c r="H120" s="192"/>
      <c r="I120" s="195"/>
      <c r="J120" s="196">
        <f>BK120</f>
        <v>0</v>
      </c>
      <c r="K120" s="192"/>
      <c r="L120" s="197"/>
      <c r="M120" s="198"/>
      <c r="N120" s="199"/>
      <c r="O120" s="199"/>
      <c r="P120" s="200">
        <f>P121+P125</f>
        <v>0</v>
      </c>
      <c r="Q120" s="199"/>
      <c r="R120" s="200">
        <f>R121+R125</f>
        <v>0.030700890000000005</v>
      </c>
      <c r="S120" s="199"/>
      <c r="T120" s="201">
        <f>T121+T125</f>
        <v>0.0065296700000000004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2" t="s">
        <v>82</v>
      </c>
      <c r="AT120" s="203" t="s">
        <v>71</v>
      </c>
      <c r="AU120" s="203" t="s">
        <v>72</v>
      </c>
      <c r="AY120" s="202" t="s">
        <v>152</v>
      </c>
      <c r="BK120" s="204">
        <f>BK121+BK125</f>
        <v>0</v>
      </c>
    </row>
    <row r="121" s="12" customFormat="1" ht="22.8" customHeight="1">
      <c r="A121" s="12"/>
      <c r="B121" s="191"/>
      <c r="C121" s="192"/>
      <c r="D121" s="193" t="s">
        <v>71</v>
      </c>
      <c r="E121" s="205" t="s">
        <v>235</v>
      </c>
      <c r="F121" s="205" t="s">
        <v>236</v>
      </c>
      <c r="G121" s="192"/>
      <c r="H121" s="192"/>
      <c r="I121" s="195"/>
      <c r="J121" s="206">
        <f>BK121</f>
        <v>0</v>
      </c>
      <c r="K121" s="192"/>
      <c r="L121" s="197"/>
      <c r="M121" s="198"/>
      <c r="N121" s="199"/>
      <c r="O121" s="199"/>
      <c r="P121" s="200">
        <f>SUM(P122:P124)</f>
        <v>0</v>
      </c>
      <c r="Q121" s="199"/>
      <c r="R121" s="200">
        <f>SUM(R122:R124)</f>
        <v>0</v>
      </c>
      <c r="S121" s="199"/>
      <c r="T121" s="201">
        <f>SUM(T122:T124)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2" t="s">
        <v>82</v>
      </c>
      <c r="AT121" s="203" t="s">
        <v>71</v>
      </c>
      <c r="AU121" s="203" t="s">
        <v>80</v>
      </c>
      <c r="AY121" s="202" t="s">
        <v>152</v>
      </c>
      <c r="BK121" s="204">
        <f>SUM(BK122:BK124)</f>
        <v>0</v>
      </c>
    </row>
    <row r="122" s="2" customFormat="1" ht="16.5" customHeight="1">
      <c r="A122" s="41"/>
      <c r="B122" s="42"/>
      <c r="C122" s="207" t="s">
        <v>8</v>
      </c>
      <c r="D122" s="207" t="s">
        <v>155</v>
      </c>
      <c r="E122" s="208" t="s">
        <v>237</v>
      </c>
      <c r="F122" s="209" t="s">
        <v>427</v>
      </c>
      <c r="G122" s="210" t="s">
        <v>239</v>
      </c>
      <c r="H122" s="211">
        <v>1</v>
      </c>
      <c r="I122" s="212"/>
      <c r="J122" s="213">
        <f>ROUND(I122*H122,2)</f>
        <v>0</v>
      </c>
      <c r="K122" s="209" t="s">
        <v>19</v>
      </c>
      <c r="L122" s="47"/>
      <c r="M122" s="214" t="s">
        <v>19</v>
      </c>
      <c r="N122" s="215" t="s">
        <v>43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240</v>
      </c>
      <c r="AT122" s="218" t="s">
        <v>155</v>
      </c>
      <c r="AU122" s="218" t="s">
        <v>82</v>
      </c>
      <c r="AY122" s="20" t="s">
        <v>152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80</v>
      </c>
      <c r="BK122" s="219">
        <f>ROUND(I122*H122,2)</f>
        <v>0</v>
      </c>
      <c r="BL122" s="20" t="s">
        <v>240</v>
      </c>
      <c r="BM122" s="218" t="s">
        <v>241</v>
      </c>
    </row>
    <row r="123" s="2" customFormat="1" ht="16.5" customHeight="1">
      <c r="A123" s="41"/>
      <c r="B123" s="42"/>
      <c r="C123" s="207" t="s">
        <v>115</v>
      </c>
      <c r="D123" s="207" t="s">
        <v>155</v>
      </c>
      <c r="E123" s="208" t="s">
        <v>243</v>
      </c>
      <c r="F123" s="209" t="s">
        <v>428</v>
      </c>
      <c r="G123" s="210" t="s">
        <v>239</v>
      </c>
      <c r="H123" s="211">
        <v>1</v>
      </c>
      <c r="I123" s="212"/>
      <c r="J123" s="213">
        <f>ROUND(I123*H123,2)</f>
        <v>0</v>
      </c>
      <c r="K123" s="209" t="s">
        <v>19</v>
      </c>
      <c r="L123" s="47"/>
      <c r="M123" s="214" t="s">
        <v>19</v>
      </c>
      <c r="N123" s="215" t="s">
        <v>43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240</v>
      </c>
      <c r="AT123" s="218" t="s">
        <v>155</v>
      </c>
      <c r="AU123" s="218" t="s">
        <v>82</v>
      </c>
      <c r="AY123" s="20" t="s">
        <v>152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80</v>
      </c>
      <c r="BK123" s="219">
        <f>ROUND(I123*H123,2)</f>
        <v>0</v>
      </c>
      <c r="BL123" s="20" t="s">
        <v>240</v>
      </c>
      <c r="BM123" s="218" t="s">
        <v>245</v>
      </c>
    </row>
    <row r="124" s="2" customFormat="1" ht="24.15" customHeight="1">
      <c r="A124" s="41"/>
      <c r="B124" s="42"/>
      <c r="C124" s="207" t="s">
        <v>118</v>
      </c>
      <c r="D124" s="207" t="s">
        <v>155</v>
      </c>
      <c r="E124" s="208" t="s">
        <v>246</v>
      </c>
      <c r="F124" s="209" t="s">
        <v>247</v>
      </c>
      <c r="G124" s="210" t="s">
        <v>248</v>
      </c>
      <c r="H124" s="258"/>
      <c r="I124" s="212"/>
      <c r="J124" s="213">
        <f>ROUND(I124*H124,2)</f>
        <v>0</v>
      </c>
      <c r="K124" s="209" t="s">
        <v>19</v>
      </c>
      <c r="L124" s="47"/>
      <c r="M124" s="214" t="s">
        <v>19</v>
      </c>
      <c r="N124" s="215" t="s">
        <v>43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240</v>
      </c>
      <c r="AT124" s="218" t="s">
        <v>155</v>
      </c>
      <c r="AU124" s="218" t="s">
        <v>82</v>
      </c>
      <c r="AY124" s="20" t="s">
        <v>152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80</v>
      </c>
      <c r="BK124" s="219">
        <f>ROUND(I124*H124,2)</f>
        <v>0</v>
      </c>
      <c r="BL124" s="20" t="s">
        <v>240</v>
      </c>
      <c r="BM124" s="218" t="s">
        <v>249</v>
      </c>
    </row>
    <row r="125" s="12" customFormat="1" ht="22.8" customHeight="1">
      <c r="A125" s="12"/>
      <c r="B125" s="191"/>
      <c r="C125" s="192"/>
      <c r="D125" s="193" t="s">
        <v>71</v>
      </c>
      <c r="E125" s="205" t="s">
        <v>250</v>
      </c>
      <c r="F125" s="205" t="s">
        <v>251</v>
      </c>
      <c r="G125" s="192"/>
      <c r="H125" s="192"/>
      <c r="I125" s="195"/>
      <c r="J125" s="206">
        <f>BK125</f>
        <v>0</v>
      </c>
      <c r="K125" s="192"/>
      <c r="L125" s="197"/>
      <c r="M125" s="198"/>
      <c r="N125" s="199"/>
      <c r="O125" s="199"/>
      <c r="P125" s="200">
        <f>SUM(P126:P144)</f>
        <v>0</v>
      </c>
      <c r="Q125" s="199"/>
      <c r="R125" s="200">
        <f>SUM(R126:R144)</f>
        <v>0.030700890000000005</v>
      </c>
      <c r="S125" s="199"/>
      <c r="T125" s="201">
        <f>SUM(T126:T144)</f>
        <v>0.0065296700000000004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2" t="s">
        <v>82</v>
      </c>
      <c r="AT125" s="203" t="s">
        <v>71</v>
      </c>
      <c r="AU125" s="203" t="s">
        <v>80</v>
      </c>
      <c r="AY125" s="202" t="s">
        <v>152</v>
      </c>
      <c r="BK125" s="204">
        <f>SUM(BK126:BK144)</f>
        <v>0</v>
      </c>
    </row>
    <row r="126" s="2" customFormat="1" ht="16.5" customHeight="1">
      <c r="A126" s="41"/>
      <c r="B126" s="42"/>
      <c r="C126" s="207" t="s">
        <v>242</v>
      </c>
      <c r="D126" s="207" t="s">
        <v>155</v>
      </c>
      <c r="E126" s="208" t="s">
        <v>253</v>
      </c>
      <c r="F126" s="209" t="s">
        <v>254</v>
      </c>
      <c r="G126" s="210" t="s">
        <v>158</v>
      </c>
      <c r="H126" s="211">
        <v>20.513000000000002</v>
      </c>
      <c r="I126" s="212"/>
      <c r="J126" s="213">
        <f>ROUND(I126*H126,2)</f>
        <v>0</v>
      </c>
      <c r="K126" s="209" t="s">
        <v>159</v>
      </c>
      <c r="L126" s="47"/>
      <c r="M126" s="214" t="s">
        <v>19</v>
      </c>
      <c r="N126" s="215" t="s">
        <v>43</v>
      </c>
      <c r="O126" s="87"/>
      <c r="P126" s="216">
        <f>O126*H126</f>
        <v>0</v>
      </c>
      <c r="Q126" s="216">
        <v>0.001</v>
      </c>
      <c r="R126" s="216">
        <f>Q126*H126</f>
        <v>0.020513000000000003</v>
      </c>
      <c r="S126" s="216">
        <v>0.00031</v>
      </c>
      <c r="T126" s="217">
        <f>S126*H126</f>
        <v>0.0063590300000000008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240</v>
      </c>
      <c r="AT126" s="218" t="s">
        <v>155</v>
      </c>
      <c r="AU126" s="218" t="s">
        <v>82</v>
      </c>
      <c r="AY126" s="20" t="s">
        <v>152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80</v>
      </c>
      <c r="BK126" s="219">
        <f>ROUND(I126*H126,2)</f>
        <v>0</v>
      </c>
      <c r="BL126" s="20" t="s">
        <v>240</v>
      </c>
      <c r="BM126" s="218" t="s">
        <v>255</v>
      </c>
    </row>
    <row r="127" s="2" customFormat="1">
      <c r="A127" s="41"/>
      <c r="B127" s="42"/>
      <c r="C127" s="43"/>
      <c r="D127" s="220" t="s">
        <v>162</v>
      </c>
      <c r="E127" s="43"/>
      <c r="F127" s="221" t="s">
        <v>256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162</v>
      </c>
      <c r="AU127" s="20" t="s">
        <v>82</v>
      </c>
    </row>
    <row r="128" s="14" customFormat="1">
      <c r="A128" s="14"/>
      <c r="B128" s="237"/>
      <c r="C128" s="238"/>
      <c r="D128" s="227" t="s">
        <v>164</v>
      </c>
      <c r="E128" s="239" t="s">
        <v>19</v>
      </c>
      <c r="F128" s="240" t="s">
        <v>257</v>
      </c>
      <c r="G128" s="238"/>
      <c r="H128" s="239" t="s">
        <v>19</v>
      </c>
      <c r="I128" s="241"/>
      <c r="J128" s="238"/>
      <c r="K128" s="238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164</v>
      </c>
      <c r="AU128" s="246" t="s">
        <v>82</v>
      </c>
      <c r="AV128" s="14" t="s">
        <v>80</v>
      </c>
      <c r="AW128" s="14" t="s">
        <v>33</v>
      </c>
      <c r="AX128" s="14" t="s">
        <v>72</v>
      </c>
      <c r="AY128" s="246" t="s">
        <v>152</v>
      </c>
    </row>
    <row r="129" s="13" customFormat="1">
      <c r="A129" s="13"/>
      <c r="B129" s="225"/>
      <c r="C129" s="226"/>
      <c r="D129" s="227" t="s">
        <v>164</v>
      </c>
      <c r="E129" s="228" t="s">
        <v>19</v>
      </c>
      <c r="F129" s="229" t="s">
        <v>434</v>
      </c>
      <c r="G129" s="226"/>
      <c r="H129" s="230">
        <v>20.513000000000002</v>
      </c>
      <c r="I129" s="231"/>
      <c r="J129" s="226"/>
      <c r="K129" s="226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164</v>
      </c>
      <c r="AU129" s="236" t="s">
        <v>82</v>
      </c>
      <c r="AV129" s="13" t="s">
        <v>82</v>
      </c>
      <c r="AW129" s="13" t="s">
        <v>33</v>
      </c>
      <c r="AX129" s="13" t="s">
        <v>80</v>
      </c>
      <c r="AY129" s="236" t="s">
        <v>152</v>
      </c>
    </row>
    <row r="130" s="2" customFormat="1" ht="24.15" customHeight="1">
      <c r="A130" s="41"/>
      <c r="B130" s="42"/>
      <c r="C130" s="207" t="s">
        <v>240</v>
      </c>
      <c r="D130" s="207" t="s">
        <v>155</v>
      </c>
      <c r="E130" s="208" t="s">
        <v>265</v>
      </c>
      <c r="F130" s="209" t="s">
        <v>266</v>
      </c>
      <c r="G130" s="210" t="s">
        <v>267</v>
      </c>
      <c r="H130" s="211">
        <v>9.5399999999999991</v>
      </c>
      <c r="I130" s="212"/>
      <c r="J130" s="213">
        <f>ROUND(I130*H130,2)</f>
        <v>0</v>
      </c>
      <c r="K130" s="209" t="s">
        <v>159</v>
      </c>
      <c r="L130" s="47"/>
      <c r="M130" s="214" t="s">
        <v>19</v>
      </c>
      <c r="N130" s="215" t="s">
        <v>43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240</v>
      </c>
      <c r="AT130" s="218" t="s">
        <v>155</v>
      </c>
      <c r="AU130" s="218" t="s">
        <v>82</v>
      </c>
      <c r="AY130" s="20" t="s">
        <v>152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80</v>
      </c>
      <c r="BK130" s="219">
        <f>ROUND(I130*H130,2)</f>
        <v>0</v>
      </c>
      <c r="BL130" s="20" t="s">
        <v>240</v>
      </c>
      <c r="BM130" s="218" t="s">
        <v>268</v>
      </c>
    </row>
    <row r="131" s="2" customFormat="1">
      <c r="A131" s="41"/>
      <c r="B131" s="42"/>
      <c r="C131" s="43"/>
      <c r="D131" s="220" t="s">
        <v>162</v>
      </c>
      <c r="E131" s="43"/>
      <c r="F131" s="221" t="s">
        <v>269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162</v>
      </c>
      <c r="AU131" s="20" t="s">
        <v>82</v>
      </c>
    </row>
    <row r="132" s="13" customFormat="1">
      <c r="A132" s="13"/>
      <c r="B132" s="225"/>
      <c r="C132" s="226"/>
      <c r="D132" s="227" t="s">
        <v>164</v>
      </c>
      <c r="E132" s="228" t="s">
        <v>19</v>
      </c>
      <c r="F132" s="229" t="s">
        <v>270</v>
      </c>
      <c r="G132" s="226"/>
      <c r="H132" s="230">
        <v>9.5399999999999991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164</v>
      </c>
      <c r="AU132" s="236" t="s">
        <v>82</v>
      </c>
      <c r="AV132" s="13" t="s">
        <v>82</v>
      </c>
      <c r="AW132" s="13" t="s">
        <v>33</v>
      </c>
      <c r="AX132" s="13" t="s">
        <v>80</v>
      </c>
      <c r="AY132" s="236" t="s">
        <v>152</v>
      </c>
    </row>
    <row r="133" s="2" customFormat="1" ht="16.5" customHeight="1">
      <c r="A133" s="41"/>
      <c r="B133" s="42"/>
      <c r="C133" s="270" t="s">
        <v>252</v>
      </c>
      <c r="D133" s="270" t="s">
        <v>272</v>
      </c>
      <c r="E133" s="271" t="s">
        <v>273</v>
      </c>
      <c r="F133" s="272" t="s">
        <v>274</v>
      </c>
      <c r="G133" s="273" t="s">
        <v>267</v>
      </c>
      <c r="H133" s="274">
        <v>11.448</v>
      </c>
      <c r="I133" s="275"/>
      <c r="J133" s="276">
        <f>ROUND(I133*H133,2)</f>
        <v>0</v>
      </c>
      <c r="K133" s="272" t="s">
        <v>159</v>
      </c>
      <c r="L133" s="277"/>
      <c r="M133" s="278" t="s">
        <v>19</v>
      </c>
      <c r="N133" s="279" t="s">
        <v>43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275</v>
      </c>
      <c r="AT133" s="218" t="s">
        <v>272</v>
      </c>
      <c r="AU133" s="218" t="s">
        <v>82</v>
      </c>
      <c r="AY133" s="20" t="s">
        <v>152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80</v>
      </c>
      <c r="BK133" s="219">
        <f>ROUND(I133*H133,2)</f>
        <v>0</v>
      </c>
      <c r="BL133" s="20" t="s">
        <v>240</v>
      </c>
      <c r="BM133" s="218" t="s">
        <v>276</v>
      </c>
    </row>
    <row r="134" s="13" customFormat="1">
      <c r="A134" s="13"/>
      <c r="B134" s="225"/>
      <c r="C134" s="226"/>
      <c r="D134" s="227" t="s">
        <v>164</v>
      </c>
      <c r="E134" s="226"/>
      <c r="F134" s="229" t="s">
        <v>277</v>
      </c>
      <c r="G134" s="226"/>
      <c r="H134" s="230">
        <v>11.448</v>
      </c>
      <c r="I134" s="231"/>
      <c r="J134" s="226"/>
      <c r="K134" s="226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164</v>
      </c>
      <c r="AU134" s="236" t="s">
        <v>82</v>
      </c>
      <c r="AV134" s="13" t="s">
        <v>82</v>
      </c>
      <c r="AW134" s="13" t="s">
        <v>4</v>
      </c>
      <c r="AX134" s="13" t="s">
        <v>80</v>
      </c>
      <c r="AY134" s="236" t="s">
        <v>152</v>
      </c>
    </row>
    <row r="135" s="2" customFormat="1" ht="24.15" customHeight="1">
      <c r="A135" s="41"/>
      <c r="B135" s="42"/>
      <c r="C135" s="207" t="s">
        <v>264</v>
      </c>
      <c r="D135" s="207" t="s">
        <v>155</v>
      </c>
      <c r="E135" s="208" t="s">
        <v>279</v>
      </c>
      <c r="F135" s="209" t="s">
        <v>280</v>
      </c>
      <c r="G135" s="210" t="s">
        <v>158</v>
      </c>
      <c r="H135" s="211">
        <v>5.6879999999999997</v>
      </c>
      <c r="I135" s="212"/>
      <c r="J135" s="213">
        <f>ROUND(I135*H135,2)</f>
        <v>0</v>
      </c>
      <c r="K135" s="209" t="s">
        <v>159</v>
      </c>
      <c r="L135" s="47"/>
      <c r="M135" s="214" t="s">
        <v>19</v>
      </c>
      <c r="N135" s="215" t="s">
        <v>43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3.0000000000000001E-05</v>
      </c>
      <c r="T135" s="217">
        <f>S135*H135</f>
        <v>0.00017064000000000001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240</v>
      </c>
      <c r="AT135" s="218" t="s">
        <v>155</v>
      </c>
      <c r="AU135" s="218" t="s">
        <v>82</v>
      </c>
      <c r="AY135" s="20" t="s">
        <v>152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80</v>
      </c>
      <c r="BK135" s="219">
        <f>ROUND(I135*H135,2)</f>
        <v>0</v>
      </c>
      <c r="BL135" s="20" t="s">
        <v>240</v>
      </c>
      <c r="BM135" s="218" t="s">
        <v>281</v>
      </c>
    </row>
    <row r="136" s="2" customFormat="1">
      <c r="A136" s="41"/>
      <c r="B136" s="42"/>
      <c r="C136" s="43"/>
      <c r="D136" s="220" t="s">
        <v>162</v>
      </c>
      <c r="E136" s="43"/>
      <c r="F136" s="221" t="s">
        <v>282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162</v>
      </c>
      <c r="AU136" s="20" t="s">
        <v>82</v>
      </c>
    </row>
    <row r="137" s="14" customFormat="1">
      <c r="A137" s="14"/>
      <c r="B137" s="237"/>
      <c r="C137" s="238"/>
      <c r="D137" s="227" t="s">
        <v>164</v>
      </c>
      <c r="E137" s="239" t="s">
        <v>19</v>
      </c>
      <c r="F137" s="240" t="s">
        <v>283</v>
      </c>
      <c r="G137" s="238"/>
      <c r="H137" s="239" t="s">
        <v>19</v>
      </c>
      <c r="I137" s="241"/>
      <c r="J137" s="238"/>
      <c r="K137" s="238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164</v>
      </c>
      <c r="AU137" s="246" t="s">
        <v>82</v>
      </c>
      <c r="AV137" s="14" t="s">
        <v>80</v>
      </c>
      <c r="AW137" s="14" t="s">
        <v>33</v>
      </c>
      <c r="AX137" s="14" t="s">
        <v>72</v>
      </c>
      <c r="AY137" s="246" t="s">
        <v>152</v>
      </c>
    </row>
    <row r="138" s="13" customFormat="1">
      <c r="A138" s="13"/>
      <c r="B138" s="225"/>
      <c r="C138" s="226"/>
      <c r="D138" s="227" t="s">
        <v>164</v>
      </c>
      <c r="E138" s="228" t="s">
        <v>19</v>
      </c>
      <c r="F138" s="229" t="s">
        <v>284</v>
      </c>
      <c r="G138" s="226"/>
      <c r="H138" s="230">
        <v>5.6879999999999997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164</v>
      </c>
      <c r="AU138" s="236" t="s">
        <v>82</v>
      </c>
      <c r="AV138" s="13" t="s">
        <v>82</v>
      </c>
      <c r="AW138" s="13" t="s">
        <v>33</v>
      </c>
      <c r="AX138" s="13" t="s">
        <v>80</v>
      </c>
      <c r="AY138" s="236" t="s">
        <v>152</v>
      </c>
    </row>
    <row r="139" s="2" customFormat="1" ht="16.5" customHeight="1">
      <c r="A139" s="41"/>
      <c r="B139" s="42"/>
      <c r="C139" s="270" t="s">
        <v>271</v>
      </c>
      <c r="D139" s="270" t="s">
        <v>272</v>
      </c>
      <c r="E139" s="271" t="s">
        <v>285</v>
      </c>
      <c r="F139" s="272" t="s">
        <v>286</v>
      </c>
      <c r="G139" s="273" t="s">
        <v>158</v>
      </c>
      <c r="H139" s="274">
        <v>6.8259999999999996</v>
      </c>
      <c r="I139" s="275"/>
      <c r="J139" s="276">
        <f>ROUND(I139*H139,2)</f>
        <v>0</v>
      </c>
      <c r="K139" s="272" t="s">
        <v>159</v>
      </c>
      <c r="L139" s="277"/>
      <c r="M139" s="278" t="s">
        <v>19</v>
      </c>
      <c r="N139" s="279" t="s">
        <v>43</v>
      </c>
      <c r="O139" s="87"/>
      <c r="P139" s="216">
        <f>O139*H139</f>
        <v>0</v>
      </c>
      <c r="Q139" s="216">
        <v>2.0000000000000002E-05</v>
      </c>
      <c r="R139" s="216">
        <f>Q139*H139</f>
        <v>0.00013652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275</v>
      </c>
      <c r="AT139" s="218" t="s">
        <v>272</v>
      </c>
      <c r="AU139" s="218" t="s">
        <v>82</v>
      </c>
      <c r="AY139" s="20" t="s">
        <v>152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80</v>
      </c>
      <c r="BK139" s="219">
        <f>ROUND(I139*H139,2)</f>
        <v>0</v>
      </c>
      <c r="BL139" s="20" t="s">
        <v>240</v>
      </c>
      <c r="BM139" s="218" t="s">
        <v>287</v>
      </c>
    </row>
    <row r="140" s="13" customFormat="1">
      <c r="A140" s="13"/>
      <c r="B140" s="225"/>
      <c r="C140" s="226"/>
      <c r="D140" s="227" t="s">
        <v>164</v>
      </c>
      <c r="E140" s="226"/>
      <c r="F140" s="229" t="s">
        <v>288</v>
      </c>
      <c r="G140" s="226"/>
      <c r="H140" s="230">
        <v>6.8259999999999996</v>
      </c>
      <c r="I140" s="231"/>
      <c r="J140" s="226"/>
      <c r="K140" s="226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164</v>
      </c>
      <c r="AU140" s="236" t="s">
        <v>82</v>
      </c>
      <c r="AV140" s="13" t="s">
        <v>82</v>
      </c>
      <c r="AW140" s="13" t="s">
        <v>4</v>
      </c>
      <c r="AX140" s="13" t="s">
        <v>80</v>
      </c>
      <c r="AY140" s="236" t="s">
        <v>152</v>
      </c>
    </row>
    <row r="141" s="2" customFormat="1" ht="16.5" customHeight="1">
      <c r="A141" s="41"/>
      <c r="B141" s="42"/>
      <c r="C141" s="207" t="s">
        <v>278</v>
      </c>
      <c r="D141" s="207" t="s">
        <v>155</v>
      </c>
      <c r="E141" s="208" t="s">
        <v>290</v>
      </c>
      <c r="F141" s="209" t="s">
        <v>291</v>
      </c>
      <c r="G141" s="210" t="s">
        <v>158</v>
      </c>
      <c r="H141" s="211">
        <v>20.513000000000002</v>
      </c>
      <c r="I141" s="212"/>
      <c r="J141" s="213">
        <f>ROUND(I141*H141,2)</f>
        <v>0</v>
      </c>
      <c r="K141" s="209" t="s">
        <v>159</v>
      </c>
      <c r="L141" s="47"/>
      <c r="M141" s="214" t="s">
        <v>19</v>
      </c>
      <c r="N141" s="215" t="s">
        <v>43</v>
      </c>
      <c r="O141" s="87"/>
      <c r="P141" s="216">
        <f>O141*H141</f>
        <v>0</v>
      </c>
      <c r="Q141" s="216">
        <v>0.00020000000000000001</v>
      </c>
      <c r="R141" s="216">
        <f>Q141*H141</f>
        <v>0.0041026000000000005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240</v>
      </c>
      <c r="AT141" s="218" t="s">
        <v>155</v>
      </c>
      <c r="AU141" s="218" t="s">
        <v>82</v>
      </c>
      <c r="AY141" s="20" t="s">
        <v>152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80</v>
      </c>
      <c r="BK141" s="219">
        <f>ROUND(I141*H141,2)</f>
        <v>0</v>
      </c>
      <c r="BL141" s="20" t="s">
        <v>240</v>
      </c>
      <c r="BM141" s="218" t="s">
        <v>292</v>
      </c>
    </row>
    <row r="142" s="2" customFormat="1">
      <c r="A142" s="41"/>
      <c r="B142" s="42"/>
      <c r="C142" s="43"/>
      <c r="D142" s="220" t="s">
        <v>162</v>
      </c>
      <c r="E142" s="43"/>
      <c r="F142" s="221" t="s">
        <v>293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162</v>
      </c>
      <c r="AU142" s="20" t="s">
        <v>82</v>
      </c>
    </row>
    <row r="143" s="2" customFormat="1" ht="24.15" customHeight="1">
      <c r="A143" s="41"/>
      <c r="B143" s="42"/>
      <c r="C143" s="207" t="s">
        <v>7</v>
      </c>
      <c r="D143" s="207" t="s">
        <v>155</v>
      </c>
      <c r="E143" s="208" t="s">
        <v>295</v>
      </c>
      <c r="F143" s="209" t="s">
        <v>296</v>
      </c>
      <c r="G143" s="210" t="s">
        <v>158</v>
      </c>
      <c r="H143" s="211">
        <v>20.513000000000002</v>
      </c>
      <c r="I143" s="212"/>
      <c r="J143" s="213">
        <f>ROUND(I143*H143,2)</f>
        <v>0</v>
      </c>
      <c r="K143" s="209" t="s">
        <v>159</v>
      </c>
      <c r="L143" s="47"/>
      <c r="M143" s="214" t="s">
        <v>19</v>
      </c>
      <c r="N143" s="215" t="s">
        <v>43</v>
      </c>
      <c r="O143" s="87"/>
      <c r="P143" s="216">
        <f>O143*H143</f>
        <v>0</v>
      </c>
      <c r="Q143" s="216">
        <v>0.00029</v>
      </c>
      <c r="R143" s="216">
        <f>Q143*H143</f>
        <v>0.0059487700000000008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240</v>
      </c>
      <c r="AT143" s="218" t="s">
        <v>155</v>
      </c>
      <c r="AU143" s="218" t="s">
        <v>82</v>
      </c>
      <c r="AY143" s="20" t="s">
        <v>152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80</v>
      </c>
      <c r="BK143" s="219">
        <f>ROUND(I143*H143,2)</f>
        <v>0</v>
      </c>
      <c r="BL143" s="20" t="s">
        <v>240</v>
      </c>
      <c r="BM143" s="218" t="s">
        <v>297</v>
      </c>
    </row>
    <row r="144" s="2" customFormat="1">
      <c r="A144" s="41"/>
      <c r="B144" s="42"/>
      <c r="C144" s="43"/>
      <c r="D144" s="220" t="s">
        <v>162</v>
      </c>
      <c r="E144" s="43"/>
      <c r="F144" s="221" t="s">
        <v>298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162</v>
      </c>
      <c r="AU144" s="20" t="s">
        <v>82</v>
      </c>
    </row>
    <row r="145" s="12" customFormat="1" ht="25.92" customHeight="1">
      <c r="A145" s="12"/>
      <c r="B145" s="191"/>
      <c r="C145" s="192"/>
      <c r="D145" s="193" t="s">
        <v>71</v>
      </c>
      <c r="E145" s="194" t="s">
        <v>299</v>
      </c>
      <c r="F145" s="194" t="s">
        <v>300</v>
      </c>
      <c r="G145" s="192"/>
      <c r="H145" s="192"/>
      <c r="I145" s="195"/>
      <c r="J145" s="196">
        <f>BK145</f>
        <v>0</v>
      </c>
      <c r="K145" s="192"/>
      <c r="L145" s="197"/>
      <c r="M145" s="198"/>
      <c r="N145" s="199"/>
      <c r="O145" s="199"/>
      <c r="P145" s="200">
        <f>P146</f>
        <v>0</v>
      </c>
      <c r="Q145" s="199"/>
      <c r="R145" s="200">
        <f>R146</f>
        <v>0</v>
      </c>
      <c r="S145" s="199"/>
      <c r="T145" s="201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2" t="s">
        <v>186</v>
      </c>
      <c r="AT145" s="203" t="s">
        <v>71</v>
      </c>
      <c r="AU145" s="203" t="s">
        <v>72</v>
      </c>
      <c r="AY145" s="202" t="s">
        <v>152</v>
      </c>
      <c r="BK145" s="204">
        <f>BK146</f>
        <v>0</v>
      </c>
    </row>
    <row r="146" s="2" customFormat="1" ht="16.5" customHeight="1">
      <c r="A146" s="41"/>
      <c r="B146" s="42"/>
      <c r="C146" s="207" t="s">
        <v>289</v>
      </c>
      <c r="D146" s="207" t="s">
        <v>155</v>
      </c>
      <c r="E146" s="208" t="s">
        <v>302</v>
      </c>
      <c r="F146" s="209" t="s">
        <v>300</v>
      </c>
      <c r="G146" s="210" t="s">
        <v>248</v>
      </c>
      <c r="H146" s="258"/>
      <c r="I146" s="212"/>
      <c r="J146" s="213">
        <f>ROUND(I146*H146,2)</f>
        <v>0</v>
      </c>
      <c r="K146" s="209" t="s">
        <v>19</v>
      </c>
      <c r="L146" s="47"/>
      <c r="M146" s="280" t="s">
        <v>19</v>
      </c>
      <c r="N146" s="281" t="s">
        <v>43</v>
      </c>
      <c r="O146" s="282"/>
      <c r="P146" s="283">
        <f>O146*H146</f>
        <v>0</v>
      </c>
      <c r="Q146" s="283">
        <v>0</v>
      </c>
      <c r="R146" s="283">
        <f>Q146*H146</f>
        <v>0</v>
      </c>
      <c r="S146" s="283">
        <v>0</v>
      </c>
      <c r="T146" s="284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160</v>
      </c>
      <c r="AT146" s="218" t="s">
        <v>155</v>
      </c>
      <c r="AU146" s="218" t="s">
        <v>80</v>
      </c>
      <c r="AY146" s="20" t="s">
        <v>152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80</v>
      </c>
      <c r="BK146" s="219">
        <f>ROUND(I146*H146,2)</f>
        <v>0</v>
      </c>
      <c r="BL146" s="20" t="s">
        <v>160</v>
      </c>
      <c r="BM146" s="218" t="s">
        <v>303</v>
      </c>
    </row>
    <row r="147" s="2" customFormat="1" ht="6.96" customHeight="1">
      <c r="A147" s="41"/>
      <c r="B147" s="62"/>
      <c r="C147" s="63"/>
      <c r="D147" s="63"/>
      <c r="E147" s="63"/>
      <c r="F147" s="63"/>
      <c r="G147" s="63"/>
      <c r="H147" s="63"/>
      <c r="I147" s="63"/>
      <c r="J147" s="63"/>
      <c r="K147" s="63"/>
      <c r="L147" s="47"/>
      <c r="M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</row>
  </sheetData>
  <sheetProtection sheet="1" autoFilter="0" formatColumns="0" formatRows="0" objects="1" scenarios="1" spinCount="100000" saltValue="y06SvNzcY/V8X9NYlEXjjXRz0/uu7kV2PmdTxL0D9IvuVIlHl7KMIaSHbw0fSc2BIBkIROeHr6Li3Ip7y6dhNA==" hashValue="c+y1ykYWK71hNRtPCezztCc4RLJhkRGcGd+2Oq1UnRBxprTV+uOkqkrLkgq2KgFEBjiaONES8km6Qxlt9dy0kA==" algorithmName="SHA-512" password="80EB"/>
  <autoFilter ref="C87:K146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5_01/619991001"/>
    <hyperlink ref="F95" r:id="rId2" display="https://podminky.urs.cz/item/CS_URS_2025_01/611131121"/>
    <hyperlink ref="F99" r:id="rId3" display="https://podminky.urs.cz/item/CS_URS_2025_01/611311131"/>
    <hyperlink ref="F102" r:id="rId4" display="https://podminky.urs.cz/item/CS_URS_2025_01/949101111"/>
    <hyperlink ref="F104" r:id="rId5" display="https://podminky.urs.cz/item/CS_URS_2025_01/952901111"/>
    <hyperlink ref="F107" r:id="rId6" display="https://podminky.urs.cz/item/CS_URS_2025_01/997002611"/>
    <hyperlink ref="F109" r:id="rId7" display="https://podminky.urs.cz/item/CS_URS_2025_01/997013212"/>
    <hyperlink ref="F111" r:id="rId8" display="https://podminky.urs.cz/item/CS_URS_2025_01/997013501"/>
    <hyperlink ref="F113" r:id="rId9" display="https://podminky.urs.cz/item/CS_URS_2025_01/997013509"/>
    <hyperlink ref="F116" r:id="rId10" display="https://podminky.urs.cz/item/CS_URS_2025_01/997013631"/>
    <hyperlink ref="F119" r:id="rId11" display="https://podminky.urs.cz/item/CS_URS_2025_01/998018002"/>
    <hyperlink ref="F127" r:id="rId12" display="https://podminky.urs.cz/item/CS_URS_2025_01/784121001"/>
    <hyperlink ref="F131" r:id="rId13" display="https://podminky.urs.cz/item/CS_URS_2025_01/784171001"/>
    <hyperlink ref="F136" r:id="rId14" display="https://podminky.urs.cz/item/CS_URS_2025_01/784171111"/>
    <hyperlink ref="F142" r:id="rId15" display="https://podminky.urs.cz/item/CS_URS_2025_01/784181121"/>
    <hyperlink ref="F144" r:id="rId16" display="https://podminky.urs.cz/item/CS_URS_2025_01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121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ZŠ Běžecká - oprava stropů a stěn po zatékání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437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30. 1. 2025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ROUND(J91,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ROUND((SUM(BE91:BE227)),  2)</f>
        <v>0</v>
      </c>
      <c r="G33" s="41"/>
      <c r="H33" s="41"/>
      <c r="I33" s="151">
        <v>0.20999999999999999</v>
      </c>
      <c r="J33" s="150">
        <f>ROUND(((SUM(BE91:BE227))*I33),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ROUND((SUM(BF91:BF227)),  2)</f>
        <v>0</v>
      </c>
      <c r="G34" s="41"/>
      <c r="H34" s="41"/>
      <c r="I34" s="151">
        <v>0.12</v>
      </c>
      <c r="J34" s="150">
        <f>ROUND(((SUM(BF91:BF227))*I34),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ROUND((SUM(BG91:BG227)),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ROUND((SUM(BH91:BH227)),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ROUND((SUM(BI91:BI227)),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ZŠ Běžecká - oprava stropů a stěn po zatékání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06 - m.č. C53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Sokolov, Běžecká 2055</v>
      </c>
      <c r="G52" s="43"/>
      <c r="H52" s="43"/>
      <c r="I52" s="35" t="s">
        <v>23</v>
      </c>
      <c r="J52" s="75" t="str">
        <f>IF(J12="","",J12)</f>
        <v>30. 1. 2025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125</v>
      </c>
      <c r="D57" s="165"/>
      <c r="E57" s="165"/>
      <c r="F57" s="165"/>
      <c r="G57" s="165"/>
      <c r="H57" s="165"/>
      <c r="I57" s="165"/>
      <c r="J57" s="166" t="s">
        <v>126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J91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127</v>
      </c>
    </row>
    <row r="60" s="9" customFormat="1" ht="24.96" customHeight="1">
      <c r="A60" s="9"/>
      <c r="B60" s="168"/>
      <c r="C60" s="169"/>
      <c r="D60" s="170" t="s">
        <v>128</v>
      </c>
      <c r="E60" s="171"/>
      <c r="F60" s="171"/>
      <c r="G60" s="171"/>
      <c r="H60" s="171"/>
      <c r="I60" s="171"/>
      <c r="J60" s="172">
        <f>J92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129</v>
      </c>
      <c r="E61" s="177"/>
      <c r="F61" s="177"/>
      <c r="G61" s="177"/>
      <c r="H61" s="177"/>
      <c r="I61" s="177"/>
      <c r="J61" s="178">
        <f>J93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130</v>
      </c>
      <c r="E62" s="177"/>
      <c r="F62" s="177"/>
      <c r="G62" s="177"/>
      <c r="H62" s="177"/>
      <c r="I62" s="177"/>
      <c r="J62" s="178">
        <f>J112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131</v>
      </c>
      <c r="E63" s="177"/>
      <c r="F63" s="177"/>
      <c r="G63" s="177"/>
      <c r="H63" s="177"/>
      <c r="I63" s="177"/>
      <c r="J63" s="178">
        <f>J119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132</v>
      </c>
      <c r="E64" s="177"/>
      <c r="F64" s="177"/>
      <c r="G64" s="177"/>
      <c r="H64" s="177"/>
      <c r="I64" s="177"/>
      <c r="J64" s="178">
        <f>J131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133</v>
      </c>
      <c r="E65" s="171"/>
      <c r="F65" s="171"/>
      <c r="G65" s="171"/>
      <c r="H65" s="171"/>
      <c r="I65" s="171"/>
      <c r="J65" s="172">
        <f>J134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4"/>
      <c r="C66" s="175"/>
      <c r="D66" s="176" t="s">
        <v>134</v>
      </c>
      <c r="E66" s="177"/>
      <c r="F66" s="177"/>
      <c r="G66" s="177"/>
      <c r="H66" s="177"/>
      <c r="I66" s="177"/>
      <c r="J66" s="178">
        <f>J135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305</v>
      </c>
      <c r="E67" s="177"/>
      <c r="F67" s="177"/>
      <c r="G67" s="177"/>
      <c r="H67" s="177"/>
      <c r="I67" s="177"/>
      <c r="J67" s="178">
        <f>J139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306</v>
      </c>
      <c r="E68" s="177"/>
      <c r="F68" s="177"/>
      <c r="G68" s="177"/>
      <c r="H68" s="177"/>
      <c r="I68" s="177"/>
      <c r="J68" s="178">
        <f>J144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438</v>
      </c>
      <c r="E69" s="177"/>
      <c r="F69" s="177"/>
      <c r="G69" s="177"/>
      <c r="H69" s="177"/>
      <c r="I69" s="177"/>
      <c r="J69" s="178">
        <f>J180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135</v>
      </c>
      <c r="E70" s="177"/>
      <c r="F70" s="177"/>
      <c r="G70" s="177"/>
      <c r="H70" s="177"/>
      <c r="I70" s="177"/>
      <c r="J70" s="178">
        <f>J189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8"/>
      <c r="C71" s="169"/>
      <c r="D71" s="170" t="s">
        <v>136</v>
      </c>
      <c r="E71" s="171"/>
      <c r="F71" s="171"/>
      <c r="G71" s="171"/>
      <c r="H71" s="171"/>
      <c r="I71" s="171"/>
      <c r="J71" s="172">
        <f>J226</f>
        <v>0</v>
      </c>
      <c r="K71" s="169"/>
      <c r="L71" s="17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137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63" t="str">
        <f>E7</f>
        <v>ZŠ Běžecká - oprava stropů a stěn po zatékání</v>
      </c>
      <c r="F81" s="35"/>
      <c r="G81" s="35"/>
      <c r="H81" s="35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122</v>
      </c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E9</f>
        <v>06 - m.č. C53</v>
      </c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F12</f>
        <v>Sokolov, Běžecká 2055</v>
      </c>
      <c r="G85" s="43"/>
      <c r="H85" s="43"/>
      <c r="I85" s="35" t="s">
        <v>23</v>
      </c>
      <c r="J85" s="75" t="str">
        <f>IF(J12="","",J12)</f>
        <v>30. 1. 2025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E15</f>
        <v>Město Sokolov</v>
      </c>
      <c r="G87" s="43"/>
      <c r="H87" s="43"/>
      <c r="I87" s="35" t="s">
        <v>31</v>
      </c>
      <c r="J87" s="39" t="str">
        <f>E21</f>
        <v xml:space="preserve"> </v>
      </c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29</v>
      </c>
      <c r="D88" s="43"/>
      <c r="E88" s="43"/>
      <c r="F88" s="30" t="str">
        <f>IF(E18="","",E18)</f>
        <v>Vyplň údaj</v>
      </c>
      <c r="G88" s="43"/>
      <c r="H88" s="43"/>
      <c r="I88" s="35" t="s">
        <v>34</v>
      </c>
      <c r="J88" s="39" t="str">
        <f>E24</f>
        <v>Michal Kubelka</v>
      </c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0"/>
      <c r="B90" s="181"/>
      <c r="C90" s="182" t="s">
        <v>138</v>
      </c>
      <c r="D90" s="183" t="s">
        <v>57</v>
      </c>
      <c r="E90" s="183" t="s">
        <v>53</v>
      </c>
      <c r="F90" s="183" t="s">
        <v>54</v>
      </c>
      <c r="G90" s="183" t="s">
        <v>139</v>
      </c>
      <c r="H90" s="183" t="s">
        <v>140</v>
      </c>
      <c r="I90" s="183" t="s">
        <v>141</v>
      </c>
      <c r="J90" s="183" t="s">
        <v>126</v>
      </c>
      <c r="K90" s="184" t="s">
        <v>142</v>
      </c>
      <c r="L90" s="185"/>
      <c r="M90" s="95" t="s">
        <v>19</v>
      </c>
      <c r="N90" s="96" t="s">
        <v>42</v>
      </c>
      <c r="O90" s="96" t="s">
        <v>143</v>
      </c>
      <c r="P90" s="96" t="s">
        <v>144</v>
      </c>
      <c r="Q90" s="96" t="s">
        <v>145</v>
      </c>
      <c r="R90" s="96" t="s">
        <v>146</v>
      </c>
      <c r="S90" s="96" t="s">
        <v>147</v>
      </c>
      <c r="T90" s="97" t="s">
        <v>148</v>
      </c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</row>
    <row r="91" s="2" customFormat="1" ht="22.8" customHeight="1">
      <c r="A91" s="41"/>
      <c r="B91" s="42"/>
      <c r="C91" s="102" t="s">
        <v>149</v>
      </c>
      <c r="D91" s="43"/>
      <c r="E91" s="43"/>
      <c r="F91" s="43"/>
      <c r="G91" s="43"/>
      <c r="H91" s="43"/>
      <c r="I91" s="43"/>
      <c r="J91" s="186">
        <f>BK91</f>
        <v>0</v>
      </c>
      <c r="K91" s="43"/>
      <c r="L91" s="47"/>
      <c r="M91" s="98"/>
      <c r="N91" s="187"/>
      <c r="O91" s="99"/>
      <c r="P91" s="188">
        <f>P92+P134+P226</f>
        <v>0</v>
      </c>
      <c r="Q91" s="99"/>
      <c r="R91" s="188">
        <f>R92+R134+R226</f>
        <v>0.89544610000000002</v>
      </c>
      <c r="S91" s="99"/>
      <c r="T91" s="189">
        <f>T92+T134+T226</f>
        <v>0.14552387999999999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71</v>
      </c>
      <c r="AU91" s="20" t="s">
        <v>127</v>
      </c>
      <c r="BK91" s="190">
        <f>BK92+BK134+BK226</f>
        <v>0</v>
      </c>
    </row>
    <row r="92" s="12" customFormat="1" ht="25.92" customHeight="1">
      <c r="A92" s="12"/>
      <c r="B92" s="191"/>
      <c r="C92" s="192"/>
      <c r="D92" s="193" t="s">
        <v>71</v>
      </c>
      <c r="E92" s="194" t="s">
        <v>150</v>
      </c>
      <c r="F92" s="194" t="s">
        <v>151</v>
      </c>
      <c r="G92" s="192"/>
      <c r="H92" s="192"/>
      <c r="I92" s="195"/>
      <c r="J92" s="196">
        <f>BK92</f>
        <v>0</v>
      </c>
      <c r="K92" s="192"/>
      <c r="L92" s="197"/>
      <c r="M92" s="198"/>
      <c r="N92" s="199"/>
      <c r="O92" s="199"/>
      <c r="P92" s="200">
        <f>P93+P112+P119+P131</f>
        <v>0</v>
      </c>
      <c r="Q92" s="199"/>
      <c r="R92" s="200">
        <f>R93+R112+R119+R131</f>
        <v>0.27144649999999998</v>
      </c>
      <c r="S92" s="199"/>
      <c r="T92" s="201">
        <f>T93+T112+T119+T131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80</v>
      </c>
      <c r="AT92" s="203" t="s">
        <v>71</v>
      </c>
      <c r="AU92" s="203" t="s">
        <v>72</v>
      </c>
      <c r="AY92" s="202" t="s">
        <v>152</v>
      </c>
      <c r="BK92" s="204">
        <f>BK93+BK112+BK119+BK131</f>
        <v>0</v>
      </c>
    </row>
    <row r="93" s="12" customFormat="1" ht="22.8" customHeight="1">
      <c r="A93" s="12"/>
      <c r="B93" s="191"/>
      <c r="C93" s="192"/>
      <c r="D93" s="193" t="s">
        <v>71</v>
      </c>
      <c r="E93" s="205" t="s">
        <v>153</v>
      </c>
      <c r="F93" s="205" t="s">
        <v>154</v>
      </c>
      <c r="G93" s="192"/>
      <c r="H93" s="192"/>
      <c r="I93" s="195"/>
      <c r="J93" s="206">
        <f>BK93</f>
        <v>0</v>
      </c>
      <c r="K93" s="192"/>
      <c r="L93" s="197"/>
      <c r="M93" s="198"/>
      <c r="N93" s="199"/>
      <c r="O93" s="199"/>
      <c r="P93" s="200">
        <f>SUM(P94:P111)</f>
        <v>0</v>
      </c>
      <c r="Q93" s="199"/>
      <c r="R93" s="200">
        <f>SUM(R94:R111)</f>
        <v>0.26969633999999998</v>
      </c>
      <c r="S93" s="199"/>
      <c r="T93" s="201">
        <f>SUM(T94:T111)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80</v>
      </c>
      <c r="AT93" s="203" t="s">
        <v>71</v>
      </c>
      <c r="AU93" s="203" t="s">
        <v>80</v>
      </c>
      <c r="AY93" s="202" t="s">
        <v>152</v>
      </c>
      <c r="BK93" s="204">
        <f>SUM(BK94:BK111)</f>
        <v>0</v>
      </c>
    </row>
    <row r="94" s="2" customFormat="1" ht="16.5" customHeight="1">
      <c r="A94" s="41"/>
      <c r="B94" s="42"/>
      <c r="C94" s="207" t="s">
        <v>80</v>
      </c>
      <c r="D94" s="207" t="s">
        <v>155</v>
      </c>
      <c r="E94" s="208" t="s">
        <v>166</v>
      </c>
      <c r="F94" s="209" t="s">
        <v>167</v>
      </c>
      <c r="G94" s="210" t="s">
        <v>158</v>
      </c>
      <c r="H94" s="211">
        <v>21.878</v>
      </c>
      <c r="I94" s="212"/>
      <c r="J94" s="213">
        <f>ROUND(I94*H94,2)</f>
        <v>0</v>
      </c>
      <c r="K94" s="209" t="s">
        <v>159</v>
      </c>
      <c r="L94" s="47"/>
      <c r="M94" s="214" t="s">
        <v>19</v>
      </c>
      <c r="N94" s="215" t="s">
        <v>43</v>
      </c>
      <c r="O94" s="87"/>
      <c r="P94" s="216">
        <f>O94*H94</f>
        <v>0</v>
      </c>
      <c r="Q94" s="216">
        <v>0.00025999999999999998</v>
      </c>
      <c r="R94" s="216">
        <f>Q94*H94</f>
        <v>0.0056882799999999996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160</v>
      </c>
      <c r="AT94" s="218" t="s">
        <v>155</v>
      </c>
      <c r="AU94" s="218" t="s">
        <v>82</v>
      </c>
      <c r="AY94" s="20" t="s">
        <v>152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80</v>
      </c>
      <c r="BK94" s="219">
        <f>ROUND(I94*H94,2)</f>
        <v>0</v>
      </c>
      <c r="BL94" s="20" t="s">
        <v>160</v>
      </c>
      <c r="BM94" s="218" t="s">
        <v>168</v>
      </c>
    </row>
    <row r="95" s="2" customFormat="1">
      <c r="A95" s="41"/>
      <c r="B95" s="42"/>
      <c r="C95" s="43"/>
      <c r="D95" s="220" t="s">
        <v>162</v>
      </c>
      <c r="E95" s="43"/>
      <c r="F95" s="221" t="s">
        <v>169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162</v>
      </c>
      <c r="AU95" s="20" t="s">
        <v>82</v>
      </c>
    </row>
    <row r="96" s="14" customFormat="1">
      <c r="A96" s="14"/>
      <c r="B96" s="237"/>
      <c r="C96" s="238"/>
      <c r="D96" s="227" t="s">
        <v>164</v>
      </c>
      <c r="E96" s="239" t="s">
        <v>19</v>
      </c>
      <c r="F96" s="240" t="s">
        <v>170</v>
      </c>
      <c r="G96" s="238"/>
      <c r="H96" s="239" t="s">
        <v>19</v>
      </c>
      <c r="I96" s="241"/>
      <c r="J96" s="238"/>
      <c r="K96" s="238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164</v>
      </c>
      <c r="AU96" s="246" t="s">
        <v>82</v>
      </c>
      <c r="AV96" s="14" t="s">
        <v>80</v>
      </c>
      <c r="AW96" s="14" t="s">
        <v>33</v>
      </c>
      <c r="AX96" s="14" t="s">
        <v>72</v>
      </c>
      <c r="AY96" s="246" t="s">
        <v>152</v>
      </c>
    </row>
    <row r="97" s="13" customFormat="1">
      <c r="A97" s="13"/>
      <c r="B97" s="225"/>
      <c r="C97" s="226"/>
      <c r="D97" s="227" t="s">
        <v>164</v>
      </c>
      <c r="E97" s="228" t="s">
        <v>19</v>
      </c>
      <c r="F97" s="229" t="s">
        <v>439</v>
      </c>
      <c r="G97" s="226"/>
      <c r="H97" s="230">
        <v>19.641999999999999</v>
      </c>
      <c r="I97" s="231"/>
      <c r="J97" s="226"/>
      <c r="K97" s="226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164</v>
      </c>
      <c r="AU97" s="236" t="s">
        <v>82</v>
      </c>
      <c r="AV97" s="13" t="s">
        <v>82</v>
      </c>
      <c r="AW97" s="13" t="s">
        <v>33</v>
      </c>
      <c r="AX97" s="13" t="s">
        <v>72</v>
      </c>
      <c r="AY97" s="236" t="s">
        <v>152</v>
      </c>
    </row>
    <row r="98" s="13" customFormat="1">
      <c r="A98" s="13"/>
      <c r="B98" s="225"/>
      <c r="C98" s="226"/>
      <c r="D98" s="227" t="s">
        <v>164</v>
      </c>
      <c r="E98" s="228" t="s">
        <v>19</v>
      </c>
      <c r="F98" s="229" t="s">
        <v>440</v>
      </c>
      <c r="G98" s="226"/>
      <c r="H98" s="230">
        <v>2.2360000000000002</v>
      </c>
      <c r="I98" s="231"/>
      <c r="J98" s="226"/>
      <c r="K98" s="226"/>
      <c r="L98" s="232"/>
      <c r="M98" s="233"/>
      <c r="N98" s="234"/>
      <c r="O98" s="234"/>
      <c r="P98" s="234"/>
      <c r="Q98" s="234"/>
      <c r="R98" s="234"/>
      <c r="S98" s="234"/>
      <c r="T98" s="23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6" t="s">
        <v>164</v>
      </c>
      <c r="AU98" s="236" t="s">
        <v>82</v>
      </c>
      <c r="AV98" s="13" t="s">
        <v>82</v>
      </c>
      <c r="AW98" s="13" t="s">
        <v>33</v>
      </c>
      <c r="AX98" s="13" t="s">
        <v>72</v>
      </c>
      <c r="AY98" s="236" t="s">
        <v>152</v>
      </c>
    </row>
    <row r="99" s="15" customFormat="1">
      <c r="A99" s="15"/>
      <c r="B99" s="247"/>
      <c r="C99" s="248"/>
      <c r="D99" s="227" t="s">
        <v>164</v>
      </c>
      <c r="E99" s="249" t="s">
        <v>19</v>
      </c>
      <c r="F99" s="250" t="s">
        <v>185</v>
      </c>
      <c r="G99" s="248"/>
      <c r="H99" s="251">
        <v>21.878</v>
      </c>
      <c r="I99" s="252"/>
      <c r="J99" s="248"/>
      <c r="K99" s="248"/>
      <c r="L99" s="253"/>
      <c r="M99" s="254"/>
      <c r="N99" s="255"/>
      <c r="O99" s="255"/>
      <c r="P99" s="255"/>
      <c r="Q99" s="255"/>
      <c r="R99" s="255"/>
      <c r="S99" s="255"/>
      <c r="T99" s="256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7" t="s">
        <v>164</v>
      </c>
      <c r="AU99" s="257" t="s">
        <v>82</v>
      </c>
      <c r="AV99" s="15" t="s">
        <v>160</v>
      </c>
      <c r="AW99" s="15" t="s">
        <v>33</v>
      </c>
      <c r="AX99" s="15" t="s">
        <v>80</v>
      </c>
      <c r="AY99" s="257" t="s">
        <v>152</v>
      </c>
    </row>
    <row r="100" s="2" customFormat="1" ht="16.5" customHeight="1">
      <c r="A100" s="41"/>
      <c r="B100" s="42"/>
      <c r="C100" s="207" t="s">
        <v>82</v>
      </c>
      <c r="D100" s="207" t="s">
        <v>155</v>
      </c>
      <c r="E100" s="208" t="s">
        <v>173</v>
      </c>
      <c r="F100" s="209" t="s">
        <v>174</v>
      </c>
      <c r="G100" s="210" t="s">
        <v>158</v>
      </c>
      <c r="H100" s="211">
        <v>21.878</v>
      </c>
      <c r="I100" s="212"/>
      <c r="J100" s="213">
        <f>ROUND(I100*H100,2)</f>
        <v>0</v>
      </c>
      <c r="K100" s="209" t="s">
        <v>159</v>
      </c>
      <c r="L100" s="47"/>
      <c r="M100" s="214" t="s">
        <v>19</v>
      </c>
      <c r="N100" s="215" t="s">
        <v>43</v>
      </c>
      <c r="O100" s="87"/>
      <c r="P100" s="216">
        <f>O100*H100</f>
        <v>0</v>
      </c>
      <c r="Q100" s="216">
        <v>0.0040000000000000001</v>
      </c>
      <c r="R100" s="216">
        <f>Q100*H100</f>
        <v>0.087512000000000006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160</v>
      </c>
      <c r="AT100" s="218" t="s">
        <v>155</v>
      </c>
      <c r="AU100" s="218" t="s">
        <v>82</v>
      </c>
      <c r="AY100" s="20" t="s">
        <v>152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80</v>
      </c>
      <c r="BK100" s="219">
        <f>ROUND(I100*H100,2)</f>
        <v>0</v>
      </c>
      <c r="BL100" s="20" t="s">
        <v>160</v>
      </c>
      <c r="BM100" s="218" t="s">
        <v>175</v>
      </c>
    </row>
    <row r="101" s="2" customFormat="1">
      <c r="A101" s="41"/>
      <c r="B101" s="42"/>
      <c r="C101" s="43"/>
      <c r="D101" s="220" t="s">
        <v>162</v>
      </c>
      <c r="E101" s="43"/>
      <c r="F101" s="221" t="s">
        <v>176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162</v>
      </c>
      <c r="AU101" s="20" t="s">
        <v>82</v>
      </c>
    </row>
    <row r="102" s="2" customFormat="1" ht="16.5" customHeight="1">
      <c r="A102" s="41"/>
      <c r="B102" s="42"/>
      <c r="C102" s="207" t="s">
        <v>172</v>
      </c>
      <c r="D102" s="207" t="s">
        <v>155</v>
      </c>
      <c r="E102" s="208" t="s">
        <v>177</v>
      </c>
      <c r="F102" s="209" t="s">
        <v>178</v>
      </c>
      <c r="G102" s="210" t="s">
        <v>158</v>
      </c>
      <c r="H102" s="211">
        <v>41.430999999999997</v>
      </c>
      <c r="I102" s="212"/>
      <c r="J102" s="213">
        <f>ROUND(I102*H102,2)</f>
        <v>0</v>
      </c>
      <c r="K102" s="209" t="s">
        <v>159</v>
      </c>
      <c r="L102" s="47"/>
      <c r="M102" s="214" t="s">
        <v>19</v>
      </c>
      <c r="N102" s="215" t="s">
        <v>43</v>
      </c>
      <c r="O102" s="87"/>
      <c r="P102" s="216">
        <f>O102*H102</f>
        <v>0</v>
      </c>
      <c r="Q102" s="216">
        <v>0.00025999999999999998</v>
      </c>
      <c r="R102" s="216">
        <f>Q102*H102</f>
        <v>0.010772059999999998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160</v>
      </c>
      <c r="AT102" s="218" t="s">
        <v>155</v>
      </c>
      <c r="AU102" s="218" t="s">
        <v>82</v>
      </c>
      <c r="AY102" s="20" t="s">
        <v>152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80</v>
      </c>
      <c r="BK102" s="219">
        <f>ROUND(I102*H102,2)</f>
        <v>0</v>
      </c>
      <c r="BL102" s="20" t="s">
        <v>160</v>
      </c>
      <c r="BM102" s="218" t="s">
        <v>179</v>
      </c>
    </row>
    <row r="103" s="2" customFormat="1">
      <c r="A103" s="41"/>
      <c r="B103" s="42"/>
      <c r="C103" s="43"/>
      <c r="D103" s="220" t="s">
        <v>162</v>
      </c>
      <c r="E103" s="43"/>
      <c r="F103" s="221" t="s">
        <v>180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162</v>
      </c>
      <c r="AU103" s="20" t="s">
        <v>82</v>
      </c>
    </row>
    <row r="104" s="14" customFormat="1">
      <c r="A104" s="14"/>
      <c r="B104" s="237"/>
      <c r="C104" s="238"/>
      <c r="D104" s="227" t="s">
        <v>164</v>
      </c>
      <c r="E104" s="239" t="s">
        <v>19</v>
      </c>
      <c r="F104" s="240" t="s">
        <v>170</v>
      </c>
      <c r="G104" s="238"/>
      <c r="H104" s="239" t="s">
        <v>19</v>
      </c>
      <c r="I104" s="241"/>
      <c r="J104" s="238"/>
      <c r="K104" s="238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164</v>
      </c>
      <c r="AU104" s="246" t="s">
        <v>82</v>
      </c>
      <c r="AV104" s="14" t="s">
        <v>80</v>
      </c>
      <c r="AW104" s="14" t="s">
        <v>33</v>
      </c>
      <c r="AX104" s="14" t="s">
        <v>72</v>
      </c>
      <c r="AY104" s="246" t="s">
        <v>152</v>
      </c>
    </row>
    <row r="105" s="13" customFormat="1">
      <c r="A105" s="13"/>
      <c r="B105" s="225"/>
      <c r="C105" s="226"/>
      <c r="D105" s="227" t="s">
        <v>164</v>
      </c>
      <c r="E105" s="228" t="s">
        <v>19</v>
      </c>
      <c r="F105" s="229" t="s">
        <v>441</v>
      </c>
      <c r="G105" s="226"/>
      <c r="H105" s="230">
        <v>46.685000000000002</v>
      </c>
      <c r="I105" s="231"/>
      <c r="J105" s="226"/>
      <c r="K105" s="226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164</v>
      </c>
      <c r="AU105" s="236" t="s">
        <v>82</v>
      </c>
      <c r="AV105" s="13" t="s">
        <v>82</v>
      </c>
      <c r="AW105" s="13" t="s">
        <v>33</v>
      </c>
      <c r="AX105" s="13" t="s">
        <v>72</v>
      </c>
      <c r="AY105" s="236" t="s">
        <v>152</v>
      </c>
    </row>
    <row r="106" s="13" customFormat="1">
      <c r="A106" s="13"/>
      <c r="B106" s="225"/>
      <c r="C106" s="226"/>
      <c r="D106" s="227" t="s">
        <v>164</v>
      </c>
      <c r="E106" s="228" t="s">
        <v>19</v>
      </c>
      <c r="F106" s="229" t="s">
        <v>442</v>
      </c>
      <c r="G106" s="226"/>
      <c r="H106" s="230">
        <v>-1</v>
      </c>
      <c r="I106" s="231"/>
      <c r="J106" s="226"/>
      <c r="K106" s="226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164</v>
      </c>
      <c r="AU106" s="236" t="s">
        <v>82</v>
      </c>
      <c r="AV106" s="13" t="s">
        <v>82</v>
      </c>
      <c r="AW106" s="13" t="s">
        <v>33</v>
      </c>
      <c r="AX106" s="13" t="s">
        <v>72</v>
      </c>
      <c r="AY106" s="236" t="s">
        <v>152</v>
      </c>
    </row>
    <row r="107" s="13" customFormat="1">
      <c r="A107" s="13"/>
      <c r="B107" s="225"/>
      <c r="C107" s="226"/>
      <c r="D107" s="227" t="s">
        <v>164</v>
      </c>
      <c r="E107" s="228" t="s">
        <v>19</v>
      </c>
      <c r="F107" s="229" t="s">
        <v>443</v>
      </c>
      <c r="G107" s="226"/>
      <c r="H107" s="230">
        <v>-5.6879999999999997</v>
      </c>
      <c r="I107" s="231"/>
      <c r="J107" s="226"/>
      <c r="K107" s="226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164</v>
      </c>
      <c r="AU107" s="236" t="s">
        <v>82</v>
      </c>
      <c r="AV107" s="13" t="s">
        <v>82</v>
      </c>
      <c r="AW107" s="13" t="s">
        <v>33</v>
      </c>
      <c r="AX107" s="13" t="s">
        <v>72</v>
      </c>
      <c r="AY107" s="236" t="s">
        <v>152</v>
      </c>
    </row>
    <row r="108" s="13" customFormat="1">
      <c r="A108" s="13"/>
      <c r="B108" s="225"/>
      <c r="C108" s="226"/>
      <c r="D108" s="227" t="s">
        <v>164</v>
      </c>
      <c r="E108" s="228" t="s">
        <v>19</v>
      </c>
      <c r="F108" s="229" t="s">
        <v>444</v>
      </c>
      <c r="G108" s="226"/>
      <c r="H108" s="230">
        <v>1.4339999999999999</v>
      </c>
      <c r="I108" s="231"/>
      <c r="J108" s="226"/>
      <c r="K108" s="226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164</v>
      </c>
      <c r="AU108" s="236" t="s">
        <v>82</v>
      </c>
      <c r="AV108" s="13" t="s">
        <v>82</v>
      </c>
      <c r="AW108" s="13" t="s">
        <v>33</v>
      </c>
      <c r="AX108" s="13" t="s">
        <v>72</v>
      </c>
      <c r="AY108" s="236" t="s">
        <v>152</v>
      </c>
    </row>
    <row r="109" s="15" customFormat="1">
      <c r="A109" s="15"/>
      <c r="B109" s="247"/>
      <c r="C109" s="248"/>
      <c r="D109" s="227" t="s">
        <v>164</v>
      </c>
      <c r="E109" s="249" t="s">
        <v>19</v>
      </c>
      <c r="F109" s="250" t="s">
        <v>185</v>
      </c>
      <c r="G109" s="248"/>
      <c r="H109" s="251">
        <v>41.430999999999997</v>
      </c>
      <c r="I109" s="252"/>
      <c r="J109" s="248"/>
      <c r="K109" s="248"/>
      <c r="L109" s="253"/>
      <c r="M109" s="254"/>
      <c r="N109" s="255"/>
      <c r="O109" s="255"/>
      <c r="P109" s="255"/>
      <c r="Q109" s="255"/>
      <c r="R109" s="255"/>
      <c r="S109" s="255"/>
      <c r="T109" s="256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7" t="s">
        <v>164</v>
      </c>
      <c r="AU109" s="257" t="s">
        <v>82</v>
      </c>
      <c r="AV109" s="15" t="s">
        <v>160</v>
      </c>
      <c r="AW109" s="15" t="s">
        <v>33</v>
      </c>
      <c r="AX109" s="15" t="s">
        <v>80</v>
      </c>
      <c r="AY109" s="257" t="s">
        <v>152</v>
      </c>
    </row>
    <row r="110" s="2" customFormat="1" ht="16.5" customHeight="1">
      <c r="A110" s="41"/>
      <c r="B110" s="42"/>
      <c r="C110" s="207" t="s">
        <v>160</v>
      </c>
      <c r="D110" s="207" t="s">
        <v>155</v>
      </c>
      <c r="E110" s="208" t="s">
        <v>187</v>
      </c>
      <c r="F110" s="209" t="s">
        <v>188</v>
      </c>
      <c r="G110" s="210" t="s">
        <v>158</v>
      </c>
      <c r="H110" s="211">
        <v>41.430999999999997</v>
      </c>
      <c r="I110" s="212"/>
      <c r="J110" s="213">
        <f>ROUND(I110*H110,2)</f>
        <v>0</v>
      </c>
      <c r="K110" s="209" t="s">
        <v>159</v>
      </c>
      <c r="L110" s="47"/>
      <c r="M110" s="214" t="s">
        <v>19</v>
      </c>
      <c r="N110" s="215" t="s">
        <v>43</v>
      </c>
      <c r="O110" s="87"/>
      <c r="P110" s="216">
        <f>O110*H110</f>
        <v>0</v>
      </c>
      <c r="Q110" s="216">
        <v>0.0040000000000000001</v>
      </c>
      <c r="R110" s="216">
        <f>Q110*H110</f>
        <v>0.16572399999999998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160</v>
      </c>
      <c r="AT110" s="218" t="s">
        <v>155</v>
      </c>
      <c r="AU110" s="218" t="s">
        <v>82</v>
      </c>
      <c r="AY110" s="20" t="s">
        <v>152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80</v>
      </c>
      <c r="BK110" s="219">
        <f>ROUND(I110*H110,2)</f>
        <v>0</v>
      </c>
      <c r="BL110" s="20" t="s">
        <v>160</v>
      </c>
      <c r="BM110" s="218" t="s">
        <v>189</v>
      </c>
    </row>
    <row r="111" s="2" customFormat="1">
      <c r="A111" s="41"/>
      <c r="B111" s="42"/>
      <c r="C111" s="43"/>
      <c r="D111" s="220" t="s">
        <v>162</v>
      </c>
      <c r="E111" s="43"/>
      <c r="F111" s="221" t="s">
        <v>190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162</v>
      </c>
      <c r="AU111" s="20" t="s">
        <v>82</v>
      </c>
    </row>
    <row r="112" s="12" customFormat="1" ht="22.8" customHeight="1">
      <c r="A112" s="12"/>
      <c r="B112" s="191"/>
      <c r="C112" s="192"/>
      <c r="D112" s="193" t="s">
        <v>71</v>
      </c>
      <c r="E112" s="205" t="s">
        <v>191</v>
      </c>
      <c r="F112" s="205" t="s">
        <v>192</v>
      </c>
      <c r="G112" s="192"/>
      <c r="H112" s="192"/>
      <c r="I112" s="195"/>
      <c r="J112" s="206">
        <f>BK112</f>
        <v>0</v>
      </c>
      <c r="K112" s="192"/>
      <c r="L112" s="197"/>
      <c r="M112" s="198"/>
      <c r="N112" s="199"/>
      <c r="O112" s="199"/>
      <c r="P112" s="200">
        <f>SUM(P113:P118)</f>
        <v>0</v>
      </c>
      <c r="Q112" s="199"/>
      <c r="R112" s="200">
        <f>SUM(R113:R118)</f>
        <v>0.00175016</v>
      </c>
      <c r="S112" s="199"/>
      <c r="T112" s="201">
        <f>SUM(T113:T118)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2" t="s">
        <v>80</v>
      </c>
      <c r="AT112" s="203" t="s">
        <v>71</v>
      </c>
      <c r="AU112" s="203" t="s">
        <v>80</v>
      </c>
      <c r="AY112" s="202" t="s">
        <v>152</v>
      </c>
      <c r="BK112" s="204">
        <f>SUM(BK113:BK118)</f>
        <v>0</v>
      </c>
    </row>
    <row r="113" s="2" customFormat="1" ht="16.5" customHeight="1">
      <c r="A113" s="41"/>
      <c r="B113" s="42"/>
      <c r="C113" s="207" t="s">
        <v>186</v>
      </c>
      <c r="D113" s="207" t="s">
        <v>155</v>
      </c>
      <c r="E113" s="208" t="s">
        <v>313</v>
      </c>
      <c r="F113" s="209" t="s">
        <v>314</v>
      </c>
      <c r="G113" s="210" t="s">
        <v>315</v>
      </c>
      <c r="H113" s="211">
        <v>1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160</v>
      </c>
      <c r="AT113" s="218" t="s">
        <v>155</v>
      </c>
      <c r="AU113" s="218" t="s">
        <v>82</v>
      </c>
      <c r="AY113" s="20" t="s">
        <v>152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80</v>
      </c>
      <c r="BK113" s="219">
        <f>ROUND(I113*H113,2)</f>
        <v>0</v>
      </c>
      <c r="BL113" s="20" t="s">
        <v>160</v>
      </c>
      <c r="BM113" s="218" t="s">
        <v>316</v>
      </c>
    </row>
    <row r="114" s="2" customFormat="1" ht="16.5" customHeight="1">
      <c r="A114" s="41"/>
      <c r="B114" s="42"/>
      <c r="C114" s="207" t="s">
        <v>153</v>
      </c>
      <c r="D114" s="207" t="s">
        <v>155</v>
      </c>
      <c r="E114" s="208" t="s">
        <v>317</v>
      </c>
      <c r="F114" s="209" t="s">
        <v>318</v>
      </c>
      <c r="G114" s="210" t="s">
        <v>315</v>
      </c>
      <c r="H114" s="211">
        <v>1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43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160</v>
      </c>
      <c r="AT114" s="218" t="s">
        <v>155</v>
      </c>
      <c r="AU114" s="218" t="s">
        <v>82</v>
      </c>
      <c r="AY114" s="20" t="s">
        <v>152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80</v>
      </c>
      <c r="BK114" s="219">
        <f>ROUND(I114*H114,2)</f>
        <v>0</v>
      </c>
      <c r="BL114" s="20" t="s">
        <v>160</v>
      </c>
      <c r="BM114" s="218" t="s">
        <v>319</v>
      </c>
    </row>
    <row r="115" s="2" customFormat="1" ht="24.15" customHeight="1">
      <c r="A115" s="41"/>
      <c r="B115" s="42"/>
      <c r="C115" s="207" t="s">
        <v>197</v>
      </c>
      <c r="D115" s="207" t="s">
        <v>155</v>
      </c>
      <c r="E115" s="208" t="s">
        <v>193</v>
      </c>
      <c r="F115" s="209" t="s">
        <v>194</v>
      </c>
      <c r="G115" s="210" t="s">
        <v>158</v>
      </c>
      <c r="H115" s="211">
        <v>43.753999999999998</v>
      </c>
      <c r="I115" s="212"/>
      <c r="J115" s="213">
        <f>ROUND(I115*H115,2)</f>
        <v>0</v>
      </c>
      <c r="K115" s="209" t="s">
        <v>159</v>
      </c>
      <c r="L115" s="47"/>
      <c r="M115" s="214" t="s">
        <v>19</v>
      </c>
      <c r="N115" s="215" t="s">
        <v>43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160</v>
      </c>
      <c r="AT115" s="218" t="s">
        <v>155</v>
      </c>
      <c r="AU115" s="218" t="s">
        <v>82</v>
      </c>
      <c r="AY115" s="20" t="s">
        <v>152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80</v>
      </c>
      <c r="BK115" s="219">
        <f>ROUND(I115*H115,2)</f>
        <v>0</v>
      </c>
      <c r="BL115" s="20" t="s">
        <v>160</v>
      </c>
      <c r="BM115" s="218" t="s">
        <v>195</v>
      </c>
    </row>
    <row r="116" s="2" customFormat="1">
      <c r="A116" s="41"/>
      <c r="B116" s="42"/>
      <c r="C116" s="43"/>
      <c r="D116" s="220" t="s">
        <v>162</v>
      </c>
      <c r="E116" s="43"/>
      <c r="F116" s="221" t="s">
        <v>196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162</v>
      </c>
      <c r="AU116" s="20" t="s">
        <v>82</v>
      </c>
    </row>
    <row r="117" s="2" customFormat="1" ht="24.15" customHeight="1">
      <c r="A117" s="41"/>
      <c r="B117" s="42"/>
      <c r="C117" s="207" t="s">
        <v>204</v>
      </c>
      <c r="D117" s="207" t="s">
        <v>155</v>
      </c>
      <c r="E117" s="208" t="s">
        <v>198</v>
      </c>
      <c r="F117" s="209" t="s">
        <v>199</v>
      </c>
      <c r="G117" s="210" t="s">
        <v>158</v>
      </c>
      <c r="H117" s="211">
        <v>43.753999999999998</v>
      </c>
      <c r="I117" s="212"/>
      <c r="J117" s="213">
        <f>ROUND(I117*H117,2)</f>
        <v>0</v>
      </c>
      <c r="K117" s="209" t="s">
        <v>159</v>
      </c>
      <c r="L117" s="47"/>
      <c r="M117" s="214" t="s">
        <v>19</v>
      </c>
      <c r="N117" s="215" t="s">
        <v>43</v>
      </c>
      <c r="O117" s="87"/>
      <c r="P117" s="216">
        <f>O117*H117</f>
        <v>0</v>
      </c>
      <c r="Q117" s="216">
        <v>4.0000000000000003E-05</v>
      </c>
      <c r="R117" s="216">
        <f>Q117*H117</f>
        <v>0.00175016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160</v>
      </c>
      <c r="AT117" s="218" t="s">
        <v>155</v>
      </c>
      <c r="AU117" s="218" t="s">
        <v>82</v>
      </c>
      <c r="AY117" s="20" t="s">
        <v>152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80</v>
      </c>
      <c r="BK117" s="219">
        <f>ROUND(I117*H117,2)</f>
        <v>0</v>
      </c>
      <c r="BL117" s="20" t="s">
        <v>160</v>
      </c>
      <c r="BM117" s="218" t="s">
        <v>200</v>
      </c>
    </row>
    <row r="118" s="2" customFormat="1">
      <c r="A118" s="41"/>
      <c r="B118" s="42"/>
      <c r="C118" s="43"/>
      <c r="D118" s="220" t="s">
        <v>162</v>
      </c>
      <c r="E118" s="43"/>
      <c r="F118" s="221" t="s">
        <v>201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162</v>
      </c>
      <c r="AU118" s="20" t="s">
        <v>82</v>
      </c>
    </row>
    <row r="119" s="12" customFormat="1" ht="22.8" customHeight="1">
      <c r="A119" s="12"/>
      <c r="B119" s="191"/>
      <c r="C119" s="192"/>
      <c r="D119" s="193" t="s">
        <v>71</v>
      </c>
      <c r="E119" s="205" t="s">
        <v>202</v>
      </c>
      <c r="F119" s="205" t="s">
        <v>203</v>
      </c>
      <c r="G119" s="192"/>
      <c r="H119" s="192"/>
      <c r="I119" s="195"/>
      <c r="J119" s="206">
        <f>BK119</f>
        <v>0</v>
      </c>
      <c r="K119" s="192"/>
      <c r="L119" s="197"/>
      <c r="M119" s="198"/>
      <c r="N119" s="199"/>
      <c r="O119" s="199"/>
      <c r="P119" s="200">
        <f>SUM(P120:P130)</f>
        <v>0</v>
      </c>
      <c r="Q119" s="199"/>
      <c r="R119" s="200">
        <f>SUM(R120:R130)</f>
        <v>0</v>
      </c>
      <c r="S119" s="199"/>
      <c r="T119" s="201">
        <f>SUM(T120:T130)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2" t="s">
        <v>80</v>
      </c>
      <c r="AT119" s="203" t="s">
        <v>71</v>
      </c>
      <c r="AU119" s="203" t="s">
        <v>80</v>
      </c>
      <c r="AY119" s="202" t="s">
        <v>152</v>
      </c>
      <c r="BK119" s="204">
        <f>SUM(BK120:BK130)</f>
        <v>0</v>
      </c>
    </row>
    <row r="120" s="2" customFormat="1" ht="16.5" customHeight="1">
      <c r="A120" s="41"/>
      <c r="B120" s="42"/>
      <c r="C120" s="207" t="s">
        <v>191</v>
      </c>
      <c r="D120" s="207" t="s">
        <v>155</v>
      </c>
      <c r="E120" s="208" t="s">
        <v>205</v>
      </c>
      <c r="F120" s="209" t="s">
        <v>206</v>
      </c>
      <c r="G120" s="210" t="s">
        <v>207</v>
      </c>
      <c r="H120" s="211">
        <v>0.14599999999999999</v>
      </c>
      <c r="I120" s="212"/>
      <c r="J120" s="213">
        <f>ROUND(I120*H120,2)</f>
        <v>0</v>
      </c>
      <c r="K120" s="209" t="s">
        <v>159</v>
      </c>
      <c r="L120" s="47"/>
      <c r="M120" s="214" t="s">
        <v>19</v>
      </c>
      <c r="N120" s="215" t="s">
        <v>43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160</v>
      </c>
      <c r="AT120" s="218" t="s">
        <v>155</v>
      </c>
      <c r="AU120" s="218" t="s">
        <v>82</v>
      </c>
      <c r="AY120" s="20" t="s">
        <v>152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80</v>
      </c>
      <c r="BK120" s="219">
        <f>ROUND(I120*H120,2)</f>
        <v>0</v>
      </c>
      <c r="BL120" s="20" t="s">
        <v>160</v>
      </c>
      <c r="BM120" s="218" t="s">
        <v>208</v>
      </c>
    </row>
    <row r="121" s="2" customFormat="1">
      <c r="A121" s="41"/>
      <c r="B121" s="42"/>
      <c r="C121" s="43"/>
      <c r="D121" s="220" t="s">
        <v>162</v>
      </c>
      <c r="E121" s="43"/>
      <c r="F121" s="221" t="s">
        <v>209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162</v>
      </c>
      <c r="AU121" s="20" t="s">
        <v>82</v>
      </c>
    </row>
    <row r="122" s="2" customFormat="1" ht="24.15" customHeight="1">
      <c r="A122" s="41"/>
      <c r="B122" s="42"/>
      <c r="C122" s="207" t="s">
        <v>107</v>
      </c>
      <c r="D122" s="207" t="s">
        <v>155</v>
      </c>
      <c r="E122" s="208" t="s">
        <v>210</v>
      </c>
      <c r="F122" s="209" t="s">
        <v>211</v>
      </c>
      <c r="G122" s="210" t="s">
        <v>207</v>
      </c>
      <c r="H122" s="211">
        <v>0.14599999999999999</v>
      </c>
      <c r="I122" s="212"/>
      <c r="J122" s="213">
        <f>ROUND(I122*H122,2)</f>
        <v>0</v>
      </c>
      <c r="K122" s="209" t="s">
        <v>159</v>
      </c>
      <c r="L122" s="47"/>
      <c r="M122" s="214" t="s">
        <v>19</v>
      </c>
      <c r="N122" s="215" t="s">
        <v>43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160</v>
      </c>
      <c r="AT122" s="218" t="s">
        <v>155</v>
      </c>
      <c r="AU122" s="218" t="s">
        <v>82</v>
      </c>
      <c r="AY122" s="20" t="s">
        <v>152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80</v>
      </c>
      <c r="BK122" s="219">
        <f>ROUND(I122*H122,2)</f>
        <v>0</v>
      </c>
      <c r="BL122" s="20" t="s">
        <v>160</v>
      </c>
      <c r="BM122" s="218" t="s">
        <v>212</v>
      </c>
    </row>
    <row r="123" s="2" customFormat="1">
      <c r="A123" s="41"/>
      <c r="B123" s="42"/>
      <c r="C123" s="43"/>
      <c r="D123" s="220" t="s">
        <v>162</v>
      </c>
      <c r="E123" s="43"/>
      <c r="F123" s="221" t="s">
        <v>213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162</v>
      </c>
      <c r="AU123" s="20" t="s">
        <v>82</v>
      </c>
    </row>
    <row r="124" s="2" customFormat="1" ht="21.75" customHeight="1">
      <c r="A124" s="41"/>
      <c r="B124" s="42"/>
      <c r="C124" s="207" t="s">
        <v>110</v>
      </c>
      <c r="D124" s="207" t="s">
        <v>155</v>
      </c>
      <c r="E124" s="208" t="s">
        <v>214</v>
      </c>
      <c r="F124" s="209" t="s">
        <v>215</v>
      </c>
      <c r="G124" s="210" t="s">
        <v>207</v>
      </c>
      <c r="H124" s="211">
        <v>0.14599999999999999</v>
      </c>
      <c r="I124" s="212"/>
      <c r="J124" s="213">
        <f>ROUND(I124*H124,2)</f>
        <v>0</v>
      </c>
      <c r="K124" s="209" t="s">
        <v>159</v>
      </c>
      <c r="L124" s="47"/>
      <c r="M124" s="214" t="s">
        <v>19</v>
      </c>
      <c r="N124" s="215" t="s">
        <v>43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160</v>
      </c>
      <c r="AT124" s="218" t="s">
        <v>155</v>
      </c>
      <c r="AU124" s="218" t="s">
        <v>82</v>
      </c>
      <c r="AY124" s="20" t="s">
        <v>152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80</v>
      </c>
      <c r="BK124" s="219">
        <f>ROUND(I124*H124,2)</f>
        <v>0</v>
      </c>
      <c r="BL124" s="20" t="s">
        <v>160</v>
      </c>
      <c r="BM124" s="218" t="s">
        <v>216</v>
      </c>
    </row>
    <row r="125" s="2" customFormat="1">
      <c r="A125" s="41"/>
      <c r="B125" s="42"/>
      <c r="C125" s="43"/>
      <c r="D125" s="220" t="s">
        <v>162</v>
      </c>
      <c r="E125" s="43"/>
      <c r="F125" s="221" t="s">
        <v>217</v>
      </c>
      <c r="G125" s="43"/>
      <c r="H125" s="43"/>
      <c r="I125" s="222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162</v>
      </c>
      <c r="AU125" s="20" t="s">
        <v>82</v>
      </c>
    </row>
    <row r="126" s="2" customFormat="1" ht="24.15" customHeight="1">
      <c r="A126" s="41"/>
      <c r="B126" s="42"/>
      <c r="C126" s="207" t="s">
        <v>8</v>
      </c>
      <c r="D126" s="207" t="s">
        <v>155</v>
      </c>
      <c r="E126" s="208" t="s">
        <v>218</v>
      </c>
      <c r="F126" s="209" t="s">
        <v>219</v>
      </c>
      <c r="G126" s="210" t="s">
        <v>207</v>
      </c>
      <c r="H126" s="211">
        <v>0.87</v>
      </c>
      <c r="I126" s="212"/>
      <c r="J126" s="213">
        <f>ROUND(I126*H126,2)</f>
        <v>0</v>
      </c>
      <c r="K126" s="209" t="s">
        <v>159</v>
      </c>
      <c r="L126" s="47"/>
      <c r="M126" s="214" t="s">
        <v>19</v>
      </c>
      <c r="N126" s="215" t="s">
        <v>43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160</v>
      </c>
      <c r="AT126" s="218" t="s">
        <v>155</v>
      </c>
      <c r="AU126" s="218" t="s">
        <v>82</v>
      </c>
      <c r="AY126" s="20" t="s">
        <v>152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80</v>
      </c>
      <c r="BK126" s="219">
        <f>ROUND(I126*H126,2)</f>
        <v>0</v>
      </c>
      <c r="BL126" s="20" t="s">
        <v>160</v>
      </c>
      <c r="BM126" s="218" t="s">
        <v>220</v>
      </c>
    </row>
    <row r="127" s="2" customFormat="1">
      <c r="A127" s="41"/>
      <c r="B127" s="42"/>
      <c r="C127" s="43"/>
      <c r="D127" s="220" t="s">
        <v>162</v>
      </c>
      <c r="E127" s="43"/>
      <c r="F127" s="221" t="s">
        <v>221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162</v>
      </c>
      <c r="AU127" s="20" t="s">
        <v>82</v>
      </c>
    </row>
    <row r="128" s="13" customFormat="1">
      <c r="A128" s="13"/>
      <c r="B128" s="225"/>
      <c r="C128" s="226"/>
      <c r="D128" s="227" t="s">
        <v>164</v>
      </c>
      <c r="E128" s="228" t="s">
        <v>19</v>
      </c>
      <c r="F128" s="229" t="s">
        <v>445</v>
      </c>
      <c r="G128" s="226"/>
      <c r="H128" s="230">
        <v>0.87</v>
      </c>
      <c r="I128" s="231"/>
      <c r="J128" s="226"/>
      <c r="K128" s="226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164</v>
      </c>
      <c r="AU128" s="236" t="s">
        <v>82</v>
      </c>
      <c r="AV128" s="13" t="s">
        <v>82</v>
      </c>
      <c r="AW128" s="13" t="s">
        <v>33</v>
      </c>
      <c r="AX128" s="13" t="s">
        <v>80</v>
      </c>
      <c r="AY128" s="236" t="s">
        <v>152</v>
      </c>
    </row>
    <row r="129" s="2" customFormat="1" ht="24.15" customHeight="1">
      <c r="A129" s="41"/>
      <c r="B129" s="42"/>
      <c r="C129" s="207" t="s">
        <v>115</v>
      </c>
      <c r="D129" s="207" t="s">
        <v>155</v>
      </c>
      <c r="E129" s="208" t="s">
        <v>223</v>
      </c>
      <c r="F129" s="209" t="s">
        <v>224</v>
      </c>
      <c r="G129" s="210" t="s">
        <v>207</v>
      </c>
      <c r="H129" s="211">
        <v>0.14599999999999999</v>
      </c>
      <c r="I129" s="212"/>
      <c r="J129" s="213">
        <f>ROUND(I129*H129,2)</f>
        <v>0</v>
      </c>
      <c r="K129" s="209" t="s">
        <v>159</v>
      </c>
      <c r="L129" s="47"/>
      <c r="M129" s="214" t="s">
        <v>19</v>
      </c>
      <c r="N129" s="215" t="s">
        <v>43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160</v>
      </c>
      <c r="AT129" s="218" t="s">
        <v>155</v>
      </c>
      <c r="AU129" s="218" t="s">
        <v>82</v>
      </c>
      <c r="AY129" s="20" t="s">
        <v>152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80</v>
      </c>
      <c r="BK129" s="219">
        <f>ROUND(I129*H129,2)</f>
        <v>0</v>
      </c>
      <c r="BL129" s="20" t="s">
        <v>160</v>
      </c>
      <c r="BM129" s="218" t="s">
        <v>225</v>
      </c>
    </row>
    <row r="130" s="2" customFormat="1">
      <c r="A130" s="41"/>
      <c r="B130" s="42"/>
      <c r="C130" s="43"/>
      <c r="D130" s="220" t="s">
        <v>162</v>
      </c>
      <c r="E130" s="43"/>
      <c r="F130" s="221" t="s">
        <v>226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162</v>
      </c>
      <c r="AU130" s="20" t="s">
        <v>82</v>
      </c>
    </row>
    <row r="131" s="12" customFormat="1" ht="22.8" customHeight="1">
      <c r="A131" s="12"/>
      <c r="B131" s="191"/>
      <c r="C131" s="192"/>
      <c r="D131" s="193" t="s">
        <v>71</v>
      </c>
      <c r="E131" s="205" t="s">
        <v>227</v>
      </c>
      <c r="F131" s="205" t="s">
        <v>228</v>
      </c>
      <c r="G131" s="192"/>
      <c r="H131" s="192"/>
      <c r="I131" s="195"/>
      <c r="J131" s="206">
        <f>BK131</f>
        <v>0</v>
      </c>
      <c r="K131" s="192"/>
      <c r="L131" s="197"/>
      <c r="M131" s="198"/>
      <c r="N131" s="199"/>
      <c r="O131" s="199"/>
      <c r="P131" s="200">
        <f>SUM(P132:P133)</f>
        <v>0</v>
      </c>
      <c r="Q131" s="199"/>
      <c r="R131" s="200">
        <f>SUM(R132:R133)</f>
        <v>0</v>
      </c>
      <c r="S131" s="199"/>
      <c r="T131" s="201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2" t="s">
        <v>80</v>
      </c>
      <c r="AT131" s="203" t="s">
        <v>71</v>
      </c>
      <c r="AU131" s="203" t="s">
        <v>80</v>
      </c>
      <c r="AY131" s="202" t="s">
        <v>152</v>
      </c>
      <c r="BK131" s="204">
        <f>SUM(BK132:BK133)</f>
        <v>0</v>
      </c>
    </row>
    <row r="132" s="2" customFormat="1" ht="33" customHeight="1">
      <c r="A132" s="41"/>
      <c r="B132" s="42"/>
      <c r="C132" s="207" t="s">
        <v>118</v>
      </c>
      <c r="D132" s="207" t="s">
        <v>155</v>
      </c>
      <c r="E132" s="208" t="s">
        <v>229</v>
      </c>
      <c r="F132" s="209" t="s">
        <v>230</v>
      </c>
      <c r="G132" s="210" t="s">
        <v>207</v>
      </c>
      <c r="H132" s="211">
        <v>0.60399999999999998</v>
      </c>
      <c r="I132" s="212"/>
      <c r="J132" s="213">
        <f>ROUND(I132*H132,2)</f>
        <v>0</v>
      </c>
      <c r="K132" s="209" t="s">
        <v>159</v>
      </c>
      <c r="L132" s="47"/>
      <c r="M132" s="214" t="s">
        <v>19</v>
      </c>
      <c r="N132" s="215" t="s">
        <v>43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160</v>
      </c>
      <c r="AT132" s="218" t="s">
        <v>155</v>
      </c>
      <c r="AU132" s="218" t="s">
        <v>82</v>
      </c>
      <c r="AY132" s="20" t="s">
        <v>152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80</v>
      </c>
      <c r="BK132" s="219">
        <f>ROUND(I132*H132,2)</f>
        <v>0</v>
      </c>
      <c r="BL132" s="20" t="s">
        <v>160</v>
      </c>
      <c r="BM132" s="218" t="s">
        <v>231</v>
      </c>
    </row>
    <row r="133" s="2" customFormat="1">
      <c r="A133" s="41"/>
      <c r="B133" s="42"/>
      <c r="C133" s="43"/>
      <c r="D133" s="220" t="s">
        <v>162</v>
      </c>
      <c r="E133" s="43"/>
      <c r="F133" s="221" t="s">
        <v>232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162</v>
      </c>
      <c r="AU133" s="20" t="s">
        <v>82</v>
      </c>
    </row>
    <row r="134" s="12" customFormat="1" ht="25.92" customHeight="1">
      <c r="A134" s="12"/>
      <c r="B134" s="191"/>
      <c r="C134" s="192"/>
      <c r="D134" s="193" t="s">
        <v>71</v>
      </c>
      <c r="E134" s="194" t="s">
        <v>233</v>
      </c>
      <c r="F134" s="194" t="s">
        <v>234</v>
      </c>
      <c r="G134" s="192"/>
      <c r="H134" s="192"/>
      <c r="I134" s="195"/>
      <c r="J134" s="196">
        <f>BK134</f>
        <v>0</v>
      </c>
      <c r="K134" s="192"/>
      <c r="L134" s="197"/>
      <c r="M134" s="198"/>
      <c r="N134" s="199"/>
      <c r="O134" s="199"/>
      <c r="P134" s="200">
        <f>P135+P139+P144+P180+P189</f>
        <v>0</v>
      </c>
      <c r="Q134" s="199"/>
      <c r="R134" s="200">
        <f>R135+R139+R144+R180+R189</f>
        <v>0.62399959999999999</v>
      </c>
      <c r="S134" s="199"/>
      <c r="T134" s="201">
        <f>T135+T139+T144+T180+T189</f>
        <v>0.14552387999999999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2" t="s">
        <v>82</v>
      </c>
      <c r="AT134" s="203" t="s">
        <v>71</v>
      </c>
      <c r="AU134" s="203" t="s">
        <v>72</v>
      </c>
      <c r="AY134" s="202" t="s">
        <v>152</v>
      </c>
      <c r="BK134" s="204">
        <f>BK135+BK139+BK144+BK180+BK189</f>
        <v>0</v>
      </c>
    </row>
    <row r="135" s="12" customFormat="1" ht="22.8" customHeight="1">
      <c r="A135" s="12"/>
      <c r="B135" s="191"/>
      <c r="C135" s="192"/>
      <c r="D135" s="193" t="s">
        <v>71</v>
      </c>
      <c r="E135" s="205" t="s">
        <v>235</v>
      </c>
      <c r="F135" s="205" t="s">
        <v>236</v>
      </c>
      <c r="G135" s="192"/>
      <c r="H135" s="192"/>
      <c r="I135" s="195"/>
      <c r="J135" s="206">
        <f>BK135</f>
        <v>0</v>
      </c>
      <c r="K135" s="192"/>
      <c r="L135" s="197"/>
      <c r="M135" s="198"/>
      <c r="N135" s="199"/>
      <c r="O135" s="199"/>
      <c r="P135" s="200">
        <f>SUM(P136:P138)</f>
        <v>0</v>
      </c>
      <c r="Q135" s="199"/>
      <c r="R135" s="200">
        <f>SUM(R136:R138)</f>
        <v>0</v>
      </c>
      <c r="S135" s="199"/>
      <c r="T135" s="201">
        <f>SUM(T136:T138)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2" t="s">
        <v>82</v>
      </c>
      <c r="AT135" s="203" t="s">
        <v>71</v>
      </c>
      <c r="AU135" s="203" t="s">
        <v>80</v>
      </c>
      <c r="AY135" s="202" t="s">
        <v>152</v>
      </c>
      <c r="BK135" s="204">
        <f>SUM(BK136:BK138)</f>
        <v>0</v>
      </c>
    </row>
    <row r="136" s="2" customFormat="1" ht="16.5" customHeight="1">
      <c r="A136" s="41"/>
      <c r="B136" s="42"/>
      <c r="C136" s="207" t="s">
        <v>242</v>
      </c>
      <c r="D136" s="207" t="s">
        <v>155</v>
      </c>
      <c r="E136" s="208" t="s">
        <v>237</v>
      </c>
      <c r="F136" s="209" t="s">
        <v>238</v>
      </c>
      <c r="G136" s="210" t="s">
        <v>239</v>
      </c>
      <c r="H136" s="211">
        <v>1</v>
      </c>
      <c r="I136" s="212"/>
      <c r="J136" s="213">
        <f>ROUND(I136*H136,2)</f>
        <v>0</v>
      </c>
      <c r="K136" s="209" t="s">
        <v>19</v>
      </c>
      <c r="L136" s="47"/>
      <c r="M136" s="214" t="s">
        <v>19</v>
      </c>
      <c r="N136" s="215" t="s">
        <v>43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240</v>
      </c>
      <c r="AT136" s="218" t="s">
        <v>155</v>
      </c>
      <c r="AU136" s="218" t="s">
        <v>82</v>
      </c>
      <c r="AY136" s="20" t="s">
        <v>152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80</v>
      </c>
      <c r="BK136" s="219">
        <f>ROUND(I136*H136,2)</f>
        <v>0</v>
      </c>
      <c r="BL136" s="20" t="s">
        <v>240</v>
      </c>
      <c r="BM136" s="218" t="s">
        <v>241</v>
      </c>
    </row>
    <row r="137" s="2" customFormat="1" ht="16.5" customHeight="1">
      <c r="A137" s="41"/>
      <c r="B137" s="42"/>
      <c r="C137" s="207" t="s">
        <v>240</v>
      </c>
      <c r="D137" s="207" t="s">
        <v>155</v>
      </c>
      <c r="E137" s="208" t="s">
        <v>243</v>
      </c>
      <c r="F137" s="209" t="s">
        <v>244</v>
      </c>
      <c r="G137" s="210" t="s">
        <v>239</v>
      </c>
      <c r="H137" s="211">
        <v>1</v>
      </c>
      <c r="I137" s="212"/>
      <c r="J137" s="213">
        <f>ROUND(I137*H137,2)</f>
        <v>0</v>
      </c>
      <c r="K137" s="209" t="s">
        <v>19</v>
      </c>
      <c r="L137" s="47"/>
      <c r="M137" s="214" t="s">
        <v>19</v>
      </c>
      <c r="N137" s="215" t="s">
        <v>43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240</v>
      </c>
      <c r="AT137" s="218" t="s">
        <v>155</v>
      </c>
      <c r="AU137" s="218" t="s">
        <v>82</v>
      </c>
      <c r="AY137" s="20" t="s">
        <v>152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80</v>
      </c>
      <c r="BK137" s="219">
        <f>ROUND(I137*H137,2)</f>
        <v>0</v>
      </c>
      <c r="BL137" s="20" t="s">
        <v>240</v>
      </c>
      <c r="BM137" s="218" t="s">
        <v>245</v>
      </c>
    </row>
    <row r="138" s="2" customFormat="1" ht="24.15" customHeight="1">
      <c r="A138" s="41"/>
      <c r="B138" s="42"/>
      <c r="C138" s="207" t="s">
        <v>252</v>
      </c>
      <c r="D138" s="207" t="s">
        <v>155</v>
      </c>
      <c r="E138" s="208" t="s">
        <v>246</v>
      </c>
      <c r="F138" s="209" t="s">
        <v>247</v>
      </c>
      <c r="G138" s="210" t="s">
        <v>248</v>
      </c>
      <c r="H138" s="258"/>
      <c r="I138" s="212"/>
      <c r="J138" s="213">
        <f>ROUND(I138*H138,2)</f>
        <v>0</v>
      </c>
      <c r="K138" s="209" t="s">
        <v>19</v>
      </c>
      <c r="L138" s="47"/>
      <c r="M138" s="214" t="s">
        <v>19</v>
      </c>
      <c r="N138" s="215" t="s">
        <v>43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240</v>
      </c>
      <c r="AT138" s="218" t="s">
        <v>155</v>
      </c>
      <c r="AU138" s="218" t="s">
        <v>82</v>
      </c>
      <c r="AY138" s="20" t="s">
        <v>152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80</v>
      </c>
      <c r="BK138" s="219">
        <f>ROUND(I138*H138,2)</f>
        <v>0</v>
      </c>
      <c r="BL138" s="20" t="s">
        <v>240</v>
      </c>
      <c r="BM138" s="218" t="s">
        <v>249</v>
      </c>
    </row>
    <row r="139" s="12" customFormat="1" ht="22.8" customHeight="1">
      <c r="A139" s="12"/>
      <c r="B139" s="191"/>
      <c r="C139" s="192"/>
      <c r="D139" s="193" t="s">
        <v>71</v>
      </c>
      <c r="E139" s="205" t="s">
        <v>321</v>
      </c>
      <c r="F139" s="205" t="s">
        <v>322</v>
      </c>
      <c r="G139" s="192"/>
      <c r="H139" s="192"/>
      <c r="I139" s="195"/>
      <c r="J139" s="206">
        <f>BK139</f>
        <v>0</v>
      </c>
      <c r="K139" s="192"/>
      <c r="L139" s="197"/>
      <c r="M139" s="198"/>
      <c r="N139" s="199"/>
      <c r="O139" s="199"/>
      <c r="P139" s="200">
        <f>SUM(P140:P143)</f>
        <v>0</v>
      </c>
      <c r="Q139" s="199"/>
      <c r="R139" s="200">
        <f>SUM(R140:R143)</f>
        <v>0</v>
      </c>
      <c r="S139" s="199"/>
      <c r="T139" s="201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2" t="s">
        <v>82</v>
      </c>
      <c r="AT139" s="203" t="s">
        <v>71</v>
      </c>
      <c r="AU139" s="203" t="s">
        <v>80</v>
      </c>
      <c r="AY139" s="202" t="s">
        <v>152</v>
      </c>
      <c r="BK139" s="204">
        <f>SUM(BK140:BK143)</f>
        <v>0</v>
      </c>
    </row>
    <row r="140" s="2" customFormat="1" ht="16.5" customHeight="1">
      <c r="A140" s="41"/>
      <c r="B140" s="42"/>
      <c r="C140" s="207" t="s">
        <v>264</v>
      </c>
      <c r="D140" s="207" t="s">
        <v>155</v>
      </c>
      <c r="E140" s="208" t="s">
        <v>323</v>
      </c>
      <c r="F140" s="209" t="s">
        <v>324</v>
      </c>
      <c r="G140" s="210" t="s">
        <v>239</v>
      </c>
      <c r="H140" s="211">
        <v>1</v>
      </c>
      <c r="I140" s="212"/>
      <c r="J140" s="213">
        <f>ROUND(I140*H140,2)</f>
        <v>0</v>
      </c>
      <c r="K140" s="209" t="s">
        <v>19</v>
      </c>
      <c r="L140" s="47"/>
      <c r="M140" s="214" t="s">
        <v>19</v>
      </c>
      <c r="N140" s="215" t="s">
        <v>43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240</v>
      </c>
      <c r="AT140" s="218" t="s">
        <v>155</v>
      </c>
      <c r="AU140" s="218" t="s">
        <v>82</v>
      </c>
      <c r="AY140" s="20" t="s">
        <v>152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80</v>
      </c>
      <c r="BK140" s="219">
        <f>ROUND(I140*H140,2)</f>
        <v>0</v>
      </c>
      <c r="BL140" s="20" t="s">
        <v>240</v>
      </c>
      <c r="BM140" s="218" t="s">
        <v>325</v>
      </c>
    </row>
    <row r="141" s="2" customFormat="1" ht="16.5" customHeight="1">
      <c r="A141" s="41"/>
      <c r="B141" s="42"/>
      <c r="C141" s="207" t="s">
        <v>271</v>
      </c>
      <c r="D141" s="207" t="s">
        <v>155</v>
      </c>
      <c r="E141" s="208" t="s">
        <v>326</v>
      </c>
      <c r="F141" s="209" t="s">
        <v>327</v>
      </c>
      <c r="G141" s="210" t="s">
        <v>239</v>
      </c>
      <c r="H141" s="211">
        <v>1</v>
      </c>
      <c r="I141" s="212"/>
      <c r="J141" s="213">
        <f>ROUND(I141*H141,2)</f>
        <v>0</v>
      </c>
      <c r="K141" s="209" t="s">
        <v>19</v>
      </c>
      <c r="L141" s="47"/>
      <c r="M141" s="214" t="s">
        <v>19</v>
      </c>
      <c r="N141" s="215" t="s">
        <v>43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240</v>
      </c>
      <c r="AT141" s="218" t="s">
        <v>155</v>
      </c>
      <c r="AU141" s="218" t="s">
        <v>82</v>
      </c>
      <c r="AY141" s="20" t="s">
        <v>152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80</v>
      </c>
      <c r="BK141" s="219">
        <f>ROUND(I141*H141,2)</f>
        <v>0</v>
      </c>
      <c r="BL141" s="20" t="s">
        <v>240</v>
      </c>
      <c r="BM141" s="218" t="s">
        <v>328</v>
      </c>
    </row>
    <row r="142" s="2" customFormat="1" ht="24.15" customHeight="1">
      <c r="A142" s="41"/>
      <c r="B142" s="42"/>
      <c r="C142" s="207" t="s">
        <v>278</v>
      </c>
      <c r="D142" s="207" t="s">
        <v>155</v>
      </c>
      <c r="E142" s="208" t="s">
        <v>329</v>
      </c>
      <c r="F142" s="209" t="s">
        <v>330</v>
      </c>
      <c r="G142" s="210" t="s">
        <v>248</v>
      </c>
      <c r="H142" s="258"/>
      <c r="I142" s="212"/>
      <c r="J142" s="213">
        <f>ROUND(I142*H142,2)</f>
        <v>0</v>
      </c>
      <c r="K142" s="209" t="s">
        <v>159</v>
      </c>
      <c r="L142" s="47"/>
      <c r="M142" s="214" t="s">
        <v>19</v>
      </c>
      <c r="N142" s="215" t="s">
        <v>43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240</v>
      </c>
      <c r="AT142" s="218" t="s">
        <v>155</v>
      </c>
      <c r="AU142" s="218" t="s">
        <v>82</v>
      </c>
      <c r="AY142" s="20" t="s">
        <v>152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80</v>
      </c>
      <c r="BK142" s="219">
        <f>ROUND(I142*H142,2)</f>
        <v>0</v>
      </c>
      <c r="BL142" s="20" t="s">
        <v>240</v>
      </c>
      <c r="BM142" s="218" t="s">
        <v>331</v>
      </c>
    </row>
    <row r="143" s="2" customFormat="1">
      <c r="A143" s="41"/>
      <c r="B143" s="42"/>
      <c r="C143" s="43"/>
      <c r="D143" s="220" t="s">
        <v>162</v>
      </c>
      <c r="E143" s="43"/>
      <c r="F143" s="221" t="s">
        <v>332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162</v>
      </c>
      <c r="AU143" s="20" t="s">
        <v>82</v>
      </c>
    </row>
    <row r="144" s="12" customFormat="1" ht="22.8" customHeight="1">
      <c r="A144" s="12"/>
      <c r="B144" s="191"/>
      <c r="C144" s="192"/>
      <c r="D144" s="193" t="s">
        <v>71</v>
      </c>
      <c r="E144" s="205" t="s">
        <v>333</v>
      </c>
      <c r="F144" s="205" t="s">
        <v>334</v>
      </c>
      <c r="G144" s="192"/>
      <c r="H144" s="192"/>
      <c r="I144" s="195"/>
      <c r="J144" s="206">
        <f>BK144</f>
        <v>0</v>
      </c>
      <c r="K144" s="192"/>
      <c r="L144" s="197"/>
      <c r="M144" s="198"/>
      <c r="N144" s="199"/>
      <c r="O144" s="199"/>
      <c r="P144" s="200">
        <f>SUM(P145:P179)</f>
        <v>0</v>
      </c>
      <c r="Q144" s="199"/>
      <c r="R144" s="200">
        <f>SUM(R145:R179)</f>
        <v>0.49185755999999997</v>
      </c>
      <c r="S144" s="199"/>
      <c r="T144" s="201">
        <f>SUM(T145:T179)</f>
        <v>0.11793050000000001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2" t="s">
        <v>82</v>
      </c>
      <c r="AT144" s="203" t="s">
        <v>71</v>
      </c>
      <c r="AU144" s="203" t="s">
        <v>80</v>
      </c>
      <c r="AY144" s="202" t="s">
        <v>152</v>
      </c>
      <c r="BK144" s="204">
        <f>SUM(BK145:BK179)</f>
        <v>0</v>
      </c>
    </row>
    <row r="145" s="2" customFormat="1" ht="16.5" customHeight="1">
      <c r="A145" s="41"/>
      <c r="B145" s="42"/>
      <c r="C145" s="207" t="s">
        <v>7</v>
      </c>
      <c r="D145" s="207" t="s">
        <v>155</v>
      </c>
      <c r="E145" s="208" t="s">
        <v>335</v>
      </c>
      <c r="F145" s="209" t="s">
        <v>336</v>
      </c>
      <c r="G145" s="210" t="s">
        <v>158</v>
      </c>
      <c r="H145" s="211">
        <v>43.889000000000003</v>
      </c>
      <c r="I145" s="212"/>
      <c r="J145" s="213">
        <f>ROUND(I145*H145,2)</f>
        <v>0</v>
      </c>
      <c r="K145" s="209" t="s">
        <v>159</v>
      </c>
      <c r="L145" s="47"/>
      <c r="M145" s="214" t="s">
        <v>19</v>
      </c>
      <c r="N145" s="215" t="s">
        <v>43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0.0025000000000000001</v>
      </c>
      <c r="T145" s="217">
        <f>S145*H145</f>
        <v>0.10972250000000001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240</v>
      </c>
      <c r="AT145" s="218" t="s">
        <v>155</v>
      </c>
      <c r="AU145" s="218" t="s">
        <v>82</v>
      </c>
      <c r="AY145" s="20" t="s">
        <v>152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80</v>
      </c>
      <c r="BK145" s="219">
        <f>ROUND(I145*H145,2)</f>
        <v>0</v>
      </c>
      <c r="BL145" s="20" t="s">
        <v>240</v>
      </c>
      <c r="BM145" s="218" t="s">
        <v>337</v>
      </c>
    </row>
    <row r="146" s="2" customFormat="1">
      <c r="A146" s="41"/>
      <c r="B146" s="42"/>
      <c r="C146" s="43"/>
      <c r="D146" s="220" t="s">
        <v>162</v>
      </c>
      <c r="E146" s="43"/>
      <c r="F146" s="221" t="s">
        <v>338</v>
      </c>
      <c r="G146" s="43"/>
      <c r="H146" s="43"/>
      <c r="I146" s="222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162</v>
      </c>
      <c r="AU146" s="20" t="s">
        <v>82</v>
      </c>
    </row>
    <row r="147" s="13" customFormat="1">
      <c r="A147" s="13"/>
      <c r="B147" s="225"/>
      <c r="C147" s="226"/>
      <c r="D147" s="227" t="s">
        <v>164</v>
      </c>
      <c r="E147" s="228" t="s">
        <v>19</v>
      </c>
      <c r="F147" s="229" t="s">
        <v>446</v>
      </c>
      <c r="G147" s="226"/>
      <c r="H147" s="230">
        <v>39.283000000000001</v>
      </c>
      <c r="I147" s="231"/>
      <c r="J147" s="226"/>
      <c r="K147" s="226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164</v>
      </c>
      <c r="AU147" s="236" t="s">
        <v>82</v>
      </c>
      <c r="AV147" s="13" t="s">
        <v>82</v>
      </c>
      <c r="AW147" s="13" t="s">
        <v>33</v>
      </c>
      <c r="AX147" s="13" t="s">
        <v>72</v>
      </c>
      <c r="AY147" s="236" t="s">
        <v>152</v>
      </c>
    </row>
    <row r="148" s="13" customFormat="1">
      <c r="A148" s="13"/>
      <c r="B148" s="225"/>
      <c r="C148" s="226"/>
      <c r="D148" s="227" t="s">
        <v>164</v>
      </c>
      <c r="E148" s="228" t="s">
        <v>19</v>
      </c>
      <c r="F148" s="229" t="s">
        <v>447</v>
      </c>
      <c r="G148" s="226"/>
      <c r="H148" s="230">
        <v>4.4710000000000001</v>
      </c>
      <c r="I148" s="231"/>
      <c r="J148" s="226"/>
      <c r="K148" s="226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164</v>
      </c>
      <c r="AU148" s="236" t="s">
        <v>82</v>
      </c>
      <c r="AV148" s="13" t="s">
        <v>82</v>
      </c>
      <c r="AW148" s="13" t="s">
        <v>33</v>
      </c>
      <c r="AX148" s="13" t="s">
        <v>72</v>
      </c>
      <c r="AY148" s="236" t="s">
        <v>152</v>
      </c>
    </row>
    <row r="149" s="13" customFormat="1">
      <c r="A149" s="13"/>
      <c r="B149" s="225"/>
      <c r="C149" s="226"/>
      <c r="D149" s="227" t="s">
        <v>164</v>
      </c>
      <c r="E149" s="228" t="s">
        <v>19</v>
      </c>
      <c r="F149" s="229" t="s">
        <v>340</v>
      </c>
      <c r="G149" s="226"/>
      <c r="H149" s="230">
        <v>0.13500000000000001</v>
      </c>
      <c r="I149" s="231"/>
      <c r="J149" s="226"/>
      <c r="K149" s="226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164</v>
      </c>
      <c r="AU149" s="236" t="s">
        <v>82</v>
      </c>
      <c r="AV149" s="13" t="s">
        <v>82</v>
      </c>
      <c r="AW149" s="13" t="s">
        <v>33</v>
      </c>
      <c r="AX149" s="13" t="s">
        <v>72</v>
      </c>
      <c r="AY149" s="236" t="s">
        <v>152</v>
      </c>
    </row>
    <row r="150" s="15" customFormat="1">
      <c r="A150" s="15"/>
      <c r="B150" s="247"/>
      <c r="C150" s="248"/>
      <c r="D150" s="227" t="s">
        <v>164</v>
      </c>
      <c r="E150" s="249" t="s">
        <v>19</v>
      </c>
      <c r="F150" s="250" t="s">
        <v>185</v>
      </c>
      <c r="G150" s="248"/>
      <c r="H150" s="251">
        <v>43.889000000000003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7" t="s">
        <v>164</v>
      </c>
      <c r="AU150" s="257" t="s">
        <v>82</v>
      </c>
      <c r="AV150" s="15" t="s">
        <v>160</v>
      </c>
      <c r="AW150" s="15" t="s">
        <v>33</v>
      </c>
      <c r="AX150" s="15" t="s">
        <v>80</v>
      </c>
      <c r="AY150" s="257" t="s">
        <v>152</v>
      </c>
    </row>
    <row r="151" s="2" customFormat="1" ht="16.5" customHeight="1">
      <c r="A151" s="41"/>
      <c r="B151" s="42"/>
      <c r="C151" s="207" t="s">
        <v>289</v>
      </c>
      <c r="D151" s="207" t="s">
        <v>155</v>
      </c>
      <c r="E151" s="208" t="s">
        <v>341</v>
      </c>
      <c r="F151" s="209" t="s">
        <v>342</v>
      </c>
      <c r="G151" s="210" t="s">
        <v>267</v>
      </c>
      <c r="H151" s="211">
        <v>27.359999999999999</v>
      </c>
      <c r="I151" s="212"/>
      <c r="J151" s="213">
        <f>ROUND(I151*H151,2)</f>
        <v>0</v>
      </c>
      <c r="K151" s="209" t="s">
        <v>159</v>
      </c>
      <c r="L151" s="47"/>
      <c r="M151" s="214" t="s">
        <v>19</v>
      </c>
      <c r="N151" s="215" t="s">
        <v>43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0.00029999999999999997</v>
      </c>
      <c r="T151" s="217">
        <f>S151*H151</f>
        <v>0.0082079999999999983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240</v>
      </c>
      <c r="AT151" s="218" t="s">
        <v>155</v>
      </c>
      <c r="AU151" s="218" t="s">
        <v>82</v>
      </c>
      <c r="AY151" s="20" t="s">
        <v>152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80</v>
      </c>
      <c r="BK151" s="219">
        <f>ROUND(I151*H151,2)</f>
        <v>0</v>
      </c>
      <c r="BL151" s="20" t="s">
        <v>240</v>
      </c>
      <c r="BM151" s="218" t="s">
        <v>343</v>
      </c>
    </row>
    <row r="152" s="2" customFormat="1">
      <c r="A152" s="41"/>
      <c r="B152" s="42"/>
      <c r="C152" s="43"/>
      <c r="D152" s="220" t="s">
        <v>162</v>
      </c>
      <c r="E152" s="43"/>
      <c r="F152" s="221" t="s">
        <v>344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162</v>
      </c>
      <c r="AU152" s="20" t="s">
        <v>82</v>
      </c>
    </row>
    <row r="153" s="13" customFormat="1">
      <c r="A153" s="13"/>
      <c r="B153" s="225"/>
      <c r="C153" s="226"/>
      <c r="D153" s="227" t="s">
        <v>164</v>
      </c>
      <c r="E153" s="228" t="s">
        <v>19</v>
      </c>
      <c r="F153" s="229" t="s">
        <v>448</v>
      </c>
      <c r="G153" s="226"/>
      <c r="H153" s="230">
        <v>27.359999999999999</v>
      </c>
      <c r="I153" s="231"/>
      <c r="J153" s="226"/>
      <c r="K153" s="226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164</v>
      </c>
      <c r="AU153" s="236" t="s">
        <v>82</v>
      </c>
      <c r="AV153" s="13" t="s">
        <v>82</v>
      </c>
      <c r="AW153" s="13" t="s">
        <v>33</v>
      </c>
      <c r="AX153" s="13" t="s">
        <v>80</v>
      </c>
      <c r="AY153" s="236" t="s">
        <v>152</v>
      </c>
    </row>
    <row r="154" s="2" customFormat="1" ht="24.15" customHeight="1">
      <c r="A154" s="41"/>
      <c r="B154" s="42"/>
      <c r="C154" s="207" t="s">
        <v>294</v>
      </c>
      <c r="D154" s="207" t="s">
        <v>155</v>
      </c>
      <c r="E154" s="208" t="s">
        <v>346</v>
      </c>
      <c r="F154" s="209" t="s">
        <v>347</v>
      </c>
      <c r="G154" s="210" t="s">
        <v>158</v>
      </c>
      <c r="H154" s="211">
        <v>43.889000000000003</v>
      </c>
      <c r="I154" s="212"/>
      <c r="J154" s="213">
        <f>ROUND(I154*H154,2)</f>
        <v>0</v>
      </c>
      <c r="K154" s="209" t="s">
        <v>159</v>
      </c>
      <c r="L154" s="47"/>
      <c r="M154" s="214" t="s">
        <v>19</v>
      </c>
      <c r="N154" s="215" t="s">
        <v>43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240</v>
      </c>
      <c r="AT154" s="218" t="s">
        <v>155</v>
      </c>
      <c r="AU154" s="218" t="s">
        <v>82</v>
      </c>
      <c r="AY154" s="20" t="s">
        <v>152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80</v>
      </c>
      <c r="BK154" s="219">
        <f>ROUND(I154*H154,2)</f>
        <v>0</v>
      </c>
      <c r="BL154" s="20" t="s">
        <v>240</v>
      </c>
      <c r="BM154" s="218" t="s">
        <v>348</v>
      </c>
    </row>
    <row r="155" s="2" customFormat="1">
      <c r="A155" s="41"/>
      <c r="B155" s="42"/>
      <c r="C155" s="43"/>
      <c r="D155" s="220" t="s">
        <v>162</v>
      </c>
      <c r="E155" s="43"/>
      <c r="F155" s="221" t="s">
        <v>349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162</v>
      </c>
      <c r="AU155" s="20" t="s">
        <v>82</v>
      </c>
    </row>
    <row r="156" s="2" customFormat="1" ht="16.5" customHeight="1">
      <c r="A156" s="41"/>
      <c r="B156" s="42"/>
      <c r="C156" s="207" t="s">
        <v>301</v>
      </c>
      <c r="D156" s="207" t="s">
        <v>155</v>
      </c>
      <c r="E156" s="208" t="s">
        <v>350</v>
      </c>
      <c r="F156" s="209" t="s">
        <v>351</v>
      </c>
      <c r="G156" s="210" t="s">
        <v>158</v>
      </c>
      <c r="H156" s="211">
        <v>87.778000000000006</v>
      </c>
      <c r="I156" s="212"/>
      <c r="J156" s="213">
        <f>ROUND(I156*H156,2)</f>
        <v>0</v>
      </c>
      <c r="K156" s="209" t="s">
        <v>159</v>
      </c>
      <c r="L156" s="47"/>
      <c r="M156" s="214" t="s">
        <v>19</v>
      </c>
      <c r="N156" s="215" t="s">
        <v>43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240</v>
      </c>
      <c r="AT156" s="218" t="s">
        <v>155</v>
      </c>
      <c r="AU156" s="218" t="s">
        <v>82</v>
      </c>
      <c r="AY156" s="20" t="s">
        <v>152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80</v>
      </c>
      <c r="BK156" s="219">
        <f>ROUND(I156*H156,2)</f>
        <v>0</v>
      </c>
      <c r="BL156" s="20" t="s">
        <v>240</v>
      </c>
      <c r="BM156" s="218" t="s">
        <v>352</v>
      </c>
    </row>
    <row r="157" s="2" customFormat="1">
      <c r="A157" s="41"/>
      <c r="B157" s="42"/>
      <c r="C157" s="43"/>
      <c r="D157" s="220" t="s">
        <v>162</v>
      </c>
      <c r="E157" s="43"/>
      <c r="F157" s="221" t="s">
        <v>353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162</v>
      </c>
      <c r="AU157" s="20" t="s">
        <v>82</v>
      </c>
    </row>
    <row r="158" s="14" customFormat="1">
      <c r="A158" s="14"/>
      <c r="B158" s="237"/>
      <c r="C158" s="238"/>
      <c r="D158" s="227" t="s">
        <v>164</v>
      </c>
      <c r="E158" s="239" t="s">
        <v>19</v>
      </c>
      <c r="F158" s="240" t="s">
        <v>354</v>
      </c>
      <c r="G158" s="238"/>
      <c r="H158" s="239" t="s">
        <v>19</v>
      </c>
      <c r="I158" s="241"/>
      <c r="J158" s="238"/>
      <c r="K158" s="238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164</v>
      </c>
      <c r="AU158" s="246" t="s">
        <v>82</v>
      </c>
      <c r="AV158" s="14" t="s">
        <v>80</v>
      </c>
      <c r="AW158" s="14" t="s">
        <v>33</v>
      </c>
      <c r="AX158" s="14" t="s">
        <v>72</v>
      </c>
      <c r="AY158" s="246" t="s">
        <v>152</v>
      </c>
    </row>
    <row r="159" s="13" customFormat="1">
      <c r="A159" s="13"/>
      <c r="B159" s="225"/>
      <c r="C159" s="226"/>
      <c r="D159" s="227" t="s">
        <v>164</v>
      </c>
      <c r="E159" s="228" t="s">
        <v>19</v>
      </c>
      <c r="F159" s="229" t="s">
        <v>449</v>
      </c>
      <c r="G159" s="226"/>
      <c r="H159" s="230">
        <v>87.778000000000006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164</v>
      </c>
      <c r="AU159" s="236" t="s">
        <v>82</v>
      </c>
      <c r="AV159" s="13" t="s">
        <v>82</v>
      </c>
      <c r="AW159" s="13" t="s">
        <v>33</v>
      </c>
      <c r="AX159" s="13" t="s">
        <v>80</v>
      </c>
      <c r="AY159" s="236" t="s">
        <v>152</v>
      </c>
    </row>
    <row r="160" s="2" customFormat="1" ht="16.5" customHeight="1">
      <c r="A160" s="41"/>
      <c r="B160" s="42"/>
      <c r="C160" s="207" t="s">
        <v>356</v>
      </c>
      <c r="D160" s="207" t="s">
        <v>155</v>
      </c>
      <c r="E160" s="208" t="s">
        <v>357</v>
      </c>
      <c r="F160" s="209" t="s">
        <v>358</v>
      </c>
      <c r="G160" s="210" t="s">
        <v>158</v>
      </c>
      <c r="H160" s="211">
        <v>87.778000000000006</v>
      </c>
      <c r="I160" s="212"/>
      <c r="J160" s="213">
        <f>ROUND(I160*H160,2)</f>
        <v>0</v>
      </c>
      <c r="K160" s="209" t="s">
        <v>159</v>
      </c>
      <c r="L160" s="47"/>
      <c r="M160" s="214" t="s">
        <v>19</v>
      </c>
      <c r="N160" s="215" t="s">
        <v>43</v>
      </c>
      <c r="O160" s="87"/>
      <c r="P160" s="216">
        <f>O160*H160</f>
        <v>0</v>
      </c>
      <c r="Q160" s="216">
        <v>3.0000000000000001E-05</v>
      </c>
      <c r="R160" s="216">
        <f>Q160*H160</f>
        <v>0.0026333400000000001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240</v>
      </c>
      <c r="AT160" s="218" t="s">
        <v>155</v>
      </c>
      <c r="AU160" s="218" t="s">
        <v>82</v>
      </c>
      <c r="AY160" s="20" t="s">
        <v>152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80</v>
      </c>
      <c r="BK160" s="219">
        <f>ROUND(I160*H160,2)</f>
        <v>0</v>
      </c>
      <c r="BL160" s="20" t="s">
        <v>240</v>
      </c>
      <c r="BM160" s="218" t="s">
        <v>359</v>
      </c>
    </row>
    <row r="161" s="2" customFormat="1">
      <c r="A161" s="41"/>
      <c r="B161" s="42"/>
      <c r="C161" s="43"/>
      <c r="D161" s="220" t="s">
        <v>162</v>
      </c>
      <c r="E161" s="43"/>
      <c r="F161" s="221" t="s">
        <v>360</v>
      </c>
      <c r="G161" s="43"/>
      <c r="H161" s="43"/>
      <c r="I161" s="222"/>
      <c r="J161" s="43"/>
      <c r="K161" s="43"/>
      <c r="L161" s="47"/>
      <c r="M161" s="223"/>
      <c r="N161" s="22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162</v>
      </c>
      <c r="AU161" s="20" t="s">
        <v>82</v>
      </c>
    </row>
    <row r="162" s="14" customFormat="1">
      <c r="A162" s="14"/>
      <c r="B162" s="237"/>
      <c r="C162" s="238"/>
      <c r="D162" s="227" t="s">
        <v>164</v>
      </c>
      <c r="E162" s="239" t="s">
        <v>19</v>
      </c>
      <c r="F162" s="240" t="s">
        <v>361</v>
      </c>
      <c r="G162" s="238"/>
      <c r="H162" s="239" t="s">
        <v>19</v>
      </c>
      <c r="I162" s="241"/>
      <c r="J162" s="238"/>
      <c r="K162" s="238"/>
      <c r="L162" s="242"/>
      <c r="M162" s="243"/>
      <c r="N162" s="244"/>
      <c r="O162" s="244"/>
      <c r="P162" s="244"/>
      <c r="Q162" s="244"/>
      <c r="R162" s="244"/>
      <c r="S162" s="244"/>
      <c r="T162" s="24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6" t="s">
        <v>164</v>
      </c>
      <c r="AU162" s="246" t="s">
        <v>82</v>
      </c>
      <c r="AV162" s="14" t="s">
        <v>80</v>
      </c>
      <c r="AW162" s="14" t="s">
        <v>33</v>
      </c>
      <c r="AX162" s="14" t="s">
        <v>72</v>
      </c>
      <c r="AY162" s="246" t="s">
        <v>152</v>
      </c>
    </row>
    <row r="163" s="13" customFormat="1">
      <c r="A163" s="13"/>
      <c r="B163" s="225"/>
      <c r="C163" s="226"/>
      <c r="D163" s="227" t="s">
        <v>164</v>
      </c>
      <c r="E163" s="228" t="s">
        <v>19</v>
      </c>
      <c r="F163" s="229" t="s">
        <v>449</v>
      </c>
      <c r="G163" s="226"/>
      <c r="H163" s="230">
        <v>87.778000000000006</v>
      </c>
      <c r="I163" s="231"/>
      <c r="J163" s="226"/>
      <c r="K163" s="226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164</v>
      </c>
      <c r="AU163" s="236" t="s">
        <v>82</v>
      </c>
      <c r="AV163" s="13" t="s">
        <v>82</v>
      </c>
      <c r="AW163" s="13" t="s">
        <v>33</v>
      </c>
      <c r="AX163" s="13" t="s">
        <v>80</v>
      </c>
      <c r="AY163" s="236" t="s">
        <v>152</v>
      </c>
    </row>
    <row r="164" s="2" customFormat="1" ht="24.15" customHeight="1">
      <c r="A164" s="41"/>
      <c r="B164" s="42"/>
      <c r="C164" s="207" t="s">
        <v>362</v>
      </c>
      <c r="D164" s="207" t="s">
        <v>155</v>
      </c>
      <c r="E164" s="208" t="s">
        <v>363</v>
      </c>
      <c r="F164" s="209" t="s">
        <v>364</v>
      </c>
      <c r="G164" s="210" t="s">
        <v>158</v>
      </c>
      <c r="H164" s="211">
        <v>43.889000000000003</v>
      </c>
      <c r="I164" s="212"/>
      <c r="J164" s="213">
        <f>ROUND(I164*H164,2)</f>
        <v>0</v>
      </c>
      <c r="K164" s="209" t="s">
        <v>159</v>
      </c>
      <c r="L164" s="47"/>
      <c r="M164" s="214" t="s">
        <v>19</v>
      </c>
      <c r="N164" s="215" t="s">
        <v>43</v>
      </c>
      <c r="O164" s="87"/>
      <c r="P164" s="216">
        <f>O164*H164</f>
        <v>0</v>
      </c>
      <c r="Q164" s="216">
        <v>0.0075799999999999999</v>
      </c>
      <c r="R164" s="216">
        <f>Q164*H164</f>
        <v>0.33267862000000004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160</v>
      </c>
      <c r="AT164" s="218" t="s">
        <v>155</v>
      </c>
      <c r="AU164" s="218" t="s">
        <v>82</v>
      </c>
      <c r="AY164" s="20" t="s">
        <v>152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80</v>
      </c>
      <c r="BK164" s="219">
        <f>ROUND(I164*H164,2)</f>
        <v>0</v>
      </c>
      <c r="BL164" s="20" t="s">
        <v>160</v>
      </c>
      <c r="BM164" s="218" t="s">
        <v>365</v>
      </c>
    </row>
    <row r="165" s="2" customFormat="1">
      <c r="A165" s="41"/>
      <c r="B165" s="42"/>
      <c r="C165" s="43"/>
      <c r="D165" s="220" t="s">
        <v>162</v>
      </c>
      <c r="E165" s="43"/>
      <c r="F165" s="221" t="s">
        <v>366</v>
      </c>
      <c r="G165" s="43"/>
      <c r="H165" s="43"/>
      <c r="I165" s="222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162</v>
      </c>
      <c r="AU165" s="20" t="s">
        <v>82</v>
      </c>
    </row>
    <row r="166" s="2" customFormat="1" ht="16.5" customHeight="1">
      <c r="A166" s="41"/>
      <c r="B166" s="42"/>
      <c r="C166" s="207" t="s">
        <v>367</v>
      </c>
      <c r="D166" s="207" t="s">
        <v>155</v>
      </c>
      <c r="E166" s="208" t="s">
        <v>368</v>
      </c>
      <c r="F166" s="209" t="s">
        <v>369</v>
      </c>
      <c r="G166" s="210" t="s">
        <v>158</v>
      </c>
      <c r="H166" s="211">
        <v>43.889000000000003</v>
      </c>
      <c r="I166" s="212"/>
      <c r="J166" s="213">
        <f>ROUND(I166*H166,2)</f>
        <v>0</v>
      </c>
      <c r="K166" s="209" t="s">
        <v>159</v>
      </c>
      <c r="L166" s="47"/>
      <c r="M166" s="214" t="s">
        <v>19</v>
      </c>
      <c r="N166" s="215" t="s">
        <v>43</v>
      </c>
      <c r="O166" s="87"/>
      <c r="P166" s="216">
        <f>O166*H166</f>
        <v>0</v>
      </c>
      <c r="Q166" s="216">
        <v>0.00029999999999999997</v>
      </c>
      <c r="R166" s="216">
        <f>Q166*H166</f>
        <v>0.0131667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240</v>
      </c>
      <c r="AT166" s="218" t="s">
        <v>155</v>
      </c>
      <c r="AU166" s="218" t="s">
        <v>82</v>
      </c>
      <c r="AY166" s="20" t="s">
        <v>152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80</v>
      </c>
      <c r="BK166" s="219">
        <f>ROUND(I166*H166,2)</f>
        <v>0</v>
      </c>
      <c r="BL166" s="20" t="s">
        <v>240</v>
      </c>
      <c r="BM166" s="218" t="s">
        <v>370</v>
      </c>
    </row>
    <row r="167" s="2" customFormat="1">
      <c r="A167" s="41"/>
      <c r="B167" s="42"/>
      <c r="C167" s="43"/>
      <c r="D167" s="220" t="s">
        <v>162</v>
      </c>
      <c r="E167" s="43"/>
      <c r="F167" s="221" t="s">
        <v>371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162</v>
      </c>
      <c r="AU167" s="20" t="s">
        <v>82</v>
      </c>
    </row>
    <row r="168" s="2" customFormat="1" ht="16.5" customHeight="1">
      <c r="A168" s="41"/>
      <c r="B168" s="42"/>
      <c r="C168" s="270" t="s">
        <v>372</v>
      </c>
      <c r="D168" s="270" t="s">
        <v>272</v>
      </c>
      <c r="E168" s="271" t="s">
        <v>373</v>
      </c>
      <c r="F168" s="272" t="s">
        <v>374</v>
      </c>
      <c r="G168" s="273" t="s">
        <v>158</v>
      </c>
      <c r="H168" s="274">
        <v>48.277999999999999</v>
      </c>
      <c r="I168" s="275"/>
      <c r="J168" s="276">
        <f>ROUND(I168*H168,2)</f>
        <v>0</v>
      </c>
      <c r="K168" s="272" t="s">
        <v>19</v>
      </c>
      <c r="L168" s="277"/>
      <c r="M168" s="278" t="s">
        <v>19</v>
      </c>
      <c r="N168" s="279" t="s">
        <v>43</v>
      </c>
      <c r="O168" s="87"/>
      <c r="P168" s="216">
        <f>O168*H168</f>
        <v>0</v>
      </c>
      <c r="Q168" s="216">
        <v>0.0028300000000000001</v>
      </c>
      <c r="R168" s="216">
        <f>Q168*H168</f>
        <v>0.13662674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275</v>
      </c>
      <c r="AT168" s="218" t="s">
        <v>272</v>
      </c>
      <c r="AU168" s="218" t="s">
        <v>82</v>
      </c>
      <c r="AY168" s="20" t="s">
        <v>152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80</v>
      </c>
      <c r="BK168" s="219">
        <f>ROUND(I168*H168,2)</f>
        <v>0</v>
      </c>
      <c r="BL168" s="20" t="s">
        <v>240</v>
      </c>
      <c r="BM168" s="218" t="s">
        <v>375</v>
      </c>
    </row>
    <row r="169" s="13" customFormat="1">
      <c r="A169" s="13"/>
      <c r="B169" s="225"/>
      <c r="C169" s="226"/>
      <c r="D169" s="227" t="s">
        <v>164</v>
      </c>
      <c r="E169" s="226"/>
      <c r="F169" s="229" t="s">
        <v>450</v>
      </c>
      <c r="G169" s="226"/>
      <c r="H169" s="230">
        <v>48.277999999999999</v>
      </c>
      <c r="I169" s="231"/>
      <c r="J169" s="226"/>
      <c r="K169" s="226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164</v>
      </c>
      <c r="AU169" s="236" t="s">
        <v>82</v>
      </c>
      <c r="AV169" s="13" t="s">
        <v>82</v>
      </c>
      <c r="AW169" s="13" t="s">
        <v>4</v>
      </c>
      <c r="AX169" s="13" t="s">
        <v>80</v>
      </c>
      <c r="AY169" s="236" t="s">
        <v>152</v>
      </c>
    </row>
    <row r="170" s="2" customFormat="1" ht="16.5" customHeight="1">
      <c r="A170" s="41"/>
      <c r="B170" s="42"/>
      <c r="C170" s="207" t="s">
        <v>377</v>
      </c>
      <c r="D170" s="207" t="s">
        <v>155</v>
      </c>
      <c r="E170" s="208" t="s">
        <v>378</v>
      </c>
      <c r="F170" s="209" t="s">
        <v>379</v>
      </c>
      <c r="G170" s="210" t="s">
        <v>267</v>
      </c>
      <c r="H170" s="211">
        <v>27.359999999999999</v>
      </c>
      <c r="I170" s="212"/>
      <c r="J170" s="213">
        <f>ROUND(I170*H170,2)</f>
        <v>0</v>
      </c>
      <c r="K170" s="209" t="s">
        <v>159</v>
      </c>
      <c r="L170" s="47"/>
      <c r="M170" s="214" t="s">
        <v>19</v>
      </c>
      <c r="N170" s="215" t="s">
        <v>43</v>
      </c>
      <c r="O170" s="87"/>
      <c r="P170" s="216">
        <f>O170*H170</f>
        <v>0</v>
      </c>
      <c r="Q170" s="216">
        <v>1.0000000000000001E-05</v>
      </c>
      <c r="R170" s="216">
        <f>Q170*H170</f>
        <v>0.00027360000000000004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240</v>
      </c>
      <c r="AT170" s="218" t="s">
        <v>155</v>
      </c>
      <c r="AU170" s="218" t="s">
        <v>82</v>
      </c>
      <c r="AY170" s="20" t="s">
        <v>152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80</v>
      </c>
      <c r="BK170" s="219">
        <f>ROUND(I170*H170,2)</f>
        <v>0</v>
      </c>
      <c r="BL170" s="20" t="s">
        <v>240</v>
      </c>
      <c r="BM170" s="218" t="s">
        <v>380</v>
      </c>
    </row>
    <row r="171" s="2" customFormat="1">
      <c r="A171" s="41"/>
      <c r="B171" s="42"/>
      <c r="C171" s="43"/>
      <c r="D171" s="220" t="s">
        <v>162</v>
      </c>
      <c r="E171" s="43"/>
      <c r="F171" s="221" t="s">
        <v>381</v>
      </c>
      <c r="G171" s="43"/>
      <c r="H171" s="43"/>
      <c r="I171" s="222"/>
      <c r="J171" s="43"/>
      <c r="K171" s="43"/>
      <c r="L171" s="47"/>
      <c r="M171" s="223"/>
      <c r="N171" s="224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162</v>
      </c>
      <c r="AU171" s="20" t="s">
        <v>82</v>
      </c>
    </row>
    <row r="172" s="2" customFormat="1" ht="16.5" customHeight="1">
      <c r="A172" s="41"/>
      <c r="B172" s="42"/>
      <c r="C172" s="270" t="s">
        <v>382</v>
      </c>
      <c r="D172" s="270" t="s">
        <v>272</v>
      </c>
      <c r="E172" s="271" t="s">
        <v>383</v>
      </c>
      <c r="F172" s="272" t="s">
        <v>384</v>
      </c>
      <c r="G172" s="273" t="s">
        <v>267</v>
      </c>
      <c r="H172" s="274">
        <v>28.728000000000002</v>
      </c>
      <c r="I172" s="275"/>
      <c r="J172" s="276">
        <f>ROUND(I172*H172,2)</f>
        <v>0</v>
      </c>
      <c r="K172" s="272" t="s">
        <v>159</v>
      </c>
      <c r="L172" s="277"/>
      <c r="M172" s="278" t="s">
        <v>19</v>
      </c>
      <c r="N172" s="279" t="s">
        <v>43</v>
      </c>
      <c r="O172" s="87"/>
      <c r="P172" s="216">
        <f>O172*H172</f>
        <v>0</v>
      </c>
      <c r="Q172" s="216">
        <v>0.00022000000000000001</v>
      </c>
      <c r="R172" s="216">
        <f>Q172*H172</f>
        <v>0.0063201600000000009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275</v>
      </c>
      <c r="AT172" s="218" t="s">
        <v>272</v>
      </c>
      <c r="AU172" s="218" t="s">
        <v>82</v>
      </c>
      <c r="AY172" s="20" t="s">
        <v>152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80</v>
      </c>
      <c r="BK172" s="219">
        <f>ROUND(I172*H172,2)</f>
        <v>0</v>
      </c>
      <c r="BL172" s="20" t="s">
        <v>240</v>
      </c>
      <c r="BM172" s="218" t="s">
        <v>385</v>
      </c>
    </row>
    <row r="173" s="13" customFormat="1">
      <c r="A173" s="13"/>
      <c r="B173" s="225"/>
      <c r="C173" s="226"/>
      <c r="D173" s="227" t="s">
        <v>164</v>
      </c>
      <c r="E173" s="226"/>
      <c r="F173" s="229" t="s">
        <v>451</v>
      </c>
      <c r="G173" s="226"/>
      <c r="H173" s="230">
        <v>28.728000000000002</v>
      </c>
      <c r="I173" s="231"/>
      <c r="J173" s="226"/>
      <c r="K173" s="226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164</v>
      </c>
      <c r="AU173" s="236" t="s">
        <v>82</v>
      </c>
      <c r="AV173" s="13" t="s">
        <v>82</v>
      </c>
      <c r="AW173" s="13" t="s">
        <v>4</v>
      </c>
      <c r="AX173" s="13" t="s">
        <v>80</v>
      </c>
      <c r="AY173" s="236" t="s">
        <v>152</v>
      </c>
    </row>
    <row r="174" s="2" customFormat="1" ht="16.5" customHeight="1">
      <c r="A174" s="41"/>
      <c r="B174" s="42"/>
      <c r="C174" s="207" t="s">
        <v>387</v>
      </c>
      <c r="D174" s="207" t="s">
        <v>155</v>
      </c>
      <c r="E174" s="208" t="s">
        <v>388</v>
      </c>
      <c r="F174" s="209" t="s">
        <v>389</v>
      </c>
      <c r="G174" s="210" t="s">
        <v>267</v>
      </c>
      <c r="H174" s="211">
        <v>0.90000000000000002</v>
      </c>
      <c r="I174" s="212"/>
      <c r="J174" s="213">
        <f>ROUND(I174*H174,2)</f>
        <v>0</v>
      </c>
      <c r="K174" s="209" t="s">
        <v>159</v>
      </c>
      <c r="L174" s="47"/>
      <c r="M174" s="214" t="s">
        <v>19</v>
      </c>
      <c r="N174" s="215" t="s">
        <v>43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240</v>
      </c>
      <c r="AT174" s="218" t="s">
        <v>155</v>
      </c>
      <c r="AU174" s="218" t="s">
        <v>82</v>
      </c>
      <c r="AY174" s="20" t="s">
        <v>152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80</v>
      </c>
      <c r="BK174" s="219">
        <f>ROUND(I174*H174,2)</f>
        <v>0</v>
      </c>
      <c r="BL174" s="20" t="s">
        <v>240</v>
      </c>
      <c r="BM174" s="218" t="s">
        <v>390</v>
      </c>
    </row>
    <row r="175" s="2" customFormat="1">
      <c r="A175" s="41"/>
      <c r="B175" s="42"/>
      <c r="C175" s="43"/>
      <c r="D175" s="220" t="s">
        <v>162</v>
      </c>
      <c r="E175" s="43"/>
      <c r="F175" s="221" t="s">
        <v>391</v>
      </c>
      <c r="G175" s="43"/>
      <c r="H175" s="43"/>
      <c r="I175" s="222"/>
      <c r="J175" s="43"/>
      <c r="K175" s="43"/>
      <c r="L175" s="47"/>
      <c r="M175" s="223"/>
      <c r="N175" s="22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162</v>
      </c>
      <c r="AU175" s="20" t="s">
        <v>82</v>
      </c>
    </row>
    <row r="176" s="2" customFormat="1" ht="16.5" customHeight="1">
      <c r="A176" s="41"/>
      <c r="B176" s="42"/>
      <c r="C176" s="270" t="s">
        <v>275</v>
      </c>
      <c r="D176" s="270" t="s">
        <v>272</v>
      </c>
      <c r="E176" s="271" t="s">
        <v>392</v>
      </c>
      <c r="F176" s="272" t="s">
        <v>393</v>
      </c>
      <c r="G176" s="273" t="s">
        <v>267</v>
      </c>
      <c r="H176" s="274">
        <v>0.98999999999999999</v>
      </c>
      <c r="I176" s="275"/>
      <c r="J176" s="276">
        <f>ROUND(I176*H176,2)</f>
        <v>0</v>
      </c>
      <c r="K176" s="272" t="s">
        <v>19</v>
      </c>
      <c r="L176" s="277"/>
      <c r="M176" s="278" t="s">
        <v>19</v>
      </c>
      <c r="N176" s="279" t="s">
        <v>43</v>
      </c>
      <c r="O176" s="87"/>
      <c r="P176" s="216">
        <f>O176*H176</f>
        <v>0</v>
      </c>
      <c r="Q176" s="216">
        <v>0.00016000000000000001</v>
      </c>
      <c r="R176" s="216">
        <f>Q176*H176</f>
        <v>0.0001584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275</v>
      </c>
      <c r="AT176" s="218" t="s">
        <v>272</v>
      </c>
      <c r="AU176" s="218" t="s">
        <v>82</v>
      </c>
      <c r="AY176" s="20" t="s">
        <v>152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80</v>
      </c>
      <c r="BK176" s="219">
        <f>ROUND(I176*H176,2)</f>
        <v>0</v>
      </c>
      <c r="BL176" s="20" t="s">
        <v>240</v>
      </c>
      <c r="BM176" s="218" t="s">
        <v>394</v>
      </c>
    </row>
    <row r="177" s="13" customFormat="1">
      <c r="A177" s="13"/>
      <c r="B177" s="225"/>
      <c r="C177" s="226"/>
      <c r="D177" s="227" t="s">
        <v>164</v>
      </c>
      <c r="E177" s="226"/>
      <c r="F177" s="229" t="s">
        <v>395</v>
      </c>
      <c r="G177" s="226"/>
      <c r="H177" s="230">
        <v>0.98999999999999999</v>
      </c>
      <c r="I177" s="231"/>
      <c r="J177" s="226"/>
      <c r="K177" s="226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164</v>
      </c>
      <c r="AU177" s="236" t="s">
        <v>82</v>
      </c>
      <c r="AV177" s="13" t="s">
        <v>82</v>
      </c>
      <c r="AW177" s="13" t="s">
        <v>4</v>
      </c>
      <c r="AX177" s="13" t="s">
        <v>80</v>
      </c>
      <c r="AY177" s="236" t="s">
        <v>152</v>
      </c>
    </row>
    <row r="178" s="2" customFormat="1" ht="24.15" customHeight="1">
      <c r="A178" s="41"/>
      <c r="B178" s="42"/>
      <c r="C178" s="207" t="s">
        <v>396</v>
      </c>
      <c r="D178" s="207" t="s">
        <v>155</v>
      </c>
      <c r="E178" s="208" t="s">
        <v>397</v>
      </c>
      <c r="F178" s="209" t="s">
        <v>398</v>
      </c>
      <c r="G178" s="210" t="s">
        <v>248</v>
      </c>
      <c r="H178" s="258"/>
      <c r="I178" s="212"/>
      <c r="J178" s="213">
        <f>ROUND(I178*H178,2)</f>
        <v>0</v>
      </c>
      <c r="K178" s="209" t="s">
        <v>159</v>
      </c>
      <c r="L178" s="47"/>
      <c r="M178" s="214" t="s">
        <v>19</v>
      </c>
      <c r="N178" s="215" t="s">
        <v>43</v>
      </c>
      <c r="O178" s="87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240</v>
      </c>
      <c r="AT178" s="218" t="s">
        <v>155</v>
      </c>
      <c r="AU178" s="218" t="s">
        <v>82</v>
      </c>
      <c r="AY178" s="20" t="s">
        <v>152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80</v>
      </c>
      <c r="BK178" s="219">
        <f>ROUND(I178*H178,2)</f>
        <v>0</v>
      </c>
      <c r="BL178" s="20" t="s">
        <v>240</v>
      </c>
      <c r="BM178" s="218" t="s">
        <v>399</v>
      </c>
    </row>
    <row r="179" s="2" customFormat="1">
      <c r="A179" s="41"/>
      <c r="B179" s="42"/>
      <c r="C179" s="43"/>
      <c r="D179" s="220" t="s">
        <v>162</v>
      </c>
      <c r="E179" s="43"/>
      <c r="F179" s="221" t="s">
        <v>400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162</v>
      </c>
      <c r="AU179" s="20" t="s">
        <v>82</v>
      </c>
    </row>
    <row r="180" s="12" customFormat="1" ht="22.8" customHeight="1">
      <c r="A180" s="12"/>
      <c r="B180" s="191"/>
      <c r="C180" s="192"/>
      <c r="D180" s="193" t="s">
        <v>71</v>
      </c>
      <c r="E180" s="205" t="s">
        <v>452</v>
      </c>
      <c r="F180" s="205" t="s">
        <v>453</v>
      </c>
      <c r="G180" s="192"/>
      <c r="H180" s="192"/>
      <c r="I180" s="195"/>
      <c r="J180" s="206">
        <f>BK180</f>
        <v>0</v>
      </c>
      <c r="K180" s="192"/>
      <c r="L180" s="197"/>
      <c r="M180" s="198"/>
      <c r="N180" s="199"/>
      <c r="O180" s="199"/>
      <c r="P180" s="200">
        <f>SUM(P181:P188)</f>
        <v>0</v>
      </c>
      <c r="Q180" s="199"/>
      <c r="R180" s="200">
        <f>SUM(R181:R188)</f>
        <v>0</v>
      </c>
      <c r="S180" s="199"/>
      <c r="T180" s="201">
        <f>SUM(T181:T188)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2" t="s">
        <v>82</v>
      </c>
      <c r="AT180" s="203" t="s">
        <v>71</v>
      </c>
      <c r="AU180" s="203" t="s">
        <v>80</v>
      </c>
      <c r="AY180" s="202" t="s">
        <v>152</v>
      </c>
      <c r="BK180" s="204">
        <f>SUM(BK181:BK188)</f>
        <v>0</v>
      </c>
    </row>
    <row r="181" s="2" customFormat="1" ht="16.5" customHeight="1">
      <c r="A181" s="41"/>
      <c r="B181" s="42"/>
      <c r="C181" s="207" t="s">
        <v>401</v>
      </c>
      <c r="D181" s="207" t="s">
        <v>155</v>
      </c>
      <c r="E181" s="208" t="s">
        <v>454</v>
      </c>
      <c r="F181" s="209" t="s">
        <v>455</v>
      </c>
      <c r="G181" s="210" t="s">
        <v>158</v>
      </c>
      <c r="H181" s="211">
        <v>38.706000000000003</v>
      </c>
      <c r="I181" s="212"/>
      <c r="J181" s="213">
        <f>ROUND(I181*H181,2)</f>
        <v>0</v>
      </c>
      <c r="K181" s="209" t="s">
        <v>159</v>
      </c>
      <c r="L181" s="47"/>
      <c r="M181" s="214" t="s">
        <v>19</v>
      </c>
      <c r="N181" s="215" t="s">
        <v>43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240</v>
      </c>
      <c r="AT181" s="218" t="s">
        <v>155</v>
      </c>
      <c r="AU181" s="218" t="s">
        <v>82</v>
      </c>
      <c r="AY181" s="20" t="s">
        <v>152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80</v>
      </c>
      <c r="BK181" s="219">
        <f>ROUND(I181*H181,2)</f>
        <v>0</v>
      </c>
      <c r="BL181" s="20" t="s">
        <v>240</v>
      </c>
      <c r="BM181" s="218" t="s">
        <v>456</v>
      </c>
    </row>
    <row r="182" s="2" customFormat="1">
      <c r="A182" s="41"/>
      <c r="B182" s="42"/>
      <c r="C182" s="43"/>
      <c r="D182" s="220" t="s">
        <v>162</v>
      </c>
      <c r="E182" s="43"/>
      <c r="F182" s="221" t="s">
        <v>457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162</v>
      </c>
      <c r="AU182" s="20" t="s">
        <v>82</v>
      </c>
    </row>
    <row r="183" s="14" customFormat="1">
      <c r="A183" s="14"/>
      <c r="B183" s="237"/>
      <c r="C183" s="238"/>
      <c r="D183" s="227" t="s">
        <v>164</v>
      </c>
      <c r="E183" s="239" t="s">
        <v>19</v>
      </c>
      <c r="F183" s="240" t="s">
        <v>458</v>
      </c>
      <c r="G183" s="238"/>
      <c r="H183" s="239" t="s">
        <v>19</v>
      </c>
      <c r="I183" s="241"/>
      <c r="J183" s="238"/>
      <c r="K183" s="238"/>
      <c r="L183" s="242"/>
      <c r="M183" s="243"/>
      <c r="N183" s="244"/>
      <c r="O183" s="244"/>
      <c r="P183" s="244"/>
      <c r="Q183" s="244"/>
      <c r="R183" s="244"/>
      <c r="S183" s="244"/>
      <c r="T183" s="24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6" t="s">
        <v>164</v>
      </c>
      <c r="AU183" s="246" t="s">
        <v>82</v>
      </c>
      <c r="AV183" s="14" t="s">
        <v>80</v>
      </c>
      <c r="AW183" s="14" t="s">
        <v>33</v>
      </c>
      <c r="AX183" s="14" t="s">
        <v>72</v>
      </c>
      <c r="AY183" s="246" t="s">
        <v>152</v>
      </c>
    </row>
    <row r="184" s="13" customFormat="1">
      <c r="A184" s="13"/>
      <c r="B184" s="225"/>
      <c r="C184" s="226"/>
      <c r="D184" s="227" t="s">
        <v>164</v>
      </c>
      <c r="E184" s="228" t="s">
        <v>19</v>
      </c>
      <c r="F184" s="229" t="s">
        <v>459</v>
      </c>
      <c r="G184" s="226"/>
      <c r="H184" s="230">
        <v>41.07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164</v>
      </c>
      <c r="AU184" s="236" t="s">
        <v>82</v>
      </c>
      <c r="AV184" s="13" t="s">
        <v>82</v>
      </c>
      <c r="AW184" s="13" t="s">
        <v>33</v>
      </c>
      <c r="AX184" s="13" t="s">
        <v>72</v>
      </c>
      <c r="AY184" s="236" t="s">
        <v>152</v>
      </c>
    </row>
    <row r="185" s="13" customFormat="1">
      <c r="A185" s="13"/>
      <c r="B185" s="225"/>
      <c r="C185" s="226"/>
      <c r="D185" s="227" t="s">
        <v>164</v>
      </c>
      <c r="E185" s="228" t="s">
        <v>19</v>
      </c>
      <c r="F185" s="229" t="s">
        <v>460</v>
      </c>
      <c r="G185" s="226"/>
      <c r="H185" s="230">
        <v>-2.8439999999999999</v>
      </c>
      <c r="I185" s="231"/>
      <c r="J185" s="226"/>
      <c r="K185" s="226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164</v>
      </c>
      <c r="AU185" s="236" t="s">
        <v>82</v>
      </c>
      <c r="AV185" s="13" t="s">
        <v>82</v>
      </c>
      <c r="AW185" s="13" t="s">
        <v>33</v>
      </c>
      <c r="AX185" s="13" t="s">
        <v>72</v>
      </c>
      <c r="AY185" s="236" t="s">
        <v>152</v>
      </c>
    </row>
    <row r="186" s="13" customFormat="1">
      <c r="A186" s="13"/>
      <c r="B186" s="225"/>
      <c r="C186" s="226"/>
      <c r="D186" s="227" t="s">
        <v>164</v>
      </c>
      <c r="E186" s="228" t="s">
        <v>19</v>
      </c>
      <c r="F186" s="229" t="s">
        <v>461</v>
      </c>
      <c r="G186" s="226"/>
      <c r="H186" s="230">
        <v>0.47999999999999998</v>
      </c>
      <c r="I186" s="231"/>
      <c r="J186" s="226"/>
      <c r="K186" s="226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164</v>
      </c>
      <c r="AU186" s="236" t="s">
        <v>82</v>
      </c>
      <c r="AV186" s="13" t="s">
        <v>82</v>
      </c>
      <c r="AW186" s="13" t="s">
        <v>33</v>
      </c>
      <c r="AX186" s="13" t="s">
        <v>72</v>
      </c>
      <c r="AY186" s="236" t="s">
        <v>152</v>
      </c>
    </row>
    <row r="187" s="15" customFormat="1">
      <c r="A187" s="15"/>
      <c r="B187" s="247"/>
      <c r="C187" s="248"/>
      <c r="D187" s="227" t="s">
        <v>164</v>
      </c>
      <c r="E187" s="249" t="s">
        <v>19</v>
      </c>
      <c r="F187" s="250" t="s">
        <v>185</v>
      </c>
      <c r="G187" s="248"/>
      <c r="H187" s="251">
        <v>38.705999999999996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57" t="s">
        <v>164</v>
      </c>
      <c r="AU187" s="257" t="s">
        <v>82</v>
      </c>
      <c r="AV187" s="15" t="s">
        <v>160</v>
      </c>
      <c r="AW187" s="15" t="s">
        <v>33</v>
      </c>
      <c r="AX187" s="15" t="s">
        <v>80</v>
      </c>
      <c r="AY187" s="257" t="s">
        <v>152</v>
      </c>
    </row>
    <row r="188" s="2" customFormat="1" ht="16.5" customHeight="1">
      <c r="A188" s="41"/>
      <c r="B188" s="42"/>
      <c r="C188" s="207" t="s">
        <v>406</v>
      </c>
      <c r="D188" s="207" t="s">
        <v>155</v>
      </c>
      <c r="E188" s="208" t="s">
        <v>462</v>
      </c>
      <c r="F188" s="209" t="s">
        <v>463</v>
      </c>
      <c r="G188" s="210" t="s">
        <v>158</v>
      </c>
      <c r="H188" s="211">
        <v>38.706000000000003</v>
      </c>
      <c r="I188" s="212"/>
      <c r="J188" s="213">
        <f>ROUND(I188*H188,2)</f>
        <v>0</v>
      </c>
      <c r="K188" s="209" t="s">
        <v>19</v>
      </c>
      <c r="L188" s="47"/>
      <c r="M188" s="214" t="s">
        <v>19</v>
      </c>
      <c r="N188" s="215" t="s">
        <v>43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240</v>
      </c>
      <c r="AT188" s="218" t="s">
        <v>155</v>
      </c>
      <c r="AU188" s="218" t="s">
        <v>82</v>
      </c>
      <c r="AY188" s="20" t="s">
        <v>152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80</v>
      </c>
      <c r="BK188" s="219">
        <f>ROUND(I188*H188,2)</f>
        <v>0</v>
      </c>
      <c r="BL188" s="20" t="s">
        <v>240</v>
      </c>
      <c r="BM188" s="218" t="s">
        <v>464</v>
      </c>
    </row>
    <row r="189" s="12" customFormat="1" ht="22.8" customHeight="1">
      <c r="A189" s="12"/>
      <c r="B189" s="191"/>
      <c r="C189" s="192"/>
      <c r="D189" s="193" t="s">
        <v>71</v>
      </c>
      <c r="E189" s="205" t="s">
        <v>250</v>
      </c>
      <c r="F189" s="205" t="s">
        <v>251</v>
      </c>
      <c r="G189" s="192"/>
      <c r="H189" s="192"/>
      <c r="I189" s="195"/>
      <c r="J189" s="206">
        <f>BK189</f>
        <v>0</v>
      </c>
      <c r="K189" s="192"/>
      <c r="L189" s="197"/>
      <c r="M189" s="198"/>
      <c r="N189" s="199"/>
      <c r="O189" s="199"/>
      <c r="P189" s="200">
        <f>SUM(P190:P225)</f>
        <v>0</v>
      </c>
      <c r="Q189" s="199"/>
      <c r="R189" s="200">
        <f>SUM(R190:R225)</f>
        <v>0.13214204000000002</v>
      </c>
      <c r="S189" s="199"/>
      <c r="T189" s="201">
        <f>SUM(T190:T225)</f>
        <v>0.027593379999999997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2" t="s">
        <v>82</v>
      </c>
      <c r="AT189" s="203" t="s">
        <v>71</v>
      </c>
      <c r="AU189" s="203" t="s">
        <v>80</v>
      </c>
      <c r="AY189" s="202" t="s">
        <v>152</v>
      </c>
      <c r="BK189" s="204">
        <f>SUM(BK190:BK225)</f>
        <v>0</v>
      </c>
    </row>
    <row r="190" s="2" customFormat="1" ht="16.5" customHeight="1">
      <c r="A190" s="41"/>
      <c r="B190" s="42"/>
      <c r="C190" s="207" t="s">
        <v>408</v>
      </c>
      <c r="D190" s="207" t="s">
        <v>155</v>
      </c>
      <c r="E190" s="208" t="s">
        <v>253</v>
      </c>
      <c r="F190" s="209" t="s">
        <v>254</v>
      </c>
      <c r="G190" s="210" t="s">
        <v>158</v>
      </c>
      <c r="H190" s="211">
        <v>87.909999999999997</v>
      </c>
      <c r="I190" s="212"/>
      <c r="J190" s="213">
        <f>ROUND(I190*H190,2)</f>
        <v>0</v>
      </c>
      <c r="K190" s="209" t="s">
        <v>159</v>
      </c>
      <c r="L190" s="47"/>
      <c r="M190" s="214" t="s">
        <v>19</v>
      </c>
      <c r="N190" s="215" t="s">
        <v>43</v>
      </c>
      <c r="O190" s="87"/>
      <c r="P190" s="216">
        <f>O190*H190</f>
        <v>0</v>
      </c>
      <c r="Q190" s="216">
        <v>0.001</v>
      </c>
      <c r="R190" s="216">
        <f>Q190*H190</f>
        <v>0.087910000000000002</v>
      </c>
      <c r="S190" s="216">
        <v>0.00031</v>
      </c>
      <c r="T190" s="217">
        <f>S190*H190</f>
        <v>0.027252099999999998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240</v>
      </c>
      <c r="AT190" s="218" t="s">
        <v>155</v>
      </c>
      <c r="AU190" s="218" t="s">
        <v>82</v>
      </c>
      <c r="AY190" s="20" t="s">
        <v>152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80</v>
      </c>
      <c r="BK190" s="219">
        <f>ROUND(I190*H190,2)</f>
        <v>0</v>
      </c>
      <c r="BL190" s="20" t="s">
        <v>240</v>
      </c>
      <c r="BM190" s="218" t="s">
        <v>255</v>
      </c>
    </row>
    <row r="191" s="2" customFormat="1">
      <c r="A191" s="41"/>
      <c r="B191" s="42"/>
      <c r="C191" s="43"/>
      <c r="D191" s="220" t="s">
        <v>162</v>
      </c>
      <c r="E191" s="43"/>
      <c r="F191" s="221" t="s">
        <v>256</v>
      </c>
      <c r="G191" s="43"/>
      <c r="H191" s="43"/>
      <c r="I191" s="222"/>
      <c r="J191" s="43"/>
      <c r="K191" s="43"/>
      <c r="L191" s="47"/>
      <c r="M191" s="223"/>
      <c r="N191" s="224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162</v>
      </c>
      <c r="AU191" s="20" t="s">
        <v>82</v>
      </c>
    </row>
    <row r="192" s="14" customFormat="1">
      <c r="A192" s="14"/>
      <c r="B192" s="237"/>
      <c r="C192" s="238"/>
      <c r="D192" s="227" t="s">
        <v>164</v>
      </c>
      <c r="E192" s="239" t="s">
        <v>19</v>
      </c>
      <c r="F192" s="240" t="s">
        <v>257</v>
      </c>
      <c r="G192" s="238"/>
      <c r="H192" s="239" t="s">
        <v>19</v>
      </c>
      <c r="I192" s="241"/>
      <c r="J192" s="238"/>
      <c r="K192" s="238"/>
      <c r="L192" s="242"/>
      <c r="M192" s="243"/>
      <c r="N192" s="244"/>
      <c r="O192" s="244"/>
      <c r="P192" s="244"/>
      <c r="Q192" s="244"/>
      <c r="R192" s="244"/>
      <c r="S192" s="244"/>
      <c r="T192" s="24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6" t="s">
        <v>164</v>
      </c>
      <c r="AU192" s="246" t="s">
        <v>82</v>
      </c>
      <c r="AV192" s="14" t="s">
        <v>80</v>
      </c>
      <c r="AW192" s="14" t="s">
        <v>33</v>
      </c>
      <c r="AX192" s="14" t="s">
        <v>72</v>
      </c>
      <c r="AY192" s="246" t="s">
        <v>152</v>
      </c>
    </row>
    <row r="193" s="13" customFormat="1">
      <c r="A193" s="13"/>
      <c r="B193" s="225"/>
      <c r="C193" s="226"/>
      <c r="D193" s="227" t="s">
        <v>164</v>
      </c>
      <c r="E193" s="228" t="s">
        <v>19</v>
      </c>
      <c r="F193" s="229" t="s">
        <v>446</v>
      </c>
      <c r="G193" s="226"/>
      <c r="H193" s="230">
        <v>39.283000000000001</v>
      </c>
      <c r="I193" s="231"/>
      <c r="J193" s="226"/>
      <c r="K193" s="226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164</v>
      </c>
      <c r="AU193" s="236" t="s">
        <v>82</v>
      </c>
      <c r="AV193" s="13" t="s">
        <v>82</v>
      </c>
      <c r="AW193" s="13" t="s">
        <v>33</v>
      </c>
      <c r="AX193" s="13" t="s">
        <v>72</v>
      </c>
      <c r="AY193" s="236" t="s">
        <v>152</v>
      </c>
    </row>
    <row r="194" s="13" customFormat="1">
      <c r="A194" s="13"/>
      <c r="B194" s="225"/>
      <c r="C194" s="226"/>
      <c r="D194" s="227" t="s">
        <v>164</v>
      </c>
      <c r="E194" s="228" t="s">
        <v>19</v>
      </c>
      <c r="F194" s="229" t="s">
        <v>447</v>
      </c>
      <c r="G194" s="226"/>
      <c r="H194" s="230">
        <v>4.4710000000000001</v>
      </c>
      <c r="I194" s="231"/>
      <c r="J194" s="226"/>
      <c r="K194" s="226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164</v>
      </c>
      <c r="AU194" s="236" t="s">
        <v>82</v>
      </c>
      <c r="AV194" s="13" t="s">
        <v>82</v>
      </c>
      <c r="AW194" s="13" t="s">
        <v>33</v>
      </c>
      <c r="AX194" s="13" t="s">
        <v>72</v>
      </c>
      <c r="AY194" s="236" t="s">
        <v>152</v>
      </c>
    </row>
    <row r="195" s="16" customFormat="1">
      <c r="A195" s="16"/>
      <c r="B195" s="259"/>
      <c r="C195" s="260"/>
      <c r="D195" s="227" t="s">
        <v>164</v>
      </c>
      <c r="E195" s="261" t="s">
        <v>19</v>
      </c>
      <c r="F195" s="262" t="s">
        <v>258</v>
      </c>
      <c r="G195" s="260"/>
      <c r="H195" s="263">
        <v>43.754000000000005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69" t="s">
        <v>164</v>
      </c>
      <c r="AU195" s="269" t="s">
        <v>82</v>
      </c>
      <c r="AV195" s="16" t="s">
        <v>172</v>
      </c>
      <c r="AW195" s="16" t="s">
        <v>33</v>
      </c>
      <c r="AX195" s="16" t="s">
        <v>72</v>
      </c>
      <c r="AY195" s="269" t="s">
        <v>152</v>
      </c>
    </row>
    <row r="196" s="14" customFormat="1">
      <c r="A196" s="14"/>
      <c r="B196" s="237"/>
      <c r="C196" s="238"/>
      <c r="D196" s="227" t="s">
        <v>164</v>
      </c>
      <c r="E196" s="239" t="s">
        <v>19</v>
      </c>
      <c r="F196" s="240" t="s">
        <v>259</v>
      </c>
      <c r="G196" s="238"/>
      <c r="H196" s="239" t="s">
        <v>19</v>
      </c>
      <c r="I196" s="241"/>
      <c r="J196" s="238"/>
      <c r="K196" s="238"/>
      <c r="L196" s="242"/>
      <c r="M196" s="243"/>
      <c r="N196" s="244"/>
      <c r="O196" s="244"/>
      <c r="P196" s="244"/>
      <c r="Q196" s="244"/>
      <c r="R196" s="244"/>
      <c r="S196" s="244"/>
      <c r="T196" s="24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6" t="s">
        <v>164</v>
      </c>
      <c r="AU196" s="246" t="s">
        <v>82</v>
      </c>
      <c r="AV196" s="14" t="s">
        <v>80</v>
      </c>
      <c r="AW196" s="14" t="s">
        <v>33</v>
      </c>
      <c r="AX196" s="14" t="s">
        <v>72</v>
      </c>
      <c r="AY196" s="246" t="s">
        <v>152</v>
      </c>
    </row>
    <row r="197" s="13" customFormat="1">
      <c r="A197" s="13"/>
      <c r="B197" s="225"/>
      <c r="C197" s="226"/>
      <c r="D197" s="227" t="s">
        <v>164</v>
      </c>
      <c r="E197" s="228" t="s">
        <v>19</v>
      </c>
      <c r="F197" s="229" t="s">
        <v>465</v>
      </c>
      <c r="G197" s="226"/>
      <c r="H197" s="230">
        <v>50.799999999999997</v>
      </c>
      <c r="I197" s="231"/>
      <c r="J197" s="226"/>
      <c r="K197" s="226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164</v>
      </c>
      <c r="AU197" s="236" t="s">
        <v>82</v>
      </c>
      <c r="AV197" s="13" t="s">
        <v>82</v>
      </c>
      <c r="AW197" s="13" t="s">
        <v>33</v>
      </c>
      <c r="AX197" s="13" t="s">
        <v>72</v>
      </c>
      <c r="AY197" s="236" t="s">
        <v>152</v>
      </c>
    </row>
    <row r="198" s="13" customFormat="1">
      <c r="A198" s="13"/>
      <c r="B198" s="225"/>
      <c r="C198" s="226"/>
      <c r="D198" s="227" t="s">
        <v>164</v>
      </c>
      <c r="E198" s="228" t="s">
        <v>19</v>
      </c>
      <c r="F198" s="229" t="s">
        <v>403</v>
      </c>
      <c r="G198" s="226"/>
      <c r="H198" s="230">
        <v>-0.5</v>
      </c>
      <c r="I198" s="231"/>
      <c r="J198" s="226"/>
      <c r="K198" s="226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164</v>
      </c>
      <c r="AU198" s="236" t="s">
        <v>82</v>
      </c>
      <c r="AV198" s="13" t="s">
        <v>82</v>
      </c>
      <c r="AW198" s="13" t="s">
        <v>33</v>
      </c>
      <c r="AX198" s="13" t="s">
        <v>72</v>
      </c>
      <c r="AY198" s="236" t="s">
        <v>152</v>
      </c>
    </row>
    <row r="199" s="13" customFormat="1">
      <c r="A199" s="13"/>
      <c r="B199" s="225"/>
      <c r="C199" s="226"/>
      <c r="D199" s="227" t="s">
        <v>164</v>
      </c>
      <c r="E199" s="228" t="s">
        <v>19</v>
      </c>
      <c r="F199" s="229" t="s">
        <v>404</v>
      </c>
      <c r="G199" s="226"/>
      <c r="H199" s="230">
        <v>-8.532</v>
      </c>
      <c r="I199" s="231"/>
      <c r="J199" s="226"/>
      <c r="K199" s="226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164</v>
      </c>
      <c r="AU199" s="236" t="s">
        <v>82</v>
      </c>
      <c r="AV199" s="13" t="s">
        <v>82</v>
      </c>
      <c r="AW199" s="13" t="s">
        <v>33</v>
      </c>
      <c r="AX199" s="13" t="s">
        <v>72</v>
      </c>
      <c r="AY199" s="236" t="s">
        <v>152</v>
      </c>
    </row>
    <row r="200" s="13" customFormat="1">
      <c r="A200" s="13"/>
      <c r="B200" s="225"/>
      <c r="C200" s="226"/>
      <c r="D200" s="227" t="s">
        <v>164</v>
      </c>
      <c r="E200" s="228" t="s">
        <v>19</v>
      </c>
      <c r="F200" s="229" t="s">
        <v>405</v>
      </c>
      <c r="G200" s="226"/>
      <c r="H200" s="230">
        <v>2.3879999999999999</v>
      </c>
      <c r="I200" s="231"/>
      <c r="J200" s="226"/>
      <c r="K200" s="226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164</v>
      </c>
      <c r="AU200" s="236" t="s">
        <v>82</v>
      </c>
      <c r="AV200" s="13" t="s">
        <v>82</v>
      </c>
      <c r="AW200" s="13" t="s">
        <v>33</v>
      </c>
      <c r="AX200" s="13" t="s">
        <v>72</v>
      </c>
      <c r="AY200" s="236" t="s">
        <v>152</v>
      </c>
    </row>
    <row r="201" s="16" customFormat="1">
      <c r="A201" s="16"/>
      <c r="B201" s="259"/>
      <c r="C201" s="260"/>
      <c r="D201" s="227" t="s">
        <v>164</v>
      </c>
      <c r="E201" s="261" t="s">
        <v>19</v>
      </c>
      <c r="F201" s="262" t="s">
        <v>258</v>
      </c>
      <c r="G201" s="260"/>
      <c r="H201" s="263">
        <v>44.155999999999999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269" t="s">
        <v>164</v>
      </c>
      <c r="AU201" s="269" t="s">
        <v>82</v>
      </c>
      <c r="AV201" s="16" t="s">
        <v>172</v>
      </c>
      <c r="AW201" s="16" t="s">
        <v>33</v>
      </c>
      <c r="AX201" s="16" t="s">
        <v>72</v>
      </c>
      <c r="AY201" s="269" t="s">
        <v>152</v>
      </c>
    </row>
    <row r="202" s="15" customFormat="1">
      <c r="A202" s="15"/>
      <c r="B202" s="247"/>
      <c r="C202" s="248"/>
      <c r="D202" s="227" t="s">
        <v>164</v>
      </c>
      <c r="E202" s="249" t="s">
        <v>19</v>
      </c>
      <c r="F202" s="250" t="s">
        <v>185</v>
      </c>
      <c r="G202" s="248"/>
      <c r="H202" s="251">
        <v>87.910000000000011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7" t="s">
        <v>164</v>
      </c>
      <c r="AU202" s="257" t="s">
        <v>82</v>
      </c>
      <c r="AV202" s="15" t="s">
        <v>160</v>
      </c>
      <c r="AW202" s="15" t="s">
        <v>33</v>
      </c>
      <c r="AX202" s="15" t="s">
        <v>80</v>
      </c>
      <c r="AY202" s="257" t="s">
        <v>152</v>
      </c>
    </row>
    <row r="203" s="2" customFormat="1" ht="24.15" customHeight="1">
      <c r="A203" s="41"/>
      <c r="B203" s="42"/>
      <c r="C203" s="207" t="s">
        <v>410</v>
      </c>
      <c r="D203" s="207" t="s">
        <v>155</v>
      </c>
      <c r="E203" s="208" t="s">
        <v>265</v>
      </c>
      <c r="F203" s="209" t="s">
        <v>266</v>
      </c>
      <c r="G203" s="210" t="s">
        <v>267</v>
      </c>
      <c r="H203" s="211">
        <v>19.079999999999998</v>
      </c>
      <c r="I203" s="212"/>
      <c r="J203" s="213">
        <f>ROUND(I203*H203,2)</f>
        <v>0</v>
      </c>
      <c r="K203" s="209" t="s">
        <v>159</v>
      </c>
      <c r="L203" s="47"/>
      <c r="M203" s="214" t="s">
        <v>19</v>
      </c>
      <c r="N203" s="215" t="s">
        <v>43</v>
      </c>
      <c r="O203" s="87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240</v>
      </c>
      <c r="AT203" s="218" t="s">
        <v>155</v>
      </c>
      <c r="AU203" s="218" t="s">
        <v>82</v>
      </c>
      <c r="AY203" s="20" t="s">
        <v>152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80</v>
      </c>
      <c r="BK203" s="219">
        <f>ROUND(I203*H203,2)</f>
        <v>0</v>
      </c>
      <c r="BL203" s="20" t="s">
        <v>240</v>
      </c>
      <c r="BM203" s="218" t="s">
        <v>268</v>
      </c>
    </row>
    <row r="204" s="2" customFormat="1">
      <c r="A204" s="41"/>
      <c r="B204" s="42"/>
      <c r="C204" s="43"/>
      <c r="D204" s="220" t="s">
        <v>162</v>
      </c>
      <c r="E204" s="43"/>
      <c r="F204" s="221" t="s">
        <v>269</v>
      </c>
      <c r="G204" s="43"/>
      <c r="H204" s="43"/>
      <c r="I204" s="222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162</v>
      </c>
      <c r="AU204" s="20" t="s">
        <v>82</v>
      </c>
    </row>
    <row r="205" s="13" customFormat="1">
      <c r="A205" s="13"/>
      <c r="B205" s="225"/>
      <c r="C205" s="226"/>
      <c r="D205" s="227" t="s">
        <v>164</v>
      </c>
      <c r="E205" s="228" t="s">
        <v>19</v>
      </c>
      <c r="F205" s="229" t="s">
        <v>407</v>
      </c>
      <c r="G205" s="226"/>
      <c r="H205" s="230">
        <v>19.079999999999998</v>
      </c>
      <c r="I205" s="231"/>
      <c r="J205" s="226"/>
      <c r="K205" s="226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164</v>
      </c>
      <c r="AU205" s="236" t="s">
        <v>82</v>
      </c>
      <c r="AV205" s="13" t="s">
        <v>82</v>
      </c>
      <c r="AW205" s="13" t="s">
        <v>33</v>
      </c>
      <c r="AX205" s="13" t="s">
        <v>80</v>
      </c>
      <c r="AY205" s="236" t="s">
        <v>152</v>
      </c>
    </row>
    <row r="206" s="2" customFormat="1" ht="16.5" customHeight="1">
      <c r="A206" s="41"/>
      <c r="B206" s="42"/>
      <c r="C206" s="270" t="s">
        <v>412</v>
      </c>
      <c r="D206" s="270" t="s">
        <v>272</v>
      </c>
      <c r="E206" s="271" t="s">
        <v>273</v>
      </c>
      <c r="F206" s="272" t="s">
        <v>274</v>
      </c>
      <c r="G206" s="273" t="s">
        <v>267</v>
      </c>
      <c r="H206" s="274">
        <v>22.896000000000001</v>
      </c>
      <c r="I206" s="275"/>
      <c r="J206" s="276">
        <f>ROUND(I206*H206,2)</f>
        <v>0</v>
      </c>
      <c r="K206" s="272" t="s">
        <v>159</v>
      </c>
      <c r="L206" s="277"/>
      <c r="M206" s="278" t="s">
        <v>19</v>
      </c>
      <c r="N206" s="279" t="s">
        <v>43</v>
      </c>
      <c r="O206" s="87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275</v>
      </c>
      <c r="AT206" s="218" t="s">
        <v>272</v>
      </c>
      <c r="AU206" s="218" t="s">
        <v>82</v>
      </c>
      <c r="AY206" s="20" t="s">
        <v>152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80</v>
      </c>
      <c r="BK206" s="219">
        <f>ROUND(I206*H206,2)</f>
        <v>0</v>
      </c>
      <c r="BL206" s="20" t="s">
        <v>240</v>
      </c>
      <c r="BM206" s="218" t="s">
        <v>276</v>
      </c>
    </row>
    <row r="207" s="13" customFormat="1">
      <c r="A207" s="13"/>
      <c r="B207" s="225"/>
      <c r="C207" s="226"/>
      <c r="D207" s="227" t="s">
        <v>164</v>
      </c>
      <c r="E207" s="226"/>
      <c r="F207" s="229" t="s">
        <v>409</v>
      </c>
      <c r="G207" s="226"/>
      <c r="H207" s="230">
        <v>22.896000000000001</v>
      </c>
      <c r="I207" s="231"/>
      <c r="J207" s="226"/>
      <c r="K207" s="226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164</v>
      </c>
      <c r="AU207" s="236" t="s">
        <v>82</v>
      </c>
      <c r="AV207" s="13" t="s">
        <v>82</v>
      </c>
      <c r="AW207" s="13" t="s">
        <v>4</v>
      </c>
      <c r="AX207" s="13" t="s">
        <v>80</v>
      </c>
      <c r="AY207" s="236" t="s">
        <v>152</v>
      </c>
    </row>
    <row r="208" s="2" customFormat="1" ht="24.15" customHeight="1">
      <c r="A208" s="41"/>
      <c r="B208" s="42"/>
      <c r="C208" s="207" t="s">
        <v>414</v>
      </c>
      <c r="D208" s="207" t="s">
        <v>155</v>
      </c>
      <c r="E208" s="208" t="s">
        <v>279</v>
      </c>
      <c r="F208" s="209" t="s">
        <v>280</v>
      </c>
      <c r="G208" s="210" t="s">
        <v>158</v>
      </c>
      <c r="H208" s="211">
        <v>11.375999999999999</v>
      </c>
      <c r="I208" s="212"/>
      <c r="J208" s="213">
        <f>ROUND(I208*H208,2)</f>
        <v>0</v>
      </c>
      <c r="K208" s="209" t="s">
        <v>159</v>
      </c>
      <c r="L208" s="47"/>
      <c r="M208" s="214" t="s">
        <v>19</v>
      </c>
      <c r="N208" s="215" t="s">
        <v>43</v>
      </c>
      <c r="O208" s="87"/>
      <c r="P208" s="216">
        <f>O208*H208</f>
        <v>0</v>
      </c>
      <c r="Q208" s="216">
        <v>0</v>
      </c>
      <c r="R208" s="216">
        <f>Q208*H208</f>
        <v>0</v>
      </c>
      <c r="S208" s="216">
        <v>3.0000000000000001E-05</v>
      </c>
      <c r="T208" s="217">
        <f>S208*H208</f>
        <v>0.00034128000000000001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240</v>
      </c>
      <c r="AT208" s="218" t="s">
        <v>155</v>
      </c>
      <c r="AU208" s="218" t="s">
        <v>82</v>
      </c>
      <c r="AY208" s="20" t="s">
        <v>152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80</v>
      </c>
      <c r="BK208" s="219">
        <f>ROUND(I208*H208,2)</f>
        <v>0</v>
      </c>
      <c r="BL208" s="20" t="s">
        <v>240</v>
      </c>
      <c r="BM208" s="218" t="s">
        <v>281</v>
      </c>
    </row>
    <row r="209" s="2" customFormat="1">
      <c r="A209" s="41"/>
      <c r="B209" s="42"/>
      <c r="C209" s="43"/>
      <c r="D209" s="220" t="s">
        <v>162</v>
      </c>
      <c r="E209" s="43"/>
      <c r="F209" s="221" t="s">
        <v>282</v>
      </c>
      <c r="G209" s="43"/>
      <c r="H209" s="43"/>
      <c r="I209" s="222"/>
      <c r="J209" s="43"/>
      <c r="K209" s="43"/>
      <c r="L209" s="47"/>
      <c r="M209" s="223"/>
      <c r="N209" s="22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162</v>
      </c>
      <c r="AU209" s="20" t="s">
        <v>82</v>
      </c>
    </row>
    <row r="210" s="14" customFormat="1">
      <c r="A210" s="14"/>
      <c r="B210" s="237"/>
      <c r="C210" s="238"/>
      <c r="D210" s="227" t="s">
        <v>164</v>
      </c>
      <c r="E210" s="239" t="s">
        <v>19</v>
      </c>
      <c r="F210" s="240" t="s">
        <v>283</v>
      </c>
      <c r="G210" s="238"/>
      <c r="H210" s="239" t="s">
        <v>19</v>
      </c>
      <c r="I210" s="241"/>
      <c r="J210" s="238"/>
      <c r="K210" s="238"/>
      <c r="L210" s="242"/>
      <c r="M210" s="243"/>
      <c r="N210" s="244"/>
      <c r="O210" s="244"/>
      <c r="P210" s="244"/>
      <c r="Q210" s="244"/>
      <c r="R210" s="244"/>
      <c r="S210" s="244"/>
      <c r="T210" s="24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6" t="s">
        <v>164</v>
      </c>
      <c r="AU210" s="246" t="s">
        <v>82</v>
      </c>
      <c r="AV210" s="14" t="s">
        <v>80</v>
      </c>
      <c r="AW210" s="14" t="s">
        <v>33</v>
      </c>
      <c r="AX210" s="14" t="s">
        <v>72</v>
      </c>
      <c r="AY210" s="246" t="s">
        <v>152</v>
      </c>
    </row>
    <row r="211" s="13" customFormat="1">
      <c r="A211" s="13"/>
      <c r="B211" s="225"/>
      <c r="C211" s="226"/>
      <c r="D211" s="227" t="s">
        <v>164</v>
      </c>
      <c r="E211" s="228" t="s">
        <v>19</v>
      </c>
      <c r="F211" s="229" t="s">
        <v>411</v>
      </c>
      <c r="G211" s="226"/>
      <c r="H211" s="230">
        <v>11.375999999999999</v>
      </c>
      <c r="I211" s="231"/>
      <c r="J211" s="226"/>
      <c r="K211" s="226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164</v>
      </c>
      <c r="AU211" s="236" t="s">
        <v>82</v>
      </c>
      <c r="AV211" s="13" t="s">
        <v>82</v>
      </c>
      <c r="AW211" s="13" t="s">
        <v>33</v>
      </c>
      <c r="AX211" s="13" t="s">
        <v>80</v>
      </c>
      <c r="AY211" s="236" t="s">
        <v>152</v>
      </c>
    </row>
    <row r="212" s="2" customFormat="1" ht="16.5" customHeight="1">
      <c r="A212" s="41"/>
      <c r="B212" s="42"/>
      <c r="C212" s="270" t="s">
        <v>415</v>
      </c>
      <c r="D212" s="270" t="s">
        <v>272</v>
      </c>
      <c r="E212" s="271" t="s">
        <v>285</v>
      </c>
      <c r="F212" s="272" t="s">
        <v>286</v>
      </c>
      <c r="G212" s="273" t="s">
        <v>158</v>
      </c>
      <c r="H212" s="274">
        <v>13.651</v>
      </c>
      <c r="I212" s="275"/>
      <c r="J212" s="276">
        <f>ROUND(I212*H212,2)</f>
        <v>0</v>
      </c>
      <c r="K212" s="272" t="s">
        <v>159</v>
      </c>
      <c r="L212" s="277"/>
      <c r="M212" s="278" t="s">
        <v>19</v>
      </c>
      <c r="N212" s="279" t="s">
        <v>43</v>
      </c>
      <c r="O212" s="87"/>
      <c r="P212" s="216">
        <f>O212*H212</f>
        <v>0</v>
      </c>
      <c r="Q212" s="216">
        <v>2.0000000000000002E-05</v>
      </c>
      <c r="R212" s="216">
        <f>Q212*H212</f>
        <v>0.00027302000000000001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275</v>
      </c>
      <c r="AT212" s="218" t="s">
        <v>272</v>
      </c>
      <c r="AU212" s="218" t="s">
        <v>82</v>
      </c>
      <c r="AY212" s="20" t="s">
        <v>152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80</v>
      </c>
      <c r="BK212" s="219">
        <f>ROUND(I212*H212,2)</f>
        <v>0</v>
      </c>
      <c r="BL212" s="20" t="s">
        <v>240</v>
      </c>
      <c r="BM212" s="218" t="s">
        <v>287</v>
      </c>
    </row>
    <row r="213" s="13" customFormat="1">
      <c r="A213" s="13"/>
      <c r="B213" s="225"/>
      <c r="C213" s="226"/>
      <c r="D213" s="227" t="s">
        <v>164</v>
      </c>
      <c r="E213" s="226"/>
      <c r="F213" s="229" t="s">
        <v>413</v>
      </c>
      <c r="G213" s="226"/>
      <c r="H213" s="230">
        <v>13.651</v>
      </c>
      <c r="I213" s="231"/>
      <c r="J213" s="226"/>
      <c r="K213" s="226"/>
      <c r="L213" s="232"/>
      <c r="M213" s="233"/>
      <c r="N213" s="234"/>
      <c r="O213" s="234"/>
      <c r="P213" s="234"/>
      <c r="Q213" s="234"/>
      <c r="R213" s="234"/>
      <c r="S213" s="234"/>
      <c r="T213" s="23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6" t="s">
        <v>164</v>
      </c>
      <c r="AU213" s="236" t="s">
        <v>82</v>
      </c>
      <c r="AV213" s="13" t="s">
        <v>82</v>
      </c>
      <c r="AW213" s="13" t="s">
        <v>4</v>
      </c>
      <c r="AX213" s="13" t="s">
        <v>80</v>
      </c>
      <c r="AY213" s="236" t="s">
        <v>152</v>
      </c>
    </row>
    <row r="214" s="2" customFormat="1" ht="16.5" customHeight="1">
      <c r="A214" s="41"/>
      <c r="B214" s="42"/>
      <c r="C214" s="207" t="s">
        <v>416</v>
      </c>
      <c r="D214" s="207" t="s">
        <v>155</v>
      </c>
      <c r="E214" s="208" t="s">
        <v>290</v>
      </c>
      <c r="F214" s="209" t="s">
        <v>291</v>
      </c>
      <c r="G214" s="210" t="s">
        <v>158</v>
      </c>
      <c r="H214" s="211">
        <v>87.909999999999997</v>
      </c>
      <c r="I214" s="212"/>
      <c r="J214" s="213">
        <f>ROUND(I214*H214,2)</f>
        <v>0</v>
      </c>
      <c r="K214" s="209" t="s">
        <v>159</v>
      </c>
      <c r="L214" s="47"/>
      <c r="M214" s="214" t="s">
        <v>19</v>
      </c>
      <c r="N214" s="215" t="s">
        <v>43</v>
      </c>
      <c r="O214" s="87"/>
      <c r="P214" s="216">
        <f>O214*H214</f>
        <v>0</v>
      </c>
      <c r="Q214" s="216">
        <v>0.00020000000000000001</v>
      </c>
      <c r="R214" s="216">
        <f>Q214*H214</f>
        <v>0.017582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240</v>
      </c>
      <c r="AT214" s="218" t="s">
        <v>155</v>
      </c>
      <c r="AU214" s="218" t="s">
        <v>82</v>
      </c>
      <c r="AY214" s="20" t="s">
        <v>152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80</v>
      </c>
      <c r="BK214" s="219">
        <f>ROUND(I214*H214,2)</f>
        <v>0</v>
      </c>
      <c r="BL214" s="20" t="s">
        <v>240</v>
      </c>
      <c r="BM214" s="218" t="s">
        <v>292</v>
      </c>
    </row>
    <row r="215" s="2" customFormat="1">
      <c r="A215" s="41"/>
      <c r="B215" s="42"/>
      <c r="C215" s="43"/>
      <c r="D215" s="220" t="s">
        <v>162</v>
      </c>
      <c r="E215" s="43"/>
      <c r="F215" s="221" t="s">
        <v>293</v>
      </c>
      <c r="G215" s="43"/>
      <c r="H215" s="43"/>
      <c r="I215" s="222"/>
      <c r="J215" s="43"/>
      <c r="K215" s="43"/>
      <c r="L215" s="47"/>
      <c r="M215" s="223"/>
      <c r="N215" s="224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162</v>
      </c>
      <c r="AU215" s="20" t="s">
        <v>82</v>
      </c>
    </row>
    <row r="216" s="2" customFormat="1" ht="24.15" customHeight="1">
      <c r="A216" s="41"/>
      <c r="B216" s="42"/>
      <c r="C216" s="207" t="s">
        <v>421</v>
      </c>
      <c r="D216" s="207" t="s">
        <v>155</v>
      </c>
      <c r="E216" s="208" t="s">
        <v>295</v>
      </c>
      <c r="F216" s="209" t="s">
        <v>296</v>
      </c>
      <c r="G216" s="210" t="s">
        <v>158</v>
      </c>
      <c r="H216" s="211">
        <v>87.909999999999997</v>
      </c>
      <c r="I216" s="212"/>
      <c r="J216" s="213">
        <f>ROUND(I216*H216,2)</f>
        <v>0</v>
      </c>
      <c r="K216" s="209" t="s">
        <v>159</v>
      </c>
      <c r="L216" s="47"/>
      <c r="M216" s="214" t="s">
        <v>19</v>
      </c>
      <c r="N216" s="215" t="s">
        <v>43</v>
      </c>
      <c r="O216" s="87"/>
      <c r="P216" s="216">
        <f>O216*H216</f>
        <v>0</v>
      </c>
      <c r="Q216" s="216">
        <v>0.00029</v>
      </c>
      <c r="R216" s="216">
        <f>Q216*H216</f>
        <v>0.0254939</v>
      </c>
      <c r="S216" s="216">
        <v>0</v>
      </c>
      <c r="T216" s="21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8" t="s">
        <v>240</v>
      </c>
      <c r="AT216" s="218" t="s">
        <v>155</v>
      </c>
      <c r="AU216" s="218" t="s">
        <v>82</v>
      </c>
      <c r="AY216" s="20" t="s">
        <v>152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20" t="s">
        <v>80</v>
      </c>
      <c r="BK216" s="219">
        <f>ROUND(I216*H216,2)</f>
        <v>0</v>
      </c>
      <c r="BL216" s="20" t="s">
        <v>240</v>
      </c>
      <c r="BM216" s="218" t="s">
        <v>297</v>
      </c>
    </row>
    <row r="217" s="2" customFormat="1">
      <c r="A217" s="41"/>
      <c r="B217" s="42"/>
      <c r="C217" s="43"/>
      <c r="D217" s="220" t="s">
        <v>162</v>
      </c>
      <c r="E217" s="43"/>
      <c r="F217" s="221" t="s">
        <v>298</v>
      </c>
      <c r="G217" s="43"/>
      <c r="H217" s="43"/>
      <c r="I217" s="222"/>
      <c r="J217" s="43"/>
      <c r="K217" s="43"/>
      <c r="L217" s="47"/>
      <c r="M217" s="223"/>
      <c r="N217" s="22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162</v>
      </c>
      <c r="AU217" s="20" t="s">
        <v>82</v>
      </c>
    </row>
    <row r="218" s="2" customFormat="1" ht="24.15" customHeight="1">
      <c r="A218" s="41"/>
      <c r="B218" s="42"/>
      <c r="C218" s="207" t="s">
        <v>466</v>
      </c>
      <c r="D218" s="207" t="s">
        <v>155</v>
      </c>
      <c r="E218" s="208" t="s">
        <v>417</v>
      </c>
      <c r="F218" s="209" t="s">
        <v>418</v>
      </c>
      <c r="G218" s="210" t="s">
        <v>158</v>
      </c>
      <c r="H218" s="211">
        <v>44.155999999999999</v>
      </c>
      <c r="I218" s="212"/>
      <c r="J218" s="213">
        <f>ROUND(I218*H218,2)</f>
        <v>0</v>
      </c>
      <c r="K218" s="209" t="s">
        <v>159</v>
      </c>
      <c r="L218" s="47"/>
      <c r="M218" s="214" t="s">
        <v>19</v>
      </c>
      <c r="N218" s="215" t="s">
        <v>43</v>
      </c>
      <c r="O218" s="87"/>
      <c r="P218" s="216">
        <f>O218*H218</f>
        <v>0</v>
      </c>
      <c r="Q218" s="216">
        <v>2.0000000000000002E-05</v>
      </c>
      <c r="R218" s="216">
        <f>Q218*H218</f>
        <v>0.00088312000000000004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240</v>
      </c>
      <c r="AT218" s="218" t="s">
        <v>155</v>
      </c>
      <c r="AU218" s="218" t="s">
        <v>82</v>
      </c>
      <c r="AY218" s="20" t="s">
        <v>152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20" t="s">
        <v>80</v>
      </c>
      <c r="BK218" s="219">
        <f>ROUND(I218*H218,2)</f>
        <v>0</v>
      </c>
      <c r="BL218" s="20" t="s">
        <v>240</v>
      </c>
      <c r="BM218" s="218" t="s">
        <v>419</v>
      </c>
    </row>
    <row r="219" s="2" customFormat="1">
      <c r="A219" s="41"/>
      <c r="B219" s="42"/>
      <c r="C219" s="43"/>
      <c r="D219" s="220" t="s">
        <v>162</v>
      </c>
      <c r="E219" s="43"/>
      <c r="F219" s="221" t="s">
        <v>420</v>
      </c>
      <c r="G219" s="43"/>
      <c r="H219" s="43"/>
      <c r="I219" s="222"/>
      <c r="J219" s="43"/>
      <c r="K219" s="43"/>
      <c r="L219" s="47"/>
      <c r="M219" s="223"/>
      <c r="N219" s="224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162</v>
      </c>
      <c r="AU219" s="20" t="s">
        <v>82</v>
      </c>
    </row>
    <row r="220" s="14" customFormat="1">
      <c r="A220" s="14"/>
      <c r="B220" s="237"/>
      <c r="C220" s="238"/>
      <c r="D220" s="227" t="s">
        <v>164</v>
      </c>
      <c r="E220" s="239" t="s">
        <v>19</v>
      </c>
      <c r="F220" s="240" t="s">
        <v>259</v>
      </c>
      <c r="G220" s="238"/>
      <c r="H220" s="239" t="s">
        <v>19</v>
      </c>
      <c r="I220" s="241"/>
      <c r="J220" s="238"/>
      <c r="K220" s="238"/>
      <c r="L220" s="242"/>
      <c r="M220" s="243"/>
      <c r="N220" s="244"/>
      <c r="O220" s="244"/>
      <c r="P220" s="244"/>
      <c r="Q220" s="244"/>
      <c r="R220" s="244"/>
      <c r="S220" s="244"/>
      <c r="T220" s="24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6" t="s">
        <v>164</v>
      </c>
      <c r="AU220" s="246" t="s">
        <v>82</v>
      </c>
      <c r="AV220" s="14" t="s">
        <v>80</v>
      </c>
      <c r="AW220" s="14" t="s">
        <v>33</v>
      </c>
      <c r="AX220" s="14" t="s">
        <v>72</v>
      </c>
      <c r="AY220" s="246" t="s">
        <v>152</v>
      </c>
    </row>
    <row r="221" s="13" customFormat="1">
      <c r="A221" s="13"/>
      <c r="B221" s="225"/>
      <c r="C221" s="226"/>
      <c r="D221" s="227" t="s">
        <v>164</v>
      </c>
      <c r="E221" s="228" t="s">
        <v>19</v>
      </c>
      <c r="F221" s="229" t="s">
        <v>465</v>
      </c>
      <c r="G221" s="226"/>
      <c r="H221" s="230">
        <v>50.799999999999997</v>
      </c>
      <c r="I221" s="231"/>
      <c r="J221" s="226"/>
      <c r="K221" s="226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164</v>
      </c>
      <c r="AU221" s="236" t="s">
        <v>82</v>
      </c>
      <c r="AV221" s="13" t="s">
        <v>82</v>
      </c>
      <c r="AW221" s="13" t="s">
        <v>33</v>
      </c>
      <c r="AX221" s="13" t="s">
        <v>72</v>
      </c>
      <c r="AY221" s="236" t="s">
        <v>152</v>
      </c>
    </row>
    <row r="222" s="13" customFormat="1">
      <c r="A222" s="13"/>
      <c r="B222" s="225"/>
      <c r="C222" s="226"/>
      <c r="D222" s="227" t="s">
        <v>164</v>
      </c>
      <c r="E222" s="228" t="s">
        <v>19</v>
      </c>
      <c r="F222" s="229" t="s">
        <v>403</v>
      </c>
      <c r="G222" s="226"/>
      <c r="H222" s="230">
        <v>-0.5</v>
      </c>
      <c r="I222" s="231"/>
      <c r="J222" s="226"/>
      <c r="K222" s="226"/>
      <c r="L222" s="232"/>
      <c r="M222" s="233"/>
      <c r="N222" s="234"/>
      <c r="O222" s="234"/>
      <c r="P222" s="234"/>
      <c r="Q222" s="234"/>
      <c r="R222" s="234"/>
      <c r="S222" s="234"/>
      <c r="T222" s="23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6" t="s">
        <v>164</v>
      </c>
      <c r="AU222" s="236" t="s">
        <v>82</v>
      </c>
      <c r="AV222" s="13" t="s">
        <v>82</v>
      </c>
      <c r="AW222" s="13" t="s">
        <v>33</v>
      </c>
      <c r="AX222" s="13" t="s">
        <v>72</v>
      </c>
      <c r="AY222" s="236" t="s">
        <v>152</v>
      </c>
    </row>
    <row r="223" s="13" customFormat="1">
      <c r="A223" s="13"/>
      <c r="B223" s="225"/>
      <c r="C223" s="226"/>
      <c r="D223" s="227" t="s">
        <v>164</v>
      </c>
      <c r="E223" s="228" t="s">
        <v>19</v>
      </c>
      <c r="F223" s="229" t="s">
        <v>404</v>
      </c>
      <c r="G223" s="226"/>
      <c r="H223" s="230">
        <v>-8.532</v>
      </c>
      <c r="I223" s="231"/>
      <c r="J223" s="226"/>
      <c r="K223" s="226"/>
      <c r="L223" s="232"/>
      <c r="M223" s="233"/>
      <c r="N223" s="234"/>
      <c r="O223" s="234"/>
      <c r="P223" s="234"/>
      <c r="Q223" s="234"/>
      <c r="R223" s="234"/>
      <c r="S223" s="234"/>
      <c r="T223" s="23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6" t="s">
        <v>164</v>
      </c>
      <c r="AU223" s="236" t="s">
        <v>82</v>
      </c>
      <c r="AV223" s="13" t="s">
        <v>82</v>
      </c>
      <c r="AW223" s="13" t="s">
        <v>33</v>
      </c>
      <c r="AX223" s="13" t="s">
        <v>72</v>
      </c>
      <c r="AY223" s="236" t="s">
        <v>152</v>
      </c>
    </row>
    <row r="224" s="13" customFormat="1">
      <c r="A224" s="13"/>
      <c r="B224" s="225"/>
      <c r="C224" s="226"/>
      <c r="D224" s="227" t="s">
        <v>164</v>
      </c>
      <c r="E224" s="228" t="s">
        <v>19</v>
      </c>
      <c r="F224" s="229" t="s">
        <v>405</v>
      </c>
      <c r="G224" s="226"/>
      <c r="H224" s="230">
        <v>2.3879999999999999</v>
      </c>
      <c r="I224" s="231"/>
      <c r="J224" s="226"/>
      <c r="K224" s="226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164</v>
      </c>
      <c r="AU224" s="236" t="s">
        <v>82</v>
      </c>
      <c r="AV224" s="13" t="s">
        <v>82</v>
      </c>
      <c r="AW224" s="13" t="s">
        <v>33</v>
      </c>
      <c r="AX224" s="13" t="s">
        <v>72</v>
      </c>
      <c r="AY224" s="236" t="s">
        <v>152</v>
      </c>
    </row>
    <row r="225" s="15" customFormat="1">
      <c r="A225" s="15"/>
      <c r="B225" s="247"/>
      <c r="C225" s="248"/>
      <c r="D225" s="227" t="s">
        <v>164</v>
      </c>
      <c r="E225" s="249" t="s">
        <v>19</v>
      </c>
      <c r="F225" s="250" t="s">
        <v>185</v>
      </c>
      <c r="G225" s="248"/>
      <c r="H225" s="251">
        <v>44.155999999999999</v>
      </c>
      <c r="I225" s="252"/>
      <c r="J225" s="248"/>
      <c r="K225" s="248"/>
      <c r="L225" s="253"/>
      <c r="M225" s="254"/>
      <c r="N225" s="255"/>
      <c r="O225" s="255"/>
      <c r="P225" s="255"/>
      <c r="Q225" s="255"/>
      <c r="R225" s="255"/>
      <c r="S225" s="255"/>
      <c r="T225" s="256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7" t="s">
        <v>164</v>
      </c>
      <c r="AU225" s="257" t="s">
        <v>82</v>
      </c>
      <c r="AV225" s="15" t="s">
        <v>160</v>
      </c>
      <c r="AW225" s="15" t="s">
        <v>33</v>
      </c>
      <c r="AX225" s="15" t="s">
        <v>80</v>
      </c>
      <c r="AY225" s="257" t="s">
        <v>152</v>
      </c>
    </row>
    <row r="226" s="12" customFormat="1" ht="25.92" customHeight="1">
      <c r="A226" s="12"/>
      <c r="B226" s="191"/>
      <c r="C226" s="192"/>
      <c r="D226" s="193" t="s">
        <v>71</v>
      </c>
      <c r="E226" s="194" t="s">
        <v>299</v>
      </c>
      <c r="F226" s="194" t="s">
        <v>300</v>
      </c>
      <c r="G226" s="192"/>
      <c r="H226" s="192"/>
      <c r="I226" s="195"/>
      <c r="J226" s="196">
        <f>BK226</f>
        <v>0</v>
      </c>
      <c r="K226" s="192"/>
      <c r="L226" s="197"/>
      <c r="M226" s="198"/>
      <c r="N226" s="199"/>
      <c r="O226" s="199"/>
      <c r="P226" s="200">
        <f>P227</f>
        <v>0</v>
      </c>
      <c r="Q226" s="199"/>
      <c r="R226" s="200">
        <f>R227</f>
        <v>0</v>
      </c>
      <c r="S226" s="199"/>
      <c r="T226" s="201">
        <f>T227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2" t="s">
        <v>186</v>
      </c>
      <c r="AT226" s="203" t="s">
        <v>71</v>
      </c>
      <c r="AU226" s="203" t="s">
        <v>72</v>
      </c>
      <c r="AY226" s="202" t="s">
        <v>152</v>
      </c>
      <c r="BK226" s="204">
        <f>BK227</f>
        <v>0</v>
      </c>
    </row>
    <row r="227" s="2" customFormat="1" ht="16.5" customHeight="1">
      <c r="A227" s="41"/>
      <c r="B227" s="42"/>
      <c r="C227" s="207" t="s">
        <v>467</v>
      </c>
      <c r="D227" s="207" t="s">
        <v>155</v>
      </c>
      <c r="E227" s="208" t="s">
        <v>302</v>
      </c>
      <c r="F227" s="209" t="s">
        <v>300</v>
      </c>
      <c r="G227" s="210" t="s">
        <v>248</v>
      </c>
      <c r="H227" s="258"/>
      <c r="I227" s="212"/>
      <c r="J227" s="213">
        <f>ROUND(I227*H227,2)</f>
        <v>0</v>
      </c>
      <c r="K227" s="209" t="s">
        <v>19</v>
      </c>
      <c r="L227" s="47"/>
      <c r="M227" s="280" t="s">
        <v>19</v>
      </c>
      <c r="N227" s="281" t="s">
        <v>43</v>
      </c>
      <c r="O227" s="282"/>
      <c r="P227" s="283">
        <f>O227*H227</f>
        <v>0</v>
      </c>
      <c r="Q227" s="283">
        <v>0</v>
      </c>
      <c r="R227" s="283">
        <f>Q227*H227</f>
        <v>0</v>
      </c>
      <c r="S227" s="283">
        <v>0</v>
      </c>
      <c r="T227" s="284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8" t="s">
        <v>160</v>
      </c>
      <c r="AT227" s="218" t="s">
        <v>155</v>
      </c>
      <c r="AU227" s="218" t="s">
        <v>80</v>
      </c>
      <c r="AY227" s="20" t="s">
        <v>152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20" t="s">
        <v>80</v>
      </c>
      <c r="BK227" s="219">
        <f>ROUND(I227*H227,2)</f>
        <v>0</v>
      </c>
      <c r="BL227" s="20" t="s">
        <v>160</v>
      </c>
      <c r="BM227" s="218" t="s">
        <v>303</v>
      </c>
    </row>
    <row r="228" s="2" customFormat="1" ht="6.96" customHeight="1">
      <c r="A228" s="41"/>
      <c r="B228" s="62"/>
      <c r="C228" s="63"/>
      <c r="D228" s="63"/>
      <c r="E228" s="63"/>
      <c r="F228" s="63"/>
      <c r="G228" s="63"/>
      <c r="H228" s="63"/>
      <c r="I228" s="63"/>
      <c r="J228" s="63"/>
      <c r="K228" s="63"/>
      <c r="L228" s="47"/>
      <c r="M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</row>
  </sheetData>
  <sheetProtection sheet="1" autoFilter="0" formatColumns="0" formatRows="0" objects="1" scenarios="1" spinCount="100000" saltValue="6AzRL+7kX6fMYzHteywV3JlNtOYDwbsp4IJQD991qg3QCIpEYf64MoINggoCG95aplQ2+v5+KO3ivzvfHvIMcA==" hashValue="VcfF4FBufzHtIayZQG1mSdUIcXpCqiQWgXc/wVNwDLsm0o4nCPxga73tBtTnnszZgd86cOJTW/EtC3d1EhXOsw==" algorithmName="SHA-512" password="80EB"/>
  <autoFilter ref="C90:K227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5_01/611131121"/>
    <hyperlink ref="F101" r:id="rId2" display="https://podminky.urs.cz/item/CS_URS_2025_01/611311131"/>
    <hyperlink ref="F103" r:id="rId3" display="https://podminky.urs.cz/item/CS_URS_2025_01/612131121"/>
    <hyperlink ref="F111" r:id="rId4" display="https://podminky.urs.cz/item/CS_URS_2025_01/612311131"/>
    <hyperlink ref="F116" r:id="rId5" display="https://podminky.urs.cz/item/CS_URS_2025_01/949101111"/>
    <hyperlink ref="F118" r:id="rId6" display="https://podminky.urs.cz/item/CS_URS_2025_01/952901111"/>
    <hyperlink ref="F121" r:id="rId7" display="https://podminky.urs.cz/item/CS_URS_2025_01/997002611"/>
    <hyperlink ref="F123" r:id="rId8" display="https://podminky.urs.cz/item/CS_URS_2025_01/997013212"/>
    <hyperlink ref="F125" r:id="rId9" display="https://podminky.urs.cz/item/CS_URS_2025_01/997013501"/>
    <hyperlink ref="F127" r:id="rId10" display="https://podminky.urs.cz/item/CS_URS_2025_01/997013509"/>
    <hyperlink ref="F130" r:id="rId11" display="https://podminky.urs.cz/item/CS_URS_2025_01/997013631"/>
    <hyperlink ref="F133" r:id="rId12" display="https://podminky.urs.cz/item/CS_URS_2025_01/998018002"/>
    <hyperlink ref="F143" r:id="rId13" display="https://podminky.urs.cz/item/CS_URS_2025_01/998766312"/>
    <hyperlink ref="F146" r:id="rId14" display="https://podminky.urs.cz/item/CS_URS_2025_01/776201811"/>
    <hyperlink ref="F152" r:id="rId15" display="https://podminky.urs.cz/item/CS_URS_2025_01/776410811"/>
    <hyperlink ref="F155" r:id="rId16" display="https://podminky.urs.cz/item/CS_URS_2025_01/776111116"/>
    <hyperlink ref="F157" r:id="rId17" display="https://podminky.urs.cz/item/CS_URS_2025_01/776111311"/>
    <hyperlink ref="F161" r:id="rId18" display="https://podminky.urs.cz/item/CS_URS_2025_01/776121112"/>
    <hyperlink ref="F165" r:id="rId19" display="https://podminky.urs.cz/item/CS_URS_2025_01/776141112"/>
    <hyperlink ref="F167" r:id="rId20" display="https://podminky.urs.cz/item/CS_URS_2025_01/776221111"/>
    <hyperlink ref="F171" r:id="rId21" display="https://podminky.urs.cz/item/CS_URS_2025_01/776411111"/>
    <hyperlink ref="F175" r:id="rId22" display="https://podminky.urs.cz/item/CS_URS_2025_01/776421312"/>
    <hyperlink ref="F179" r:id="rId23" display="https://podminky.urs.cz/item/CS_URS_2025_01/998776312"/>
    <hyperlink ref="F182" r:id="rId24" display="https://podminky.urs.cz/item/CS_URS_2025_01/783806805"/>
    <hyperlink ref="F191" r:id="rId25" display="https://podminky.urs.cz/item/CS_URS_2025_01/784121001"/>
    <hyperlink ref="F204" r:id="rId26" display="https://podminky.urs.cz/item/CS_URS_2025_01/784171001"/>
    <hyperlink ref="F209" r:id="rId27" display="https://podminky.urs.cz/item/CS_URS_2025_01/784171111"/>
    <hyperlink ref="F215" r:id="rId28" display="https://podminky.urs.cz/item/CS_URS_2025_01/784181121"/>
    <hyperlink ref="F217" r:id="rId29" display="https://podminky.urs.cz/item/CS_URS_2025_01/784211101"/>
    <hyperlink ref="F219" r:id="rId30" display="https://podminky.urs.cz/item/CS_URS_2025_01/78421116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121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ZŠ Běžecká - oprava stropů a stěn po zatékání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468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30. 1. 2025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ROUND(J91,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ROUND((SUM(BE91:BE225)),  2)</f>
        <v>0</v>
      </c>
      <c r="G33" s="41"/>
      <c r="H33" s="41"/>
      <c r="I33" s="151">
        <v>0.20999999999999999</v>
      </c>
      <c r="J33" s="150">
        <f>ROUND(((SUM(BE91:BE225))*I33),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ROUND((SUM(BF91:BF225)),  2)</f>
        <v>0</v>
      </c>
      <c r="G34" s="41"/>
      <c r="H34" s="41"/>
      <c r="I34" s="151">
        <v>0.12</v>
      </c>
      <c r="J34" s="150">
        <f>ROUND(((SUM(BF91:BF225))*I34),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ROUND((SUM(BG91:BG225)),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ROUND((SUM(BH91:BH225)),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ROUND((SUM(BI91:BI225)),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ZŠ Běžecká - oprava stropů a stěn po zatékání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07 - m.č. C54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Sokolov, Běžecká 2055</v>
      </c>
      <c r="G52" s="43"/>
      <c r="H52" s="43"/>
      <c r="I52" s="35" t="s">
        <v>23</v>
      </c>
      <c r="J52" s="75" t="str">
        <f>IF(J12="","",J12)</f>
        <v>30. 1. 2025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125</v>
      </c>
      <c r="D57" s="165"/>
      <c r="E57" s="165"/>
      <c r="F57" s="165"/>
      <c r="G57" s="165"/>
      <c r="H57" s="165"/>
      <c r="I57" s="165"/>
      <c r="J57" s="166" t="s">
        <v>126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J91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127</v>
      </c>
    </row>
    <row r="60" s="9" customFormat="1" ht="24.96" customHeight="1">
      <c r="A60" s="9"/>
      <c r="B60" s="168"/>
      <c r="C60" s="169"/>
      <c r="D60" s="170" t="s">
        <v>128</v>
      </c>
      <c r="E60" s="171"/>
      <c r="F60" s="171"/>
      <c r="G60" s="171"/>
      <c r="H60" s="171"/>
      <c r="I60" s="171"/>
      <c r="J60" s="172">
        <f>J92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129</v>
      </c>
      <c r="E61" s="177"/>
      <c r="F61" s="177"/>
      <c r="G61" s="177"/>
      <c r="H61" s="177"/>
      <c r="I61" s="177"/>
      <c r="J61" s="178">
        <f>J93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130</v>
      </c>
      <c r="E62" s="177"/>
      <c r="F62" s="177"/>
      <c r="G62" s="177"/>
      <c r="H62" s="177"/>
      <c r="I62" s="177"/>
      <c r="J62" s="178">
        <f>J112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131</v>
      </c>
      <c r="E63" s="177"/>
      <c r="F63" s="177"/>
      <c r="G63" s="177"/>
      <c r="H63" s="177"/>
      <c r="I63" s="177"/>
      <c r="J63" s="178">
        <f>J119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132</v>
      </c>
      <c r="E64" s="177"/>
      <c r="F64" s="177"/>
      <c r="G64" s="177"/>
      <c r="H64" s="177"/>
      <c r="I64" s="177"/>
      <c r="J64" s="178">
        <f>J131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133</v>
      </c>
      <c r="E65" s="171"/>
      <c r="F65" s="171"/>
      <c r="G65" s="171"/>
      <c r="H65" s="171"/>
      <c r="I65" s="171"/>
      <c r="J65" s="172">
        <f>J134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4"/>
      <c r="C66" s="175"/>
      <c r="D66" s="176" t="s">
        <v>134</v>
      </c>
      <c r="E66" s="177"/>
      <c r="F66" s="177"/>
      <c r="G66" s="177"/>
      <c r="H66" s="177"/>
      <c r="I66" s="177"/>
      <c r="J66" s="178">
        <f>J135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305</v>
      </c>
      <c r="E67" s="177"/>
      <c r="F67" s="177"/>
      <c r="G67" s="177"/>
      <c r="H67" s="177"/>
      <c r="I67" s="177"/>
      <c r="J67" s="178">
        <f>J139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306</v>
      </c>
      <c r="E68" s="177"/>
      <c r="F68" s="177"/>
      <c r="G68" s="177"/>
      <c r="H68" s="177"/>
      <c r="I68" s="177"/>
      <c r="J68" s="178">
        <f>J144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438</v>
      </c>
      <c r="E69" s="177"/>
      <c r="F69" s="177"/>
      <c r="G69" s="177"/>
      <c r="H69" s="177"/>
      <c r="I69" s="177"/>
      <c r="J69" s="178">
        <f>J179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135</v>
      </c>
      <c r="E70" s="177"/>
      <c r="F70" s="177"/>
      <c r="G70" s="177"/>
      <c r="H70" s="177"/>
      <c r="I70" s="177"/>
      <c r="J70" s="178">
        <f>J186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8"/>
      <c r="C71" s="169"/>
      <c r="D71" s="170" t="s">
        <v>136</v>
      </c>
      <c r="E71" s="171"/>
      <c r="F71" s="171"/>
      <c r="G71" s="171"/>
      <c r="H71" s="171"/>
      <c r="I71" s="171"/>
      <c r="J71" s="172">
        <f>J224</f>
        <v>0</v>
      </c>
      <c r="K71" s="169"/>
      <c r="L71" s="17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137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63" t="str">
        <f>E7</f>
        <v>ZŠ Běžecká - oprava stropů a stěn po zatékání</v>
      </c>
      <c r="F81" s="35"/>
      <c r="G81" s="35"/>
      <c r="H81" s="35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122</v>
      </c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E9</f>
        <v>07 - m.č. C54</v>
      </c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F12</f>
        <v>Sokolov, Běžecká 2055</v>
      </c>
      <c r="G85" s="43"/>
      <c r="H85" s="43"/>
      <c r="I85" s="35" t="s">
        <v>23</v>
      </c>
      <c r="J85" s="75" t="str">
        <f>IF(J12="","",J12)</f>
        <v>30. 1. 2025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E15</f>
        <v>Město Sokolov</v>
      </c>
      <c r="G87" s="43"/>
      <c r="H87" s="43"/>
      <c r="I87" s="35" t="s">
        <v>31</v>
      </c>
      <c r="J87" s="39" t="str">
        <f>E21</f>
        <v xml:space="preserve"> </v>
      </c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29</v>
      </c>
      <c r="D88" s="43"/>
      <c r="E88" s="43"/>
      <c r="F88" s="30" t="str">
        <f>IF(E18="","",E18)</f>
        <v>Vyplň údaj</v>
      </c>
      <c r="G88" s="43"/>
      <c r="H88" s="43"/>
      <c r="I88" s="35" t="s">
        <v>34</v>
      </c>
      <c r="J88" s="39" t="str">
        <f>E24</f>
        <v>Michal Kubelka</v>
      </c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0"/>
      <c r="B90" s="181"/>
      <c r="C90" s="182" t="s">
        <v>138</v>
      </c>
      <c r="D90" s="183" t="s">
        <v>57</v>
      </c>
      <c r="E90" s="183" t="s">
        <v>53</v>
      </c>
      <c r="F90" s="183" t="s">
        <v>54</v>
      </c>
      <c r="G90" s="183" t="s">
        <v>139</v>
      </c>
      <c r="H90" s="183" t="s">
        <v>140</v>
      </c>
      <c r="I90" s="183" t="s">
        <v>141</v>
      </c>
      <c r="J90" s="183" t="s">
        <v>126</v>
      </c>
      <c r="K90" s="184" t="s">
        <v>142</v>
      </c>
      <c r="L90" s="185"/>
      <c r="M90" s="95" t="s">
        <v>19</v>
      </c>
      <c r="N90" s="96" t="s">
        <v>42</v>
      </c>
      <c r="O90" s="96" t="s">
        <v>143</v>
      </c>
      <c r="P90" s="96" t="s">
        <v>144</v>
      </c>
      <c r="Q90" s="96" t="s">
        <v>145</v>
      </c>
      <c r="R90" s="96" t="s">
        <v>146</v>
      </c>
      <c r="S90" s="96" t="s">
        <v>147</v>
      </c>
      <c r="T90" s="97" t="s">
        <v>148</v>
      </c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</row>
    <row r="91" s="2" customFormat="1" ht="22.8" customHeight="1">
      <c r="A91" s="41"/>
      <c r="B91" s="42"/>
      <c r="C91" s="102" t="s">
        <v>149</v>
      </c>
      <c r="D91" s="43"/>
      <c r="E91" s="43"/>
      <c r="F91" s="43"/>
      <c r="G91" s="43"/>
      <c r="H91" s="43"/>
      <c r="I91" s="43"/>
      <c r="J91" s="186">
        <f>BK91</f>
        <v>0</v>
      </c>
      <c r="K91" s="43"/>
      <c r="L91" s="47"/>
      <c r="M91" s="98"/>
      <c r="N91" s="187"/>
      <c r="O91" s="99"/>
      <c r="P91" s="188">
        <f>P92+P134+P224</f>
        <v>0</v>
      </c>
      <c r="Q91" s="99"/>
      <c r="R91" s="188">
        <f>R92+R134+R224</f>
        <v>0.75718680999999999</v>
      </c>
      <c r="S91" s="99"/>
      <c r="T91" s="189">
        <f>T92+T134+T224</f>
        <v>0.12610644999999998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71</v>
      </c>
      <c r="AU91" s="20" t="s">
        <v>127</v>
      </c>
      <c r="BK91" s="190">
        <f>BK92+BK134+BK224</f>
        <v>0</v>
      </c>
    </row>
    <row r="92" s="12" customFormat="1" ht="25.92" customHeight="1">
      <c r="A92" s="12"/>
      <c r="B92" s="191"/>
      <c r="C92" s="192"/>
      <c r="D92" s="193" t="s">
        <v>71</v>
      </c>
      <c r="E92" s="194" t="s">
        <v>150</v>
      </c>
      <c r="F92" s="194" t="s">
        <v>151</v>
      </c>
      <c r="G92" s="192"/>
      <c r="H92" s="192"/>
      <c r="I92" s="195"/>
      <c r="J92" s="196">
        <f>BK92</f>
        <v>0</v>
      </c>
      <c r="K92" s="192"/>
      <c r="L92" s="197"/>
      <c r="M92" s="198"/>
      <c r="N92" s="199"/>
      <c r="O92" s="199"/>
      <c r="P92" s="200">
        <f>P93+P112+P119+P131</f>
        <v>0</v>
      </c>
      <c r="Q92" s="199"/>
      <c r="R92" s="200">
        <f>R93+R112+R119+R131</f>
        <v>0.23066752000000002</v>
      </c>
      <c r="S92" s="199"/>
      <c r="T92" s="201">
        <f>T93+T112+T119+T131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80</v>
      </c>
      <c r="AT92" s="203" t="s">
        <v>71</v>
      </c>
      <c r="AU92" s="203" t="s">
        <v>72</v>
      </c>
      <c r="AY92" s="202" t="s">
        <v>152</v>
      </c>
      <c r="BK92" s="204">
        <f>BK93+BK112+BK119+BK131</f>
        <v>0</v>
      </c>
    </row>
    <row r="93" s="12" customFormat="1" ht="22.8" customHeight="1">
      <c r="A93" s="12"/>
      <c r="B93" s="191"/>
      <c r="C93" s="192"/>
      <c r="D93" s="193" t="s">
        <v>71</v>
      </c>
      <c r="E93" s="205" t="s">
        <v>153</v>
      </c>
      <c r="F93" s="205" t="s">
        <v>154</v>
      </c>
      <c r="G93" s="192"/>
      <c r="H93" s="192"/>
      <c r="I93" s="195"/>
      <c r="J93" s="206">
        <f>BK93</f>
        <v>0</v>
      </c>
      <c r="K93" s="192"/>
      <c r="L93" s="197"/>
      <c r="M93" s="198"/>
      <c r="N93" s="199"/>
      <c r="O93" s="199"/>
      <c r="P93" s="200">
        <f>SUM(P94:P111)</f>
        <v>0</v>
      </c>
      <c r="Q93" s="199"/>
      <c r="R93" s="200">
        <f>SUM(R94:R111)</f>
        <v>0.22930728</v>
      </c>
      <c r="S93" s="199"/>
      <c r="T93" s="201">
        <f>SUM(T94:T111)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80</v>
      </c>
      <c r="AT93" s="203" t="s">
        <v>71</v>
      </c>
      <c r="AU93" s="203" t="s">
        <v>80</v>
      </c>
      <c r="AY93" s="202" t="s">
        <v>152</v>
      </c>
      <c r="BK93" s="204">
        <f>SUM(BK94:BK111)</f>
        <v>0</v>
      </c>
    </row>
    <row r="94" s="2" customFormat="1" ht="16.5" customHeight="1">
      <c r="A94" s="41"/>
      <c r="B94" s="42"/>
      <c r="C94" s="207" t="s">
        <v>80</v>
      </c>
      <c r="D94" s="207" t="s">
        <v>155</v>
      </c>
      <c r="E94" s="208" t="s">
        <v>166</v>
      </c>
      <c r="F94" s="209" t="s">
        <v>167</v>
      </c>
      <c r="G94" s="210" t="s">
        <v>158</v>
      </c>
      <c r="H94" s="211">
        <v>17.003</v>
      </c>
      <c r="I94" s="212"/>
      <c r="J94" s="213">
        <f>ROUND(I94*H94,2)</f>
        <v>0</v>
      </c>
      <c r="K94" s="209" t="s">
        <v>159</v>
      </c>
      <c r="L94" s="47"/>
      <c r="M94" s="214" t="s">
        <v>19</v>
      </c>
      <c r="N94" s="215" t="s">
        <v>43</v>
      </c>
      <c r="O94" s="87"/>
      <c r="P94" s="216">
        <f>O94*H94</f>
        <v>0</v>
      </c>
      <c r="Q94" s="216">
        <v>0.00025999999999999998</v>
      </c>
      <c r="R94" s="216">
        <f>Q94*H94</f>
        <v>0.00442078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160</v>
      </c>
      <c r="AT94" s="218" t="s">
        <v>155</v>
      </c>
      <c r="AU94" s="218" t="s">
        <v>82</v>
      </c>
      <c r="AY94" s="20" t="s">
        <v>152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80</v>
      </c>
      <c r="BK94" s="219">
        <f>ROUND(I94*H94,2)</f>
        <v>0</v>
      </c>
      <c r="BL94" s="20" t="s">
        <v>160</v>
      </c>
      <c r="BM94" s="218" t="s">
        <v>168</v>
      </c>
    </row>
    <row r="95" s="2" customFormat="1">
      <c r="A95" s="41"/>
      <c r="B95" s="42"/>
      <c r="C95" s="43"/>
      <c r="D95" s="220" t="s">
        <v>162</v>
      </c>
      <c r="E95" s="43"/>
      <c r="F95" s="221" t="s">
        <v>169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162</v>
      </c>
      <c r="AU95" s="20" t="s">
        <v>82</v>
      </c>
    </row>
    <row r="96" s="14" customFormat="1">
      <c r="A96" s="14"/>
      <c r="B96" s="237"/>
      <c r="C96" s="238"/>
      <c r="D96" s="227" t="s">
        <v>164</v>
      </c>
      <c r="E96" s="239" t="s">
        <v>19</v>
      </c>
      <c r="F96" s="240" t="s">
        <v>170</v>
      </c>
      <c r="G96" s="238"/>
      <c r="H96" s="239" t="s">
        <v>19</v>
      </c>
      <c r="I96" s="241"/>
      <c r="J96" s="238"/>
      <c r="K96" s="238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164</v>
      </c>
      <c r="AU96" s="246" t="s">
        <v>82</v>
      </c>
      <c r="AV96" s="14" t="s">
        <v>80</v>
      </c>
      <c r="AW96" s="14" t="s">
        <v>33</v>
      </c>
      <c r="AX96" s="14" t="s">
        <v>72</v>
      </c>
      <c r="AY96" s="246" t="s">
        <v>152</v>
      </c>
    </row>
    <row r="97" s="13" customFormat="1">
      <c r="A97" s="13"/>
      <c r="B97" s="225"/>
      <c r="C97" s="226"/>
      <c r="D97" s="227" t="s">
        <v>164</v>
      </c>
      <c r="E97" s="228" t="s">
        <v>19</v>
      </c>
      <c r="F97" s="229" t="s">
        <v>469</v>
      </c>
      <c r="G97" s="226"/>
      <c r="H97" s="230">
        <v>0.77800000000000002</v>
      </c>
      <c r="I97" s="231"/>
      <c r="J97" s="226"/>
      <c r="K97" s="226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164</v>
      </c>
      <c r="AU97" s="236" t="s">
        <v>82</v>
      </c>
      <c r="AV97" s="13" t="s">
        <v>82</v>
      </c>
      <c r="AW97" s="13" t="s">
        <v>33</v>
      </c>
      <c r="AX97" s="13" t="s">
        <v>72</v>
      </c>
      <c r="AY97" s="236" t="s">
        <v>152</v>
      </c>
    </row>
    <row r="98" s="13" customFormat="1">
      <c r="A98" s="13"/>
      <c r="B98" s="225"/>
      <c r="C98" s="226"/>
      <c r="D98" s="227" t="s">
        <v>164</v>
      </c>
      <c r="E98" s="228" t="s">
        <v>19</v>
      </c>
      <c r="F98" s="229" t="s">
        <v>470</v>
      </c>
      <c r="G98" s="226"/>
      <c r="H98" s="230">
        <v>16.225000000000001</v>
      </c>
      <c r="I98" s="231"/>
      <c r="J98" s="226"/>
      <c r="K98" s="226"/>
      <c r="L98" s="232"/>
      <c r="M98" s="233"/>
      <c r="N98" s="234"/>
      <c r="O98" s="234"/>
      <c r="P98" s="234"/>
      <c r="Q98" s="234"/>
      <c r="R98" s="234"/>
      <c r="S98" s="234"/>
      <c r="T98" s="23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6" t="s">
        <v>164</v>
      </c>
      <c r="AU98" s="236" t="s">
        <v>82</v>
      </c>
      <c r="AV98" s="13" t="s">
        <v>82</v>
      </c>
      <c r="AW98" s="13" t="s">
        <v>33</v>
      </c>
      <c r="AX98" s="13" t="s">
        <v>72</v>
      </c>
      <c r="AY98" s="236" t="s">
        <v>152</v>
      </c>
    </row>
    <row r="99" s="15" customFormat="1">
      <c r="A99" s="15"/>
      <c r="B99" s="247"/>
      <c r="C99" s="248"/>
      <c r="D99" s="227" t="s">
        <v>164</v>
      </c>
      <c r="E99" s="249" t="s">
        <v>19</v>
      </c>
      <c r="F99" s="250" t="s">
        <v>185</v>
      </c>
      <c r="G99" s="248"/>
      <c r="H99" s="251">
        <v>17.003</v>
      </c>
      <c r="I99" s="252"/>
      <c r="J99" s="248"/>
      <c r="K99" s="248"/>
      <c r="L99" s="253"/>
      <c r="M99" s="254"/>
      <c r="N99" s="255"/>
      <c r="O99" s="255"/>
      <c r="P99" s="255"/>
      <c r="Q99" s="255"/>
      <c r="R99" s="255"/>
      <c r="S99" s="255"/>
      <c r="T99" s="256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7" t="s">
        <v>164</v>
      </c>
      <c r="AU99" s="257" t="s">
        <v>82</v>
      </c>
      <c r="AV99" s="15" t="s">
        <v>160</v>
      </c>
      <c r="AW99" s="15" t="s">
        <v>33</v>
      </c>
      <c r="AX99" s="15" t="s">
        <v>80</v>
      </c>
      <c r="AY99" s="257" t="s">
        <v>152</v>
      </c>
    </row>
    <row r="100" s="2" customFormat="1" ht="16.5" customHeight="1">
      <c r="A100" s="41"/>
      <c r="B100" s="42"/>
      <c r="C100" s="207" t="s">
        <v>82</v>
      </c>
      <c r="D100" s="207" t="s">
        <v>155</v>
      </c>
      <c r="E100" s="208" t="s">
        <v>173</v>
      </c>
      <c r="F100" s="209" t="s">
        <v>174</v>
      </c>
      <c r="G100" s="210" t="s">
        <v>158</v>
      </c>
      <c r="H100" s="211">
        <v>17.003</v>
      </c>
      <c r="I100" s="212"/>
      <c r="J100" s="213">
        <f>ROUND(I100*H100,2)</f>
        <v>0</v>
      </c>
      <c r="K100" s="209" t="s">
        <v>159</v>
      </c>
      <c r="L100" s="47"/>
      <c r="M100" s="214" t="s">
        <v>19</v>
      </c>
      <c r="N100" s="215" t="s">
        <v>43</v>
      </c>
      <c r="O100" s="87"/>
      <c r="P100" s="216">
        <f>O100*H100</f>
        <v>0</v>
      </c>
      <c r="Q100" s="216">
        <v>0.0040000000000000001</v>
      </c>
      <c r="R100" s="216">
        <f>Q100*H100</f>
        <v>0.068012000000000003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160</v>
      </c>
      <c r="AT100" s="218" t="s">
        <v>155</v>
      </c>
      <c r="AU100" s="218" t="s">
        <v>82</v>
      </c>
      <c r="AY100" s="20" t="s">
        <v>152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80</v>
      </c>
      <c r="BK100" s="219">
        <f>ROUND(I100*H100,2)</f>
        <v>0</v>
      </c>
      <c r="BL100" s="20" t="s">
        <v>160</v>
      </c>
      <c r="BM100" s="218" t="s">
        <v>175</v>
      </c>
    </row>
    <row r="101" s="2" customFormat="1">
      <c r="A101" s="41"/>
      <c r="B101" s="42"/>
      <c r="C101" s="43"/>
      <c r="D101" s="220" t="s">
        <v>162</v>
      </c>
      <c r="E101" s="43"/>
      <c r="F101" s="221" t="s">
        <v>176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162</v>
      </c>
      <c r="AU101" s="20" t="s">
        <v>82</v>
      </c>
    </row>
    <row r="102" s="2" customFormat="1" ht="16.5" customHeight="1">
      <c r="A102" s="41"/>
      <c r="B102" s="42"/>
      <c r="C102" s="207" t="s">
        <v>172</v>
      </c>
      <c r="D102" s="207" t="s">
        <v>155</v>
      </c>
      <c r="E102" s="208" t="s">
        <v>177</v>
      </c>
      <c r="F102" s="209" t="s">
        <v>178</v>
      </c>
      <c r="G102" s="210" t="s">
        <v>158</v>
      </c>
      <c r="H102" s="211">
        <v>36.825000000000003</v>
      </c>
      <c r="I102" s="212"/>
      <c r="J102" s="213">
        <f>ROUND(I102*H102,2)</f>
        <v>0</v>
      </c>
      <c r="K102" s="209" t="s">
        <v>159</v>
      </c>
      <c r="L102" s="47"/>
      <c r="M102" s="214" t="s">
        <v>19</v>
      </c>
      <c r="N102" s="215" t="s">
        <v>43</v>
      </c>
      <c r="O102" s="87"/>
      <c r="P102" s="216">
        <f>O102*H102</f>
        <v>0</v>
      </c>
      <c r="Q102" s="216">
        <v>0.00025999999999999998</v>
      </c>
      <c r="R102" s="216">
        <f>Q102*H102</f>
        <v>0.0095744999999999997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160</v>
      </c>
      <c r="AT102" s="218" t="s">
        <v>155</v>
      </c>
      <c r="AU102" s="218" t="s">
        <v>82</v>
      </c>
      <c r="AY102" s="20" t="s">
        <v>152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80</v>
      </c>
      <c r="BK102" s="219">
        <f>ROUND(I102*H102,2)</f>
        <v>0</v>
      </c>
      <c r="BL102" s="20" t="s">
        <v>160</v>
      </c>
      <c r="BM102" s="218" t="s">
        <v>179</v>
      </c>
    </row>
    <row r="103" s="2" customFormat="1">
      <c r="A103" s="41"/>
      <c r="B103" s="42"/>
      <c r="C103" s="43"/>
      <c r="D103" s="220" t="s">
        <v>162</v>
      </c>
      <c r="E103" s="43"/>
      <c r="F103" s="221" t="s">
        <v>180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162</v>
      </c>
      <c r="AU103" s="20" t="s">
        <v>82</v>
      </c>
    </row>
    <row r="104" s="14" customFormat="1">
      <c r="A104" s="14"/>
      <c r="B104" s="237"/>
      <c r="C104" s="238"/>
      <c r="D104" s="227" t="s">
        <v>164</v>
      </c>
      <c r="E104" s="239" t="s">
        <v>19</v>
      </c>
      <c r="F104" s="240" t="s">
        <v>170</v>
      </c>
      <c r="G104" s="238"/>
      <c r="H104" s="239" t="s">
        <v>19</v>
      </c>
      <c r="I104" s="241"/>
      <c r="J104" s="238"/>
      <c r="K104" s="238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164</v>
      </c>
      <c r="AU104" s="246" t="s">
        <v>82</v>
      </c>
      <c r="AV104" s="14" t="s">
        <v>80</v>
      </c>
      <c r="AW104" s="14" t="s">
        <v>33</v>
      </c>
      <c r="AX104" s="14" t="s">
        <v>72</v>
      </c>
      <c r="AY104" s="246" t="s">
        <v>152</v>
      </c>
    </row>
    <row r="105" s="13" customFormat="1">
      <c r="A105" s="13"/>
      <c r="B105" s="225"/>
      <c r="C105" s="226"/>
      <c r="D105" s="227" t="s">
        <v>164</v>
      </c>
      <c r="E105" s="228" t="s">
        <v>19</v>
      </c>
      <c r="F105" s="229" t="s">
        <v>471</v>
      </c>
      <c r="G105" s="226"/>
      <c r="H105" s="230">
        <v>42.079000000000001</v>
      </c>
      <c r="I105" s="231"/>
      <c r="J105" s="226"/>
      <c r="K105" s="226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164</v>
      </c>
      <c r="AU105" s="236" t="s">
        <v>82</v>
      </c>
      <c r="AV105" s="13" t="s">
        <v>82</v>
      </c>
      <c r="AW105" s="13" t="s">
        <v>33</v>
      </c>
      <c r="AX105" s="13" t="s">
        <v>72</v>
      </c>
      <c r="AY105" s="236" t="s">
        <v>152</v>
      </c>
    </row>
    <row r="106" s="13" customFormat="1">
      <c r="A106" s="13"/>
      <c r="B106" s="225"/>
      <c r="C106" s="226"/>
      <c r="D106" s="227" t="s">
        <v>164</v>
      </c>
      <c r="E106" s="228" t="s">
        <v>19</v>
      </c>
      <c r="F106" s="229" t="s">
        <v>442</v>
      </c>
      <c r="G106" s="226"/>
      <c r="H106" s="230">
        <v>-1</v>
      </c>
      <c r="I106" s="231"/>
      <c r="J106" s="226"/>
      <c r="K106" s="226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164</v>
      </c>
      <c r="AU106" s="236" t="s">
        <v>82</v>
      </c>
      <c r="AV106" s="13" t="s">
        <v>82</v>
      </c>
      <c r="AW106" s="13" t="s">
        <v>33</v>
      </c>
      <c r="AX106" s="13" t="s">
        <v>72</v>
      </c>
      <c r="AY106" s="236" t="s">
        <v>152</v>
      </c>
    </row>
    <row r="107" s="13" customFormat="1">
      <c r="A107" s="13"/>
      <c r="B107" s="225"/>
      <c r="C107" s="226"/>
      <c r="D107" s="227" t="s">
        <v>164</v>
      </c>
      <c r="E107" s="228" t="s">
        <v>19</v>
      </c>
      <c r="F107" s="229" t="s">
        <v>443</v>
      </c>
      <c r="G107" s="226"/>
      <c r="H107" s="230">
        <v>-5.6879999999999997</v>
      </c>
      <c r="I107" s="231"/>
      <c r="J107" s="226"/>
      <c r="K107" s="226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164</v>
      </c>
      <c r="AU107" s="236" t="s">
        <v>82</v>
      </c>
      <c r="AV107" s="13" t="s">
        <v>82</v>
      </c>
      <c r="AW107" s="13" t="s">
        <v>33</v>
      </c>
      <c r="AX107" s="13" t="s">
        <v>72</v>
      </c>
      <c r="AY107" s="236" t="s">
        <v>152</v>
      </c>
    </row>
    <row r="108" s="13" customFormat="1">
      <c r="A108" s="13"/>
      <c r="B108" s="225"/>
      <c r="C108" s="226"/>
      <c r="D108" s="227" t="s">
        <v>164</v>
      </c>
      <c r="E108" s="228" t="s">
        <v>19</v>
      </c>
      <c r="F108" s="229" t="s">
        <v>444</v>
      </c>
      <c r="G108" s="226"/>
      <c r="H108" s="230">
        <v>1.4339999999999999</v>
      </c>
      <c r="I108" s="231"/>
      <c r="J108" s="226"/>
      <c r="K108" s="226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164</v>
      </c>
      <c r="AU108" s="236" t="s">
        <v>82</v>
      </c>
      <c r="AV108" s="13" t="s">
        <v>82</v>
      </c>
      <c r="AW108" s="13" t="s">
        <v>33</v>
      </c>
      <c r="AX108" s="13" t="s">
        <v>72</v>
      </c>
      <c r="AY108" s="236" t="s">
        <v>152</v>
      </c>
    </row>
    <row r="109" s="15" customFormat="1">
      <c r="A109" s="15"/>
      <c r="B109" s="247"/>
      <c r="C109" s="248"/>
      <c r="D109" s="227" t="s">
        <v>164</v>
      </c>
      <c r="E109" s="249" t="s">
        <v>19</v>
      </c>
      <c r="F109" s="250" t="s">
        <v>185</v>
      </c>
      <c r="G109" s="248"/>
      <c r="H109" s="251">
        <v>36.824999999999996</v>
      </c>
      <c r="I109" s="252"/>
      <c r="J109" s="248"/>
      <c r="K109" s="248"/>
      <c r="L109" s="253"/>
      <c r="M109" s="254"/>
      <c r="N109" s="255"/>
      <c r="O109" s="255"/>
      <c r="P109" s="255"/>
      <c r="Q109" s="255"/>
      <c r="R109" s="255"/>
      <c r="S109" s="255"/>
      <c r="T109" s="256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7" t="s">
        <v>164</v>
      </c>
      <c r="AU109" s="257" t="s">
        <v>82</v>
      </c>
      <c r="AV109" s="15" t="s">
        <v>160</v>
      </c>
      <c r="AW109" s="15" t="s">
        <v>33</v>
      </c>
      <c r="AX109" s="15" t="s">
        <v>80</v>
      </c>
      <c r="AY109" s="257" t="s">
        <v>152</v>
      </c>
    </row>
    <row r="110" s="2" customFormat="1" ht="16.5" customHeight="1">
      <c r="A110" s="41"/>
      <c r="B110" s="42"/>
      <c r="C110" s="207" t="s">
        <v>160</v>
      </c>
      <c r="D110" s="207" t="s">
        <v>155</v>
      </c>
      <c r="E110" s="208" t="s">
        <v>187</v>
      </c>
      <c r="F110" s="209" t="s">
        <v>188</v>
      </c>
      <c r="G110" s="210" t="s">
        <v>158</v>
      </c>
      <c r="H110" s="211">
        <v>36.825000000000003</v>
      </c>
      <c r="I110" s="212"/>
      <c r="J110" s="213">
        <f>ROUND(I110*H110,2)</f>
        <v>0</v>
      </c>
      <c r="K110" s="209" t="s">
        <v>159</v>
      </c>
      <c r="L110" s="47"/>
      <c r="M110" s="214" t="s">
        <v>19</v>
      </c>
      <c r="N110" s="215" t="s">
        <v>43</v>
      </c>
      <c r="O110" s="87"/>
      <c r="P110" s="216">
        <f>O110*H110</f>
        <v>0</v>
      </c>
      <c r="Q110" s="216">
        <v>0.0040000000000000001</v>
      </c>
      <c r="R110" s="216">
        <f>Q110*H110</f>
        <v>0.14730000000000001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160</v>
      </c>
      <c r="AT110" s="218" t="s">
        <v>155</v>
      </c>
      <c r="AU110" s="218" t="s">
        <v>82</v>
      </c>
      <c r="AY110" s="20" t="s">
        <v>152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80</v>
      </c>
      <c r="BK110" s="219">
        <f>ROUND(I110*H110,2)</f>
        <v>0</v>
      </c>
      <c r="BL110" s="20" t="s">
        <v>160</v>
      </c>
      <c r="BM110" s="218" t="s">
        <v>189</v>
      </c>
    </row>
    <row r="111" s="2" customFormat="1">
      <c r="A111" s="41"/>
      <c r="B111" s="42"/>
      <c r="C111" s="43"/>
      <c r="D111" s="220" t="s">
        <v>162</v>
      </c>
      <c r="E111" s="43"/>
      <c r="F111" s="221" t="s">
        <v>190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162</v>
      </c>
      <c r="AU111" s="20" t="s">
        <v>82</v>
      </c>
    </row>
    <row r="112" s="12" customFormat="1" ht="22.8" customHeight="1">
      <c r="A112" s="12"/>
      <c r="B112" s="191"/>
      <c r="C112" s="192"/>
      <c r="D112" s="193" t="s">
        <v>71</v>
      </c>
      <c r="E112" s="205" t="s">
        <v>191</v>
      </c>
      <c r="F112" s="205" t="s">
        <v>192</v>
      </c>
      <c r="G112" s="192"/>
      <c r="H112" s="192"/>
      <c r="I112" s="195"/>
      <c r="J112" s="206">
        <f>BK112</f>
        <v>0</v>
      </c>
      <c r="K112" s="192"/>
      <c r="L112" s="197"/>
      <c r="M112" s="198"/>
      <c r="N112" s="199"/>
      <c r="O112" s="199"/>
      <c r="P112" s="200">
        <f>SUM(P113:P118)</f>
        <v>0</v>
      </c>
      <c r="Q112" s="199"/>
      <c r="R112" s="200">
        <f>SUM(R113:R118)</f>
        <v>0.0013602400000000002</v>
      </c>
      <c r="S112" s="199"/>
      <c r="T112" s="201">
        <f>SUM(T113:T118)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2" t="s">
        <v>80</v>
      </c>
      <c r="AT112" s="203" t="s">
        <v>71</v>
      </c>
      <c r="AU112" s="203" t="s">
        <v>80</v>
      </c>
      <c r="AY112" s="202" t="s">
        <v>152</v>
      </c>
      <c r="BK112" s="204">
        <f>SUM(BK113:BK118)</f>
        <v>0</v>
      </c>
    </row>
    <row r="113" s="2" customFormat="1" ht="16.5" customHeight="1">
      <c r="A113" s="41"/>
      <c r="B113" s="42"/>
      <c r="C113" s="207" t="s">
        <v>186</v>
      </c>
      <c r="D113" s="207" t="s">
        <v>155</v>
      </c>
      <c r="E113" s="208" t="s">
        <v>313</v>
      </c>
      <c r="F113" s="209" t="s">
        <v>314</v>
      </c>
      <c r="G113" s="210" t="s">
        <v>315</v>
      </c>
      <c r="H113" s="211">
        <v>1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160</v>
      </c>
      <c r="AT113" s="218" t="s">
        <v>155</v>
      </c>
      <c r="AU113" s="218" t="s">
        <v>82</v>
      </c>
      <c r="AY113" s="20" t="s">
        <v>152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80</v>
      </c>
      <c r="BK113" s="219">
        <f>ROUND(I113*H113,2)</f>
        <v>0</v>
      </c>
      <c r="BL113" s="20" t="s">
        <v>160</v>
      </c>
      <c r="BM113" s="218" t="s">
        <v>316</v>
      </c>
    </row>
    <row r="114" s="2" customFormat="1" ht="16.5" customHeight="1">
      <c r="A114" s="41"/>
      <c r="B114" s="42"/>
      <c r="C114" s="207" t="s">
        <v>153</v>
      </c>
      <c r="D114" s="207" t="s">
        <v>155</v>
      </c>
      <c r="E114" s="208" t="s">
        <v>317</v>
      </c>
      <c r="F114" s="209" t="s">
        <v>318</v>
      </c>
      <c r="G114" s="210" t="s">
        <v>315</v>
      </c>
      <c r="H114" s="211">
        <v>1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43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160</v>
      </c>
      <c r="AT114" s="218" t="s">
        <v>155</v>
      </c>
      <c r="AU114" s="218" t="s">
        <v>82</v>
      </c>
      <c r="AY114" s="20" t="s">
        <v>152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80</v>
      </c>
      <c r="BK114" s="219">
        <f>ROUND(I114*H114,2)</f>
        <v>0</v>
      </c>
      <c r="BL114" s="20" t="s">
        <v>160</v>
      </c>
      <c r="BM114" s="218" t="s">
        <v>319</v>
      </c>
    </row>
    <row r="115" s="2" customFormat="1" ht="24.15" customHeight="1">
      <c r="A115" s="41"/>
      <c r="B115" s="42"/>
      <c r="C115" s="207" t="s">
        <v>197</v>
      </c>
      <c r="D115" s="207" t="s">
        <v>155</v>
      </c>
      <c r="E115" s="208" t="s">
        <v>193</v>
      </c>
      <c r="F115" s="209" t="s">
        <v>194</v>
      </c>
      <c r="G115" s="210" t="s">
        <v>158</v>
      </c>
      <c r="H115" s="211">
        <v>34.006</v>
      </c>
      <c r="I115" s="212"/>
      <c r="J115" s="213">
        <f>ROUND(I115*H115,2)</f>
        <v>0</v>
      </c>
      <c r="K115" s="209" t="s">
        <v>159</v>
      </c>
      <c r="L115" s="47"/>
      <c r="M115" s="214" t="s">
        <v>19</v>
      </c>
      <c r="N115" s="215" t="s">
        <v>43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160</v>
      </c>
      <c r="AT115" s="218" t="s">
        <v>155</v>
      </c>
      <c r="AU115" s="218" t="s">
        <v>82</v>
      </c>
      <c r="AY115" s="20" t="s">
        <v>152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80</v>
      </c>
      <c r="BK115" s="219">
        <f>ROUND(I115*H115,2)</f>
        <v>0</v>
      </c>
      <c r="BL115" s="20" t="s">
        <v>160</v>
      </c>
      <c r="BM115" s="218" t="s">
        <v>195</v>
      </c>
    </row>
    <row r="116" s="2" customFormat="1">
      <c r="A116" s="41"/>
      <c r="B116" s="42"/>
      <c r="C116" s="43"/>
      <c r="D116" s="220" t="s">
        <v>162</v>
      </c>
      <c r="E116" s="43"/>
      <c r="F116" s="221" t="s">
        <v>196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162</v>
      </c>
      <c r="AU116" s="20" t="s">
        <v>82</v>
      </c>
    </row>
    <row r="117" s="2" customFormat="1" ht="24.15" customHeight="1">
      <c r="A117" s="41"/>
      <c r="B117" s="42"/>
      <c r="C117" s="207" t="s">
        <v>204</v>
      </c>
      <c r="D117" s="207" t="s">
        <v>155</v>
      </c>
      <c r="E117" s="208" t="s">
        <v>198</v>
      </c>
      <c r="F117" s="209" t="s">
        <v>199</v>
      </c>
      <c r="G117" s="210" t="s">
        <v>158</v>
      </c>
      <c r="H117" s="211">
        <v>34.006</v>
      </c>
      <c r="I117" s="212"/>
      <c r="J117" s="213">
        <f>ROUND(I117*H117,2)</f>
        <v>0</v>
      </c>
      <c r="K117" s="209" t="s">
        <v>159</v>
      </c>
      <c r="L117" s="47"/>
      <c r="M117" s="214" t="s">
        <v>19</v>
      </c>
      <c r="N117" s="215" t="s">
        <v>43</v>
      </c>
      <c r="O117" s="87"/>
      <c r="P117" s="216">
        <f>O117*H117</f>
        <v>0</v>
      </c>
      <c r="Q117" s="216">
        <v>4.0000000000000003E-05</v>
      </c>
      <c r="R117" s="216">
        <f>Q117*H117</f>
        <v>0.0013602400000000002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160</v>
      </c>
      <c r="AT117" s="218" t="s">
        <v>155</v>
      </c>
      <c r="AU117" s="218" t="s">
        <v>82</v>
      </c>
      <c r="AY117" s="20" t="s">
        <v>152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80</v>
      </c>
      <c r="BK117" s="219">
        <f>ROUND(I117*H117,2)</f>
        <v>0</v>
      </c>
      <c r="BL117" s="20" t="s">
        <v>160</v>
      </c>
      <c r="BM117" s="218" t="s">
        <v>200</v>
      </c>
    </row>
    <row r="118" s="2" customFormat="1">
      <c r="A118" s="41"/>
      <c r="B118" s="42"/>
      <c r="C118" s="43"/>
      <c r="D118" s="220" t="s">
        <v>162</v>
      </c>
      <c r="E118" s="43"/>
      <c r="F118" s="221" t="s">
        <v>201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162</v>
      </c>
      <c r="AU118" s="20" t="s">
        <v>82</v>
      </c>
    </row>
    <row r="119" s="12" customFormat="1" ht="22.8" customHeight="1">
      <c r="A119" s="12"/>
      <c r="B119" s="191"/>
      <c r="C119" s="192"/>
      <c r="D119" s="193" t="s">
        <v>71</v>
      </c>
      <c r="E119" s="205" t="s">
        <v>202</v>
      </c>
      <c r="F119" s="205" t="s">
        <v>203</v>
      </c>
      <c r="G119" s="192"/>
      <c r="H119" s="192"/>
      <c r="I119" s="195"/>
      <c r="J119" s="206">
        <f>BK119</f>
        <v>0</v>
      </c>
      <c r="K119" s="192"/>
      <c r="L119" s="197"/>
      <c r="M119" s="198"/>
      <c r="N119" s="199"/>
      <c r="O119" s="199"/>
      <c r="P119" s="200">
        <f>SUM(P120:P130)</f>
        <v>0</v>
      </c>
      <c r="Q119" s="199"/>
      <c r="R119" s="200">
        <f>SUM(R120:R130)</f>
        <v>0</v>
      </c>
      <c r="S119" s="199"/>
      <c r="T119" s="201">
        <f>SUM(T120:T130)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2" t="s">
        <v>80</v>
      </c>
      <c r="AT119" s="203" t="s">
        <v>71</v>
      </c>
      <c r="AU119" s="203" t="s">
        <v>80</v>
      </c>
      <c r="AY119" s="202" t="s">
        <v>152</v>
      </c>
      <c r="BK119" s="204">
        <f>SUM(BK120:BK130)</f>
        <v>0</v>
      </c>
    </row>
    <row r="120" s="2" customFormat="1" ht="16.5" customHeight="1">
      <c r="A120" s="41"/>
      <c r="B120" s="42"/>
      <c r="C120" s="207" t="s">
        <v>191</v>
      </c>
      <c r="D120" s="207" t="s">
        <v>155</v>
      </c>
      <c r="E120" s="208" t="s">
        <v>205</v>
      </c>
      <c r="F120" s="209" t="s">
        <v>206</v>
      </c>
      <c r="G120" s="210" t="s">
        <v>207</v>
      </c>
      <c r="H120" s="211">
        <v>0.126</v>
      </c>
      <c r="I120" s="212"/>
      <c r="J120" s="213">
        <f>ROUND(I120*H120,2)</f>
        <v>0</v>
      </c>
      <c r="K120" s="209" t="s">
        <v>159</v>
      </c>
      <c r="L120" s="47"/>
      <c r="M120" s="214" t="s">
        <v>19</v>
      </c>
      <c r="N120" s="215" t="s">
        <v>43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160</v>
      </c>
      <c r="AT120" s="218" t="s">
        <v>155</v>
      </c>
      <c r="AU120" s="218" t="s">
        <v>82</v>
      </c>
      <c r="AY120" s="20" t="s">
        <v>152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80</v>
      </c>
      <c r="BK120" s="219">
        <f>ROUND(I120*H120,2)</f>
        <v>0</v>
      </c>
      <c r="BL120" s="20" t="s">
        <v>160</v>
      </c>
      <c r="BM120" s="218" t="s">
        <v>208</v>
      </c>
    </row>
    <row r="121" s="2" customFormat="1">
      <c r="A121" s="41"/>
      <c r="B121" s="42"/>
      <c r="C121" s="43"/>
      <c r="D121" s="220" t="s">
        <v>162</v>
      </c>
      <c r="E121" s="43"/>
      <c r="F121" s="221" t="s">
        <v>209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162</v>
      </c>
      <c r="AU121" s="20" t="s">
        <v>82</v>
      </c>
    </row>
    <row r="122" s="2" customFormat="1" ht="24.15" customHeight="1">
      <c r="A122" s="41"/>
      <c r="B122" s="42"/>
      <c r="C122" s="207" t="s">
        <v>107</v>
      </c>
      <c r="D122" s="207" t="s">
        <v>155</v>
      </c>
      <c r="E122" s="208" t="s">
        <v>210</v>
      </c>
      <c r="F122" s="209" t="s">
        <v>211</v>
      </c>
      <c r="G122" s="210" t="s">
        <v>207</v>
      </c>
      <c r="H122" s="211">
        <v>0.126</v>
      </c>
      <c r="I122" s="212"/>
      <c r="J122" s="213">
        <f>ROUND(I122*H122,2)</f>
        <v>0</v>
      </c>
      <c r="K122" s="209" t="s">
        <v>159</v>
      </c>
      <c r="L122" s="47"/>
      <c r="M122" s="214" t="s">
        <v>19</v>
      </c>
      <c r="N122" s="215" t="s">
        <v>43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160</v>
      </c>
      <c r="AT122" s="218" t="s">
        <v>155</v>
      </c>
      <c r="AU122" s="218" t="s">
        <v>82</v>
      </c>
      <c r="AY122" s="20" t="s">
        <v>152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80</v>
      </c>
      <c r="BK122" s="219">
        <f>ROUND(I122*H122,2)</f>
        <v>0</v>
      </c>
      <c r="BL122" s="20" t="s">
        <v>160</v>
      </c>
      <c r="BM122" s="218" t="s">
        <v>212</v>
      </c>
    </row>
    <row r="123" s="2" customFormat="1">
      <c r="A123" s="41"/>
      <c r="B123" s="42"/>
      <c r="C123" s="43"/>
      <c r="D123" s="220" t="s">
        <v>162</v>
      </c>
      <c r="E123" s="43"/>
      <c r="F123" s="221" t="s">
        <v>213</v>
      </c>
      <c r="G123" s="43"/>
      <c r="H123" s="43"/>
      <c r="I123" s="222"/>
      <c r="J123" s="43"/>
      <c r="K123" s="43"/>
      <c r="L123" s="47"/>
      <c r="M123" s="223"/>
      <c r="N123" s="224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162</v>
      </c>
      <c r="AU123" s="20" t="s">
        <v>82</v>
      </c>
    </row>
    <row r="124" s="2" customFormat="1" ht="21.75" customHeight="1">
      <c r="A124" s="41"/>
      <c r="B124" s="42"/>
      <c r="C124" s="207" t="s">
        <v>110</v>
      </c>
      <c r="D124" s="207" t="s">
        <v>155</v>
      </c>
      <c r="E124" s="208" t="s">
        <v>214</v>
      </c>
      <c r="F124" s="209" t="s">
        <v>215</v>
      </c>
      <c r="G124" s="210" t="s">
        <v>207</v>
      </c>
      <c r="H124" s="211">
        <v>0.126</v>
      </c>
      <c r="I124" s="212"/>
      <c r="J124" s="213">
        <f>ROUND(I124*H124,2)</f>
        <v>0</v>
      </c>
      <c r="K124" s="209" t="s">
        <v>159</v>
      </c>
      <c r="L124" s="47"/>
      <c r="M124" s="214" t="s">
        <v>19</v>
      </c>
      <c r="N124" s="215" t="s">
        <v>43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160</v>
      </c>
      <c r="AT124" s="218" t="s">
        <v>155</v>
      </c>
      <c r="AU124" s="218" t="s">
        <v>82</v>
      </c>
      <c r="AY124" s="20" t="s">
        <v>152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80</v>
      </c>
      <c r="BK124" s="219">
        <f>ROUND(I124*H124,2)</f>
        <v>0</v>
      </c>
      <c r="BL124" s="20" t="s">
        <v>160</v>
      </c>
      <c r="BM124" s="218" t="s">
        <v>216</v>
      </c>
    </row>
    <row r="125" s="2" customFormat="1">
      <c r="A125" s="41"/>
      <c r="B125" s="42"/>
      <c r="C125" s="43"/>
      <c r="D125" s="220" t="s">
        <v>162</v>
      </c>
      <c r="E125" s="43"/>
      <c r="F125" s="221" t="s">
        <v>217</v>
      </c>
      <c r="G125" s="43"/>
      <c r="H125" s="43"/>
      <c r="I125" s="222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162</v>
      </c>
      <c r="AU125" s="20" t="s">
        <v>82</v>
      </c>
    </row>
    <row r="126" s="2" customFormat="1" ht="24.15" customHeight="1">
      <c r="A126" s="41"/>
      <c r="B126" s="42"/>
      <c r="C126" s="207" t="s">
        <v>8</v>
      </c>
      <c r="D126" s="207" t="s">
        <v>155</v>
      </c>
      <c r="E126" s="208" t="s">
        <v>218</v>
      </c>
      <c r="F126" s="209" t="s">
        <v>219</v>
      </c>
      <c r="G126" s="210" t="s">
        <v>207</v>
      </c>
      <c r="H126" s="211">
        <v>0.75600000000000001</v>
      </c>
      <c r="I126" s="212"/>
      <c r="J126" s="213">
        <f>ROUND(I126*H126,2)</f>
        <v>0</v>
      </c>
      <c r="K126" s="209" t="s">
        <v>159</v>
      </c>
      <c r="L126" s="47"/>
      <c r="M126" s="214" t="s">
        <v>19</v>
      </c>
      <c r="N126" s="215" t="s">
        <v>43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160</v>
      </c>
      <c r="AT126" s="218" t="s">
        <v>155</v>
      </c>
      <c r="AU126" s="218" t="s">
        <v>82</v>
      </c>
      <c r="AY126" s="20" t="s">
        <v>152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80</v>
      </c>
      <c r="BK126" s="219">
        <f>ROUND(I126*H126,2)</f>
        <v>0</v>
      </c>
      <c r="BL126" s="20" t="s">
        <v>160</v>
      </c>
      <c r="BM126" s="218" t="s">
        <v>220</v>
      </c>
    </row>
    <row r="127" s="2" customFormat="1">
      <c r="A127" s="41"/>
      <c r="B127" s="42"/>
      <c r="C127" s="43"/>
      <c r="D127" s="220" t="s">
        <v>162</v>
      </c>
      <c r="E127" s="43"/>
      <c r="F127" s="221" t="s">
        <v>221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162</v>
      </c>
      <c r="AU127" s="20" t="s">
        <v>82</v>
      </c>
    </row>
    <row r="128" s="13" customFormat="1">
      <c r="A128" s="13"/>
      <c r="B128" s="225"/>
      <c r="C128" s="226"/>
      <c r="D128" s="227" t="s">
        <v>164</v>
      </c>
      <c r="E128" s="228" t="s">
        <v>19</v>
      </c>
      <c r="F128" s="229" t="s">
        <v>472</v>
      </c>
      <c r="G128" s="226"/>
      <c r="H128" s="230">
        <v>0.75600000000000001</v>
      </c>
      <c r="I128" s="231"/>
      <c r="J128" s="226"/>
      <c r="K128" s="226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164</v>
      </c>
      <c r="AU128" s="236" t="s">
        <v>82</v>
      </c>
      <c r="AV128" s="13" t="s">
        <v>82</v>
      </c>
      <c r="AW128" s="13" t="s">
        <v>33</v>
      </c>
      <c r="AX128" s="13" t="s">
        <v>80</v>
      </c>
      <c r="AY128" s="236" t="s">
        <v>152</v>
      </c>
    </row>
    <row r="129" s="2" customFormat="1" ht="24.15" customHeight="1">
      <c r="A129" s="41"/>
      <c r="B129" s="42"/>
      <c r="C129" s="207" t="s">
        <v>115</v>
      </c>
      <c r="D129" s="207" t="s">
        <v>155</v>
      </c>
      <c r="E129" s="208" t="s">
        <v>223</v>
      </c>
      <c r="F129" s="209" t="s">
        <v>224</v>
      </c>
      <c r="G129" s="210" t="s">
        <v>207</v>
      </c>
      <c r="H129" s="211">
        <v>0.126</v>
      </c>
      <c r="I129" s="212"/>
      <c r="J129" s="213">
        <f>ROUND(I129*H129,2)</f>
        <v>0</v>
      </c>
      <c r="K129" s="209" t="s">
        <v>159</v>
      </c>
      <c r="L129" s="47"/>
      <c r="M129" s="214" t="s">
        <v>19</v>
      </c>
      <c r="N129" s="215" t="s">
        <v>43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160</v>
      </c>
      <c r="AT129" s="218" t="s">
        <v>155</v>
      </c>
      <c r="AU129" s="218" t="s">
        <v>82</v>
      </c>
      <c r="AY129" s="20" t="s">
        <v>152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80</v>
      </c>
      <c r="BK129" s="219">
        <f>ROUND(I129*H129,2)</f>
        <v>0</v>
      </c>
      <c r="BL129" s="20" t="s">
        <v>160</v>
      </c>
      <c r="BM129" s="218" t="s">
        <v>225</v>
      </c>
    </row>
    <row r="130" s="2" customFormat="1">
      <c r="A130" s="41"/>
      <c r="B130" s="42"/>
      <c r="C130" s="43"/>
      <c r="D130" s="220" t="s">
        <v>162</v>
      </c>
      <c r="E130" s="43"/>
      <c r="F130" s="221" t="s">
        <v>226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162</v>
      </c>
      <c r="AU130" s="20" t="s">
        <v>82</v>
      </c>
    </row>
    <row r="131" s="12" customFormat="1" ht="22.8" customHeight="1">
      <c r="A131" s="12"/>
      <c r="B131" s="191"/>
      <c r="C131" s="192"/>
      <c r="D131" s="193" t="s">
        <v>71</v>
      </c>
      <c r="E131" s="205" t="s">
        <v>227</v>
      </c>
      <c r="F131" s="205" t="s">
        <v>228</v>
      </c>
      <c r="G131" s="192"/>
      <c r="H131" s="192"/>
      <c r="I131" s="195"/>
      <c r="J131" s="206">
        <f>BK131</f>
        <v>0</v>
      </c>
      <c r="K131" s="192"/>
      <c r="L131" s="197"/>
      <c r="M131" s="198"/>
      <c r="N131" s="199"/>
      <c r="O131" s="199"/>
      <c r="P131" s="200">
        <f>SUM(P132:P133)</f>
        <v>0</v>
      </c>
      <c r="Q131" s="199"/>
      <c r="R131" s="200">
        <f>SUM(R132:R133)</f>
        <v>0</v>
      </c>
      <c r="S131" s="199"/>
      <c r="T131" s="201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2" t="s">
        <v>80</v>
      </c>
      <c r="AT131" s="203" t="s">
        <v>71</v>
      </c>
      <c r="AU131" s="203" t="s">
        <v>80</v>
      </c>
      <c r="AY131" s="202" t="s">
        <v>152</v>
      </c>
      <c r="BK131" s="204">
        <f>SUM(BK132:BK133)</f>
        <v>0</v>
      </c>
    </row>
    <row r="132" s="2" customFormat="1" ht="33" customHeight="1">
      <c r="A132" s="41"/>
      <c r="B132" s="42"/>
      <c r="C132" s="207" t="s">
        <v>118</v>
      </c>
      <c r="D132" s="207" t="s">
        <v>155</v>
      </c>
      <c r="E132" s="208" t="s">
        <v>229</v>
      </c>
      <c r="F132" s="209" t="s">
        <v>230</v>
      </c>
      <c r="G132" s="210" t="s">
        <v>207</v>
      </c>
      <c r="H132" s="211">
        <v>0.23100000000000001</v>
      </c>
      <c r="I132" s="212"/>
      <c r="J132" s="213">
        <f>ROUND(I132*H132,2)</f>
        <v>0</v>
      </c>
      <c r="K132" s="209" t="s">
        <v>159</v>
      </c>
      <c r="L132" s="47"/>
      <c r="M132" s="214" t="s">
        <v>19</v>
      </c>
      <c r="N132" s="215" t="s">
        <v>43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160</v>
      </c>
      <c r="AT132" s="218" t="s">
        <v>155</v>
      </c>
      <c r="AU132" s="218" t="s">
        <v>82</v>
      </c>
      <c r="AY132" s="20" t="s">
        <v>152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80</v>
      </c>
      <c r="BK132" s="219">
        <f>ROUND(I132*H132,2)</f>
        <v>0</v>
      </c>
      <c r="BL132" s="20" t="s">
        <v>160</v>
      </c>
      <c r="BM132" s="218" t="s">
        <v>231</v>
      </c>
    </row>
    <row r="133" s="2" customFormat="1">
      <c r="A133" s="41"/>
      <c r="B133" s="42"/>
      <c r="C133" s="43"/>
      <c r="D133" s="220" t="s">
        <v>162</v>
      </c>
      <c r="E133" s="43"/>
      <c r="F133" s="221" t="s">
        <v>232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162</v>
      </c>
      <c r="AU133" s="20" t="s">
        <v>82</v>
      </c>
    </row>
    <row r="134" s="12" customFormat="1" ht="25.92" customHeight="1">
      <c r="A134" s="12"/>
      <c r="B134" s="191"/>
      <c r="C134" s="192"/>
      <c r="D134" s="193" t="s">
        <v>71</v>
      </c>
      <c r="E134" s="194" t="s">
        <v>233</v>
      </c>
      <c r="F134" s="194" t="s">
        <v>234</v>
      </c>
      <c r="G134" s="192"/>
      <c r="H134" s="192"/>
      <c r="I134" s="195"/>
      <c r="J134" s="196">
        <f>BK134</f>
        <v>0</v>
      </c>
      <c r="K134" s="192"/>
      <c r="L134" s="197"/>
      <c r="M134" s="198"/>
      <c r="N134" s="199"/>
      <c r="O134" s="199"/>
      <c r="P134" s="200">
        <f>P135+P139+P144+P179+P186</f>
        <v>0</v>
      </c>
      <c r="Q134" s="199"/>
      <c r="R134" s="200">
        <f>R135+R139+R144+R179+R186</f>
        <v>0.52651928999999997</v>
      </c>
      <c r="S134" s="199"/>
      <c r="T134" s="201">
        <f>T135+T139+T144+T179+T186</f>
        <v>0.12610644999999998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2" t="s">
        <v>82</v>
      </c>
      <c r="AT134" s="203" t="s">
        <v>71</v>
      </c>
      <c r="AU134" s="203" t="s">
        <v>72</v>
      </c>
      <c r="AY134" s="202" t="s">
        <v>152</v>
      </c>
      <c r="BK134" s="204">
        <f>BK135+BK139+BK144+BK179+BK186</f>
        <v>0</v>
      </c>
    </row>
    <row r="135" s="12" customFormat="1" ht="22.8" customHeight="1">
      <c r="A135" s="12"/>
      <c r="B135" s="191"/>
      <c r="C135" s="192"/>
      <c r="D135" s="193" t="s">
        <v>71</v>
      </c>
      <c r="E135" s="205" t="s">
        <v>235</v>
      </c>
      <c r="F135" s="205" t="s">
        <v>236</v>
      </c>
      <c r="G135" s="192"/>
      <c r="H135" s="192"/>
      <c r="I135" s="195"/>
      <c r="J135" s="206">
        <f>BK135</f>
        <v>0</v>
      </c>
      <c r="K135" s="192"/>
      <c r="L135" s="197"/>
      <c r="M135" s="198"/>
      <c r="N135" s="199"/>
      <c r="O135" s="199"/>
      <c r="P135" s="200">
        <f>SUM(P136:P138)</f>
        <v>0</v>
      </c>
      <c r="Q135" s="199"/>
      <c r="R135" s="200">
        <f>SUM(R136:R138)</f>
        <v>0</v>
      </c>
      <c r="S135" s="199"/>
      <c r="T135" s="201">
        <f>SUM(T136:T138)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2" t="s">
        <v>82</v>
      </c>
      <c r="AT135" s="203" t="s">
        <v>71</v>
      </c>
      <c r="AU135" s="203" t="s">
        <v>80</v>
      </c>
      <c r="AY135" s="202" t="s">
        <v>152</v>
      </c>
      <c r="BK135" s="204">
        <f>SUM(BK136:BK138)</f>
        <v>0</v>
      </c>
    </row>
    <row r="136" s="2" customFormat="1" ht="16.5" customHeight="1">
      <c r="A136" s="41"/>
      <c r="B136" s="42"/>
      <c r="C136" s="207" t="s">
        <v>242</v>
      </c>
      <c r="D136" s="207" t="s">
        <v>155</v>
      </c>
      <c r="E136" s="208" t="s">
        <v>237</v>
      </c>
      <c r="F136" s="209" t="s">
        <v>238</v>
      </c>
      <c r="G136" s="210" t="s">
        <v>239</v>
      </c>
      <c r="H136" s="211">
        <v>1</v>
      </c>
      <c r="I136" s="212"/>
      <c r="J136" s="213">
        <f>ROUND(I136*H136,2)</f>
        <v>0</v>
      </c>
      <c r="K136" s="209" t="s">
        <v>19</v>
      </c>
      <c r="L136" s="47"/>
      <c r="M136" s="214" t="s">
        <v>19</v>
      </c>
      <c r="N136" s="215" t="s">
        <v>43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240</v>
      </c>
      <c r="AT136" s="218" t="s">
        <v>155</v>
      </c>
      <c r="AU136" s="218" t="s">
        <v>82</v>
      </c>
      <c r="AY136" s="20" t="s">
        <v>152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80</v>
      </c>
      <c r="BK136" s="219">
        <f>ROUND(I136*H136,2)</f>
        <v>0</v>
      </c>
      <c r="BL136" s="20" t="s">
        <v>240</v>
      </c>
      <c r="BM136" s="218" t="s">
        <v>241</v>
      </c>
    </row>
    <row r="137" s="2" customFormat="1" ht="16.5" customHeight="1">
      <c r="A137" s="41"/>
      <c r="B137" s="42"/>
      <c r="C137" s="207" t="s">
        <v>240</v>
      </c>
      <c r="D137" s="207" t="s">
        <v>155</v>
      </c>
      <c r="E137" s="208" t="s">
        <v>243</v>
      </c>
      <c r="F137" s="209" t="s">
        <v>244</v>
      </c>
      <c r="G137" s="210" t="s">
        <v>239</v>
      </c>
      <c r="H137" s="211">
        <v>1</v>
      </c>
      <c r="I137" s="212"/>
      <c r="J137" s="213">
        <f>ROUND(I137*H137,2)</f>
        <v>0</v>
      </c>
      <c r="K137" s="209" t="s">
        <v>19</v>
      </c>
      <c r="L137" s="47"/>
      <c r="M137" s="214" t="s">
        <v>19</v>
      </c>
      <c r="N137" s="215" t="s">
        <v>43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240</v>
      </c>
      <c r="AT137" s="218" t="s">
        <v>155</v>
      </c>
      <c r="AU137" s="218" t="s">
        <v>82</v>
      </c>
      <c r="AY137" s="20" t="s">
        <v>152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80</v>
      </c>
      <c r="BK137" s="219">
        <f>ROUND(I137*H137,2)</f>
        <v>0</v>
      </c>
      <c r="BL137" s="20" t="s">
        <v>240</v>
      </c>
      <c r="BM137" s="218" t="s">
        <v>245</v>
      </c>
    </row>
    <row r="138" s="2" customFormat="1" ht="24.15" customHeight="1">
      <c r="A138" s="41"/>
      <c r="B138" s="42"/>
      <c r="C138" s="207" t="s">
        <v>252</v>
      </c>
      <c r="D138" s="207" t="s">
        <v>155</v>
      </c>
      <c r="E138" s="208" t="s">
        <v>246</v>
      </c>
      <c r="F138" s="209" t="s">
        <v>247</v>
      </c>
      <c r="G138" s="210" t="s">
        <v>248</v>
      </c>
      <c r="H138" s="258"/>
      <c r="I138" s="212"/>
      <c r="J138" s="213">
        <f>ROUND(I138*H138,2)</f>
        <v>0</v>
      </c>
      <c r="K138" s="209" t="s">
        <v>19</v>
      </c>
      <c r="L138" s="47"/>
      <c r="M138" s="214" t="s">
        <v>19</v>
      </c>
      <c r="N138" s="215" t="s">
        <v>43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240</v>
      </c>
      <c r="AT138" s="218" t="s">
        <v>155</v>
      </c>
      <c r="AU138" s="218" t="s">
        <v>82</v>
      </c>
      <c r="AY138" s="20" t="s">
        <v>152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80</v>
      </c>
      <c r="BK138" s="219">
        <f>ROUND(I138*H138,2)</f>
        <v>0</v>
      </c>
      <c r="BL138" s="20" t="s">
        <v>240</v>
      </c>
      <c r="BM138" s="218" t="s">
        <v>249</v>
      </c>
    </row>
    <row r="139" s="12" customFormat="1" ht="22.8" customHeight="1">
      <c r="A139" s="12"/>
      <c r="B139" s="191"/>
      <c r="C139" s="192"/>
      <c r="D139" s="193" t="s">
        <v>71</v>
      </c>
      <c r="E139" s="205" t="s">
        <v>321</v>
      </c>
      <c r="F139" s="205" t="s">
        <v>322</v>
      </c>
      <c r="G139" s="192"/>
      <c r="H139" s="192"/>
      <c r="I139" s="195"/>
      <c r="J139" s="206">
        <f>BK139</f>
        <v>0</v>
      </c>
      <c r="K139" s="192"/>
      <c r="L139" s="197"/>
      <c r="M139" s="198"/>
      <c r="N139" s="199"/>
      <c r="O139" s="199"/>
      <c r="P139" s="200">
        <f>SUM(P140:P143)</f>
        <v>0</v>
      </c>
      <c r="Q139" s="199"/>
      <c r="R139" s="200">
        <f>SUM(R140:R143)</f>
        <v>0</v>
      </c>
      <c r="S139" s="199"/>
      <c r="T139" s="201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2" t="s">
        <v>82</v>
      </c>
      <c r="AT139" s="203" t="s">
        <v>71</v>
      </c>
      <c r="AU139" s="203" t="s">
        <v>80</v>
      </c>
      <c r="AY139" s="202" t="s">
        <v>152</v>
      </c>
      <c r="BK139" s="204">
        <f>SUM(BK140:BK143)</f>
        <v>0</v>
      </c>
    </row>
    <row r="140" s="2" customFormat="1" ht="16.5" customHeight="1">
      <c r="A140" s="41"/>
      <c r="B140" s="42"/>
      <c r="C140" s="207" t="s">
        <v>264</v>
      </c>
      <c r="D140" s="207" t="s">
        <v>155</v>
      </c>
      <c r="E140" s="208" t="s">
        <v>323</v>
      </c>
      <c r="F140" s="209" t="s">
        <v>324</v>
      </c>
      <c r="G140" s="210" t="s">
        <v>239</v>
      </c>
      <c r="H140" s="211">
        <v>1</v>
      </c>
      <c r="I140" s="212"/>
      <c r="J140" s="213">
        <f>ROUND(I140*H140,2)</f>
        <v>0</v>
      </c>
      <c r="K140" s="209" t="s">
        <v>19</v>
      </c>
      <c r="L140" s="47"/>
      <c r="M140" s="214" t="s">
        <v>19</v>
      </c>
      <c r="N140" s="215" t="s">
        <v>43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240</v>
      </c>
      <c r="AT140" s="218" t="s">
        <v>155</v>
      </c>
      <c r="AU140" s="218" t="s">
        <v>82</v>
      </c>
      <c r="AY140" s="20" t="s">
        <v>152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80</v>
      </c>
      <c r="BK140" s="219">
        <f>ROUND(I140*H140,2)</f>
        <v>0</v>
      </c>
      <c r="BL140" s="20" t="s">
        <v>240</v>
      </c>
      <c r="BM140" s="218" t="s">
        <v>325</v>
      </c>
    </row>
    <row r="141" s="2" customFormat="1" ht="16.5" customHeight="1">
      <c r="A141" s="41"/>
      <c r="B141" s="42"/>
      <c r="C141" s="207" t="s">
        <v>271</v>
      </c>
      <c r="D141" s="207" t="s">
        <v>155</v>
      </c>
      <c r="E141" s="208" t="s">
        <v>326</v>
      </c>
      <c r="F141" s="209" t="s">
        <v>327</v>
      </c>
      <c r="G141" s="210" t="s">
        <v>239</v>
      </c>
      <c r="H141" s="211">
        <v>1</v>
      </c>
      <c r="I141" s="212"/>
      <c r="J141" s="213">
        <f>ROUND(I141*H141,2)</f>
        <v>0</v>
      </c>
      <c r="K141" s="209" t="s">
        <v>19</v>
      </c>
      <c r="L141" s="47"/>
      <c r="M141" s="214" t="s">
        <v>19</v>
      </c>
      <c r="N141" s="215" t="s">
        <v>43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240</v>
      </c>
      <c r="AT141" s="218" t="s">
        <v>155</v>
      </c>
      <c r="AU141" s="218" t="s">
        <v>82</v>
      </c>
      <c r="AY141" s="20" t="s">
        <v>152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80</v>
      </c>
      <c r="BK141" s="219">
        <f>ROUND(I141*H141,2)</f>
        <v>0</v>
      </c>
      <c r="BL141" s="20" t="s">
        <v>240</v>
      </c>
      <c r="BM141" s="218" t="s">
        <v>328</v>
      </c>
    </row>
    <row r="142" s="2" customFormat="1" ht="24.15" customHeight="1">
      <c r="A142" s="41"/>
      <c r="B142" s="42"/>
      <c r="C142" s="207" t="s">
        <v>278</v>
      </c>
      <c r="D142" s="207" t="s">
        <v>155</v>
      </c>
      <c r="E142" s="208" t="s">
        <v>329</v>
      </c>
      <c r="F142" s="209" t="s">
        <v>330</v>
      </c>
      <c r="G142" s="210" t="s">
        <v>248</v>
      </c>
      <c r="H142" s="258"/>
      <c r="I142" s="212"/>
      <c r="J142" s="213">
        <f>ROUND(I142*H142,2)</f>
        <v>0</v>
      </c>
      <c r="K142" s="209" t="s">
        <v>159</v>
      </c>
      <c r="L142" s="47"/>
      <c r="M142" s="214" t="s">
        <v>19</v>
      </c>
      <c r="N142" s="215" t="s">
        <v>43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240</v>
      </c>
      <c r="AT142" s="218" t="s">
        <v>155</v>
      </c>
      <c r="AU142" s="218" t="s">
        <v>82</v>
      </c>
      <c r="AY142" s="20" t="s">
        <v>152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80</v>
      </c>
      <c r="BK142" s="219">
        <f>ROUND(I142*H142,2)</f>
        <v>0</v>
      </c>
      <c r="BL142" s="20" t="s">
        <v>240</v>
      </c>
      <c r="BM142" s="218" t="s">
        <v>331</v>
      </c>
    </row>
    <row r="143" s="2" customFormat="1">
      <c r="A143" s="41"/>
      <c r="B143" s="42"/>
      <c r="C143" s="43"/>
      <c r="D143" s="220" t="s">
        <v>162</v>
      </c>
      <c r="E143" s="43"/>
      <c r="F143" s="221" t="s">
        <v>332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162</v>
      </c>
      <c r="AU143" s="20" t="s">
        <v>82</v>
      </c>
    </row>
    <row r="144" s="12" customFormat="1" ht="22.8" customHeight="1">
      <c r="A144" s="12"/>
      <c r="B144" s="191"/>
      <c r="C144" s="192"/>
      <c r="D144" s="193" t="s">
        <v>71</v>
      </c>
      <c r="E144" s="205" t="s">
        <v>333</v>
      </c>
      <c r="F144" s="205" t="s">
        <v>334</v>
      </c>
      <c r="G144" s="192"/>
      <c r="H144" s="192"/>
      <c r="I144" s="195"/>
      <c r="J144" s="206">
        <f>BK144</f>
        <v>0</v>
      </c>
      <c r="K144" s="192"/>
      <c r="L144" s="197"/>
      <c r="M144" s="198"/>
      <c r="N144" s="199"/>
      <c r="O144" s="199"/>
      <c r="P144" s="200">
        <f>SUM(P145:P178)</f>
        <v>0</v>
      </c>
      <c r="Q144" s="199"/>
      <c r="R144" s="200">
        <f>SUM(R145:R178)</f>
        <v>0.38196239999999998</v>
      </c>
      <c r="S144" s="199"/>
      <c r="T144" s="201">
        <f>SUM(T145:T178)</f>
        <v>0.092391499999999988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2" t="s">
        <v>82</v>
      </c>
      <c r="AT144" s="203" t="s">
        <v>71</v>
      </c>
      <c r="AU144" s="203" t="s">
        <v>80</v>
      </c>
      <c r="AY144" s="202" t="s">
        <v>152</v>
      </c>
      <c r="BK144" s="204">
        <f>SUM(BK145:BK178)</f>
        <v>0</v>
      </c>
    </row>
    <row r="145" s="2" customFormat="1" ht="16.5" customHeight="1">
      <c r="A145" s="41"/>
      <c r="B145" s="42"/>
      <c r="C145" s="207" t="s">
        <v>7</v>
      </c>
      <c r="D145" s="207" t="s">
        <v>155</v>
      </c>
      <c r="E145" s="208" t="s">
        <v>335</v>
      </c>
      <c r="F145" s="209" t="s">
        <v>336</v>
      </c>
      <c r="G145" s="210" t="s">
        <v>158</v>
      </c>
      <c r="H145" s="211">
        <v>34.006999999999998</v>
      </c>
      <c r="I145" s="212"/>
      <c r="J145" s="213">
        <f>ROUND(I145*H145,2)</f>
        <v>0</v>
      </c>
      <c r="K145" s="209" t="s">
        <v>159</v>
      </c>
      <c r="L145" s="47"/>
      <c r="M145" s="214" t="s">
        <v>19</v>
      </c>
      <c r="N145" s="215" t="s">
        <v>43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0.0025000000000000001</v>
      </c>
      <c r="T145" s="217">
        <f>S145*H145</f>
        <v>0.085017499999999996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240</v>
      </c>
      <c r="AT145" s="218" t="s">
        <v>155</v>
      </c>
      <c r="AU145" s="218" t="s">
        <v>82</v>
      </c>
      <c r="AY145" s="20" t="s">
        <v>152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80</v>
      </c>
      <c r="BK145" s="219">
        <f>ROUND(I145*H145,2)</f>
        <v>0</v>
      </c>
      <c r="BL145" s="20" t="s">
        <v>240</v>
      </c>
      <c r="BM145" s="218" t="s">
        <v>337</v>
      </c>
    </row>
    <row r="146" s="2" customFormat="1">
      <c r="A146" s="41"/>
      <c r="B146" s="42"/>
      <c r="C146" s="43"/>
      <c r="D146" s="220" t="s">
        <v>162</v>
      </c>
      <c r="E146" s="43"/>
      <c r="F146" s="221" t="s">
        <v>338</v>
      </c>
      <c r="G146" s="43"/>
      <c r="H146" s="43"/>
      <c r="I146" s="222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162</v>
      </c>
      <c r="AU146" s="20" t="s">
        <v>82</v>
      </c>
    </row>
    <row r="147" s="13" customFormat="1">
      <c r="A147" s="13"/>
      <c r="B147" s="225"/>
      <c r="C147" s="226"/>
      <c r="D147" s="227" t="s">
        <v>164</v>
      </c>
      <c r="E147" s="228" t="s">
        <v>19</v>
      </c>
      <c r="F147" s="229" t="s">
        <v>473</v>
      </c>
      <c r="G147" s="226"/>
      <c r="H147" s="230">
        <v>1.5569999999999999</v>
      </c>
      <c r="I147" s="231"/>
      <c r="J147" s="226"/>
      <c r="K147" s="226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164</v>
      </c>
      <c r="AU147" s="236" t="s">
        <v>82</v>
      </c>
      <c r="AV147" s="13" t="s">
        <v>82</v>
      </c>
      <c r="AW147" s="13" t="s">
        <v>33</v>
      </c>
      <c r="AX147" s="13" t="s">
        <v>72</v>
      </c>
      <c r="AY147" s="236" t="s">
        <v>152</v>
      </c>
    </row>
    <row r="148" s="13" customFormat="1">
      <c r="A148" s="13"/>
      <c r="B148" s="225"/>
      <c r="C148" s="226"/>
      <c r="D148" s="227" t="s">
        <v>164</v>
      </c>
      <c r="E148" s="228" t="s">
        <v>19</v>
      </c>
      <c r="F148" s="229" t="s">
        <v>474</v>
      </c>
      <c r="G148" s="226"/>
      <c r="H148" s="230">
        <v>32.450000000000003</v>
      </c>
      <c r="I148" s="231"/>
      <c r="J148" s="226"/>
      <c r="K148" s="226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164</v>
      </c>
      <c r="AU148" s="236" t="s">
        <v>82</v>
      </c>
      <c r="AV148" s="13" t="s">
        <v>82</v>
      </c>
      <c r="AW148" s="13" t="s">
        <v>33</v>
      </c>
      <c r="AX148" s="13" t="s">
        <v>72</v>
      </c>
      <c r="AY148" s="236" t="s">
        <v>152</v>
      </c>
    </row>
    <row r="149" s="15" customFormat="1">
      <c r="A149" s="15"/>
      <c r="B149" s="247"/>
      <c r="C149" s="248"/>
      <c r="D149" s="227" t="s">
        <v>164</v>
      </c>
      <c r="E149" s="249" t="s">
        <v>19</v>
      </c>
      <c r="F149" s="250" t="s">
        <v>185</v>
      </c>
      <c r="G149" s="248"/>
      <c r="H149" s="251">
        <v>34.007000000000005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7" t="s">
        <v>164</v>
      </c>
      <c r="AU149" s="257" t="s">
        <v>82</v>
      </c>
      <c r="AV149" s="15" t="s">
        <v>160</v>
      </c>
      <c r="AW149" s="15" t="s">
        <v>33</v>
      </c>
      <c r="AX149" s="15" t="s">
        <v>80</v>
      </c>
      <c r="AY149" s="257" t="s">
        <v>152</v>
      </c>
    </row>
    <row r="150" s="2" customFormat="1" ht="16.5" customHeight="1">
      <c r="A150" s="41"/>
      <c r="B150" s="42"/>
      <c r="C150" s="207" t="s">
        <v>289</v>
      </c>
      <c r="D150" s="207" t="s">
        <v>155</v>
      </c>
      <c r="E150" s="208" t="s">
        <v>341</v>
      </c>
      <c r="F150" s="209" t="s">
        <v>342</v>
      </c>
      <c r="G150" s="210" t="s">
        <v>267</v>
      </c>
      <c r="H150" s="211">
        <v>24.579999999999998</v>
      </c>
      <c r="I150" s="212"/>
      <c r="J150" s="213">
        <f>ROUND(I150*H150,2)</f>
        <v>0</v>
      </c>
      <c r="K150" s="209" t="s">
        <v>159</v>
      </c>
      <c r="L150" s="47"/>
      <c r="M150" s="214" t="s">
        <v>19</v>
      </c>
      <c r="N150" s="215" t="s">
        <v>43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0.00029999999999999997</v>
      </c>
      <c r="T150" s="217">
        <f>S150*H150</f>
        <v>0.0073739999999999986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240</v>
      </c>
      <c r="AT150" s="218" t="s">
        <v>155</v>
      </c>
      <c r="AU150" s="218" t="s">
        <v>82</v>
      </c>
      <c r="AY150" s="20" t="s">
        <v>152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80</v>
      </c>
      <c r="BK150" s="219">
        <f>ROUND(I150*H150,2)</f>
        <v>0</v>
      </c>
      <c r="BL150" s="20" t="s">
        <v>240</v>
      </c>
      <c r="BM150" s="218" t="s">
        <v>343</v>
      </c>
    </row>
    <row r="151" s="2" customFormat="1">
      <c r="A151" s="41"/>
      <c r="B151" s="42"/>
      <c r="C151" s="43"/>
      <c r="D151" s="220" t="s">
        <v>162</v>
      </c>
      <c r="E151" s="43"/>
      <c r="F151" s="221" t="s">
        <v>344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162</v>
      </c>
      <c r="AU151" s="20" t="s">
        <v>82</v>
      </c>
    </row>
    <row r="152" s="13" customFormat="1">
      <c r="A152" s="13"/>
      <c r="B152" s="225"/>
      <c r="C152" s="226"/>
      <c r="D152" s="227" t="s">
        <v>164</v>
      </c>
      <c r="E152" s="228" t="s">
        <v>19</v>
      </c>
      <c r="F152" s="229" t="s">
        <v>475</v>
      </c>
      <c r="G152" s="226"/>
      <c r="H152" s="230">
        <v>24.579999999999998</v>
      </c>
      <c r="I152" s="231"/>
      <c r="J152" s="226"/>
      <c r="K152" s="226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164</v>
      </c>
      <c r="AU152" s="236" t="s">
        <v>82</v>
      </c>
      <c r="AV152" s="13" t="s">
        <v>82</v>
      </c>
      <c r="AW152" s="13" t="s">
        <v>33</v>
      </c>
      <c r="AX152" s="13" t="s">
        <v>80</v>
      </c>
      <c r="AY152" s="236" t="s">
        <v>152</v>
      </c>
    </row>
    <row r="153" s="2" customFormat="1" ht="24.15" customHeight="1">
      <c r="A153" s="41"/>
      <c r="B153" s="42"/>
      <c r="C153" s="207" t="s">
        <v>294</v>
      </c>
      <c r="D153" s="207" t="s">
        <v>155</v>
      </c>
      <c r="E153" s="208" t="s">
        <v>346</v>
      </c>
      <c r="F153" s="209" t="s">
        <v>347</v>
      </c>
      <c r="G153" s="210" t="s">
        <v>158</v>
      </c>
      <c r="H153" s="211">
        <v>34.006999999999998</v>
      </c>
      <c r="I153" s="212"/>
      <c r="J153" s="213">
        <f>ROUND(I153*H153,2)</f>
        <v>0</v>
      </c>
      <c r="K153" s="209" t="s">
        <v>159</v>
      </c>
      <c r="L153" s="47"/>
      <c r="M153" s="214" t="s">
        <v>19</v>
      </c>
      <c r="N153" s="215" t="s">
        <v>43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240</v>
      </c>
      <c r="AT153" s="218" t="s">
        <v>155</v>
      </c>
      <c r="AU153" s="218" t="s">
        <v>82</v>
      </c>
      <c r="AY153" s="20" t="s">
        <v>152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80</v>
      </c>
      <c r="BK153" s="219">
        <f>ROUND(I153*H153,2)</f>
        <v>0</v>
      </c>
      <c r="BL153" s="20" t="s">
        <v>240</v>
      </c>
      <c r="BM153" s="218" t="s">
        <v>348</v>
      </c>
    </row>
    <row r="154" s="2" customFormat="1">
      <c r="A154" s="41"/>
      <c r="B154" s="42"/>
      <c r="C154" s="43"/>
      <c r="D154" s="220" t="s">
        <v>162</v>
      </c>
      <c r="E154" s="43"/>
      <c r="F154" s="221" t="s">
        <v>349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162</v>
      </c>
      <c r="AU154" s="20" t="s">
        <v>82</v>
      </c>
    </row>
    <row r="155" s="2" customFormat="1" ht="16.5" customHeight="1">
      <c r="A155" s="41"/>
      <c r="B155" s="42"/>
      <c r="C155" s="207" t="s">
        <v>301</v>
      </c>
      <c r="D155" s="207" t="s">
        <v>155</v>
      </c>
      <c r="E155" s="208" t="s">
        <v>350</v>
      </c>
      <c r="F155" s="209" t="s">
        <v>351</v>
      </c>
      <c r="G155" s="210" t="s">
        <v>158</v>
      </c>
      <c r="H155" s="211">
        <v>68.013999999999996</v>
      </c>
      <c r="I155" s="212"/>
      <c r="J155" s="213">
        <f>ROUND(I155*H155,2)</f>
        <v>0</v>
      </c>
      <c r="K155" s="209" t="s">
        <v>159</v>
      </c>
      <c r="L155" s="47"/>
      <c r="M155" s="214" t="s">
        <v>19</v>
      </c>
      <c r="N155" s="215" t="s">
        <v>43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240</v>
      </c>
      <c r="AT155" s="218" t="s">
        <v>155</v>
      </c>
      <c r="AU155" s="218" t="s">
        <v>82</v>
      </c>
      <c r="AY155" s="20" t="s">
        <v>152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80</v>
      </c>
      <c r="BK155" s="219">
        <f>ROUND(I155*H155,2)</f>
        <v>0</v>
      </c>
      <c r="BL155" s="20" t="s">
        <v>240</v>
      </c>
      <c r="BM155" s="218" t="s">
        <v>352</v>
      </c>
    </row>
    <row r="156" s="2" customFormat="1">
      <c r="A156" s="41"/>
      <c r="B156" s="42"/>
      <c r="C156" s="43"/>
      <c r="D156" s="220" t="s">
        <v>162</v>
      </c>
      <c r="E156" s="43"/>
      <c r="F156" s="221" t="s">
        <v>353</v>
      </c>
      <c r="G156" s="43"/>
      <c r="H156" s="43"/>
      <c r="I156" s="222"/>
      <c r="J156" s="43"/>
      <c r="K156" s="43"/>
      <c r="L156" s="47"/>
      <c r="M156" s="223"/>
      <c r="N156" s="22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162</v>
      </c>
      <c r="AU156" s="20" t="s">
        <v>82</v>
      </c>
    </row>
    <row r="157" s="14" customFormat="1">
      <c r="A157" s="14"/>
      <c r="B157" s="237"/>
      <c r="C157" s="238"/>
      <c r="D157" s="227" t="s">
        <v>164</v>
      </c>
      <c r="E157" s="239" t="s">
        <v>19</v>
      </c>
      <c r="F157" s="240" t="s">
        <v>354</v>
      </c>
      <c r="G157" s="238"/>
      <c r="H157" s="239" t="s">
        <v>19</v>
      </c>
      <c r="I157" s="241"/>
      <c r="J157" s="238"/>
      <c r="K157" s="238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164</v>
      </c>
      <c r="AU157" s="246" t="s">
        <v>82</v>
      </c>
      <c r="AV157" s="14" t="s">
        <v>80</v>
      </c>
      <c r="AW157" s="14" t="s">
        <v>33</v>
      </c>
      <c r="AX157" s="14" t="s">
        <v>72</v>
      </c>
      <c r="AY157" s="246" t="s">
        <v>152</v>
      </c>
    </row>
    <row r="158" s="13" customFormat="1">
      <c r="A158" s="13"/>
      <c r="B158" s="225"/>
      <c r="C158" s="226"/>
      <c r="D158" s="227" t="s">
        <v>164</v>
      </c>
      <c r="E158" s="228" t="s">
        <v>19</v>
      </c>
      <c r="F158" s="229" t="s">
        <v>476</v>
      </c>
      <c r="G158" s="226"/>
      <c r="H158" s="230">
        <v>68.013999999999996</v>
      </c>
      <c r="I158" s="231"/>
      <c r="J158" s="226"/>
      <c r="K158" s="226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164</v>
      </c>
      <c r="AU158" s="236" t="s">
        <v>82</v>
      </c>
      <c r="AV158" s="13" t="s">
        <v>82</v>
      </c>
      <c r="AW158" s="13" t="s">
        <v>33</v>
      </c>
      <c r="AX158" s="13" t="s">
        <v>80</v>
      </c>
      <c r="AY158" s="236" t="s">
        <v>152</v>
      </c>
    </row>
    <row r="159" s="2" customFormat="1" ht="16.5" customHeight="1">
      <c r="A159" s="41"/>
      <c r="B159" s="42"/>
      <c r="C159" s="207" t="s">
        <v>356</v>
      </c>
      <c r="D159" s="207" t="s">
        <v>155</v>
      </c>
      <c r="E159" s="208" t="s">
        <v>357</v>
      </c>
      <c r="F159" s="209" t="s">
        <v>358</v>
      </c>
      <c r="G159" s="210" t="s">
        <v>158</v>
      </c>
      <c r="H159" s="211">
        <v>68.013999999999996</v>
      </c>
      <c r="I159" s="212"/>
      <c r="J159" s="213">
        <f>ROUND(I159*H159,2)</f>
        <v>0</v>
      </c>
      <c r="K159" s="209" t="s">
        <v>159</v>
      </c>
      <c r="L159" s="47"/>
      <c r="M159" s="214" t="s">
        <v>19</v>
      </c>
      <c r="N159" s="215" t="s">
        <v>43</v>
      </c>
      <c r="O159" s="87"/>
      <c r="P159" s="216">
        <f>O159*H159</f>
        <v>0</v>
      </c>
      <c r="Q159" s="216">
        <v>3.0000000000000001E-05</v>
      </c>
      <c r="R159" s="216">
        <f>Q159*H159</f>
        <v>0.0020404199999999998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240</v>
      </c>
      <c r="AT159" s="218" t="s">
        <v>155</v>
      </c>
      <c r="AU159" s="218" t="s">
        <v>82</v>
      </c>
      <c r="AY159" s="20" t="s">
        <v>152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80</v>
      </c>
      <c r="BK159" s="219">
        <f>ROUND(I159*H159,2)</f>
        <v>0</v>
      </c>
      <c r="BL159" s="20" t="s">
        <v>240</v>
      </c>
      <c r="BM159" s="218" t="s">
        <v>359</v>
      </c>
    </row>
    <row r="160" s="2" customFormat="1">
      <c r="A160" s="41"/>
      <c r="B160" s="42"/>
      <c r="C160" s="43"/>
      <c r="D160" s="220" t="s">
        <v>162</v>
      </c>
      <c r="E160" s="43"/>
      <c r="F160" s="221" t="s">
        <v>360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162</v>
      </c>
      <c r="AU160" s="20" t="s">
        <v>82</v>
      </c>
    </row>
    <row r="161" s="14" customFormat="1">
      <c r="A161" s="14"/>
      <c r="B161" s="237"/>
      <c r="C161" s="238"/>
      <c r="D161" s="227" t="s">
        <v>164</v>
      </c>
      <c r="E161" s="239" t="s">
        <v>19</v>
      </c>
      <c r="F161" s="240" t="s">
        <v>361</v>
      </c>
      <c r="G161" s="238"/>
      <c r="H161" s="239" t="s">
        <v>19</v>
      </c>
      <c r="I161" s="241"/>
      <c r="J161" s="238"/>
      <c r="K161" s="238"/>
      <c r="L161" s="242"/>
      <c r="M161" s="243"/>
      <c r="N161" s="244"/>
      <c r="O161" s="244"/>
      <c r="P161" s="244"/>
      <c r="Q161" s="244"/>
      <c r="R161" s="244"/>
      <c r="S161" s="244"/>
      <c r="T161" s="24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6" t="s">
        <v>164</v>
      </c>
      <c r="AU161" s="246" t="s">
        <v>82</v>
      </c>
      <c r="AV161" s="14" t="s">
        <v>80</v>
      </c>
      <c r="AW161" s="14" t="s">
        <v>33</v>
      </c>
      <c r="AX161" s="14" t="s">
        <v>72</v>
      </c>
      <c r="AY161" s="246" t="s">
        <v>152</v>
      </c>
    </row>
    <row r="162" s="13" customFormat="1">
      <c r="A162" s="13"/>
      <c r="B162" s="225"/>
      <c r="C162" s="226"/>
      <c r="D162" s="227" t="s">
        <v>164</v>
      </c>
      <c r="E162" s="228" t="s">
        <v>19</v>
      </c>
      <c r="F162" s="229" t="s">
        <v>476</v>
      </c>
      <c r="G162" s="226"/>
      <c r="H162" s="230">
        <v>68.013999999999996</v>
      </c>
      <c r="I162" s="231"/>
      <c r="J162" s="226"/>
      <c r="K162" s="226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164</v>
      </c>
      <c r="AU162" s="236" t="s">
        <v>82</v>
      </c>
      <c r="AV162" s="13" t="s">
        <v>82</v>
      </c>
      <c r="AW162" s="13" t="s">
        <v>33</v>
      </c>
      <c r="AX162" s="13" t="s">
        <v>80</v>
      </c>
      <c r="AY162" s="236" t="s">
        <v>152</v>
      </c>
    </row>
    <row r="163" s="2" customFormat="1" ht="24.15" customHeight="1">
      <c r="A163" s="41"/>
      <c r="B163" s="42"/>
      <c r="C163" s="207" t="s">
        <v>362</v>
      </c>
      <c r="D163" s="207" t="s">
        <v>155</v>
      </c>
      <c r="E163" s="208" t="s">
        <v>363</v>
      </c>
      <c r="F163" s="209" t="s">
        <v>364</v>
      </c>
      <c r="G163" s="210" t="s">
        <v>158</v>
      </c>
      <c r="H163" s="211">
        <v>34.006999999999998</v>
      </c>
      <c r="I163" s="212"/>
      <c r="J163" s="213">
        <f>ROUND(I163*H163,2)</f>
        <v>0</v>
      </c>
      <c r="K163" s="209" t="s">
        <v>159</v>
      </c>
      <c r="L163" s="47"/>
      <c r="M163" s="214" t="s">
        <v>19</v>
      </c>
      <c r="N163" s="215" t="s">
        <v>43</v>
      </c>
      <c r="O163" s="87"/>
      <c r="P163" s="216">
        <f>O163*H163</f>
        <v>0</v>
      </c>
      <c r="Q163" s="216">
        <v>0.0075799999999999999</v>
      </c>
      <c r="R163" s="216">
        <f>Q163*H163</f>
        <v>0.25777306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240</v>
      </c>
      <c r="AT163" s="218" t="s">
        <v>155</v>
      </c>
      <c r="AU163" s="218" t="s">
        <v>82</v>
      </c>
      <c r="AY163" s="20" t="s">
        <v>152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80</v>
      </c>
      <c r="BK163" s="219">
        <f>ROUND(I163*H163,2)</f>
        <v>0</v>
      </c>
      <c r="BL163" s="20" t="s">
        <v>240</v>
      </c>
      <c r="BM163" s="218" t="s">
        <v>477</v>
      </c>
    </row>
    <row r="164" s="2" customFormat="1">
      <c r="A164" s="41"/>
      <c r="B164" s="42"/>
      <c r="C164" s="43"/>
      <c r="D164" s="220" t="s">
        <v>162</v>
      </c>
      <c r="E164" s="43"/>
      <c r="F164" s="221" t="s">
        <v>366</v>
      </c>
      <c r="G164" s="43"/>
      <c r="H164" s="43"/>
      <c r="I164" s="222"/>
      <c r="J164" s="43"/>
      <c r="K164" s="43"/>
      <c r="L164" s="47"/>
      <c r="M164" s="223"/>
      <c r="N164" s="224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162</v>
      </c>
      <c r="AU164" s="20" t="s">
        <v>82</v>
      </c>
    </row>
    <row r="165" s="2" customFormat="1" ht="16.5" customHeight="1">
      <c r="A165" s="41"/>
      <c r="B165" s="42"/>
      <c r="C165" s="207" t="s">
        <v>367</v>
      </c>
      <c r="D165" s="207" t="s">
        <v>155</v>
      </c>
      <c r="E165" s="208" t="s">
        <v>368</v>
      </c>
      <c r="F165" s="209" t="s">
        <v>369</v>
      </c>
      <c r="G165" s="210" t="s">
        <v>158</v>
      </c>
      <c r="H165" s="211">
        <v>34.006999999999998</v>
      </c>
      <c r="I165" s="212"/>
      <c r="J165" s="213">
        <f>ROUND(I165*H165,2)</f>
        <v>0</v>
      </c>
      <c r="K165" s="209" t="s">
        <v>159</v>
      </c>
      <c r="L165" s="47"/>
      <c r="M165" s="214" t="s">
        <v>19</v>
      </c>
      <c r="N165" s="215" t="s">
        <v>43</v>
      </c>
      <c r="O165" s="87"/>
      <c r="P165" s="216">
        <f>O165*H165</f>
        <v>0</v>
      </c>
      <c r="Q165" s="216">
        <v>0.00029999999999999997</v>
      </c>
      <c r="R165" s="216">
        <f>Q165*H165</f>
        <v>0.010202099999999999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240</v>
      </c>
      <c r="AT165" s="218" t="s">
        <v>155</v>
      </c>
      <c r="AU165" s="218" t="s">
        <v>82</v>
      </c>
      <c r="AY165" s="20" t="s">
        <v>152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80</v>
      </c>
      <c r="BK165" s="219">
        <f>ROUND(I165*H165,2)</f>
        <v>0</v>
      </c>
      <c r="BL165" s="20" t="s">
        <v>240</v>
      </c>
      <c r="BM165" s="218" t="s">
        <v>370</v>
      </c>
    </row>
    <row r="166" s="2" customFormat="1">
      <c r="A166" s="41"/>
      <c r="B166" s="42"/>
      <c r="C166" s="43"/>
      <c r="D166" s="220" t="s">
        <v>162</v>
      </c>
      <c r="E166" s="43"/>
      <c r="F166" s="221" t="s">
        <v>371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162</v>
      </c>
      <c r="AU166" s="20" t="s">
        <v>82</v>
      </c>
    </row>
    <row r="167" s="2" customFormat="1" ht="16.5" customHeight="1">
      <c r="A167" s="41"/>
      <c r="B167" s="42"/>
      <c r="C167" s="270" t="s">
        <v>372</v>
      </c>
      <c r="D167" s="270" t="s">
        <v>272</v>
      </c>
      <c r="E167" s="271" t="s">
        <v>373</v>
      </c>
      <c r="F167" s="272" t="s">
        <v>374</v>
      </c>
      <c r="G167" s="273" t="s">
        <v>158</v>
      </c>
      <c r="H167" s="274">
        <v>37.408000000000001</v>
      </c>
      <c r="I167" s="275"/>
      <c r="J167" s="276">
        <f>ROUND(I167*H167,2)</f>
        <v>0</v>
      </c>
      <c r="K167" s="272" t="s">
        <v>19</v>
      </c>
      <c r="L167" s="277"/>
      <c r="M167" s="278" t="s">
        <v>19</v>
      </c>
      <c r="N167" s="279" t="s">
        <v>43</v>
      </c>
      <c r="O167" s="87"/>
      <c r="P167" s="216">
        <f>O167*H167</f>
        <v>0</v>
      </c>
      <c r="Q167" s="216">
        <v>0.0028300000000000001</v>
      </c>
      <c r="R167" s="216">
        <f>Q167*H167</f>
        <v>0.10586464000000001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275</v>
      </c>
      <c r="AT167" s="218" t="s">
        <v>272</v>
      </c>
      <c r="AU167" s="218" t="s">
        <v>82</v>
      </c>
      <c r="AY167" s="20" t="s">
        <v>152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80</v>
      </c>
      <c r="BK167" s="219">
        <f>ROUND(I167*H167,2)</f>
        <v>0</v>
      </c>
      <c r="BL167" s="20" t="s">
        <v>240</v>
      </c>
      <c r="BM167" s="218" t="s">
        <v>375</v>
      </c>
    </row>
    <row r="168" s="13" customFormat="1">
      <c r="A168" s="13"/>
      <c r="B168" s="225"/>
      <c r="C168" s="226"/>
      <c r="D168" s="227" t="s">
        <v>164</v>
      </c>
      <c r="E168" s="226"/>
      <c r="F168" s="229" t="s">
        <v>478</v>
      </c>
      <c r="G168" s="226"/>
      <c r="H168" s="230">
        <v>37.408000000000001</v>
      </c>
      <c r="I168" s="231"/>
      <c r="J168" s="226"/>
      <c r="K168" s="226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164</v>
      </c>
      <c r="AU168" s="236" t="s">
        <v>82</v>
      </c>
      <c r="AV168" s="13" t="s">
        <v>82</v>
      </c>
      <c r="AW168" s="13" t="s">
        <v>4</v>
      </c>
      <c r="AX168" s="13" t="s">
        <v>80</v>
      </c>
      <c r="AY168" s="236" t="s">
        <v>152</v>
      </c>
    </row>
    <row r="169" s="2" customFormat="1" ht="16.5" customHeight="1">
      <c r="A169" s="41"/>
      <c r="B169" s="42"/>
      <c r="C169" s="207" t="s">
        <v>377</v>
      </c>
      <c r="D169" s="207" t="s">
        <v>155</v>
      </c>
      <c r="E169" s="208" t="s">
        <v>378</v>
      </c>
      <c r="F169" s="209" t="s">
        <v>379</v>
      </c>
      <c r="G169" s="210" t="s">
        <v>267</v>
      </c>
      <c r="H169" s="211">
        <v>24.579999999999998</v>
      </c>
      <c r="I169" s="212"/>
      <c r="J169" s="213">
        <f>ROUND(I169*H169,2)</f>
        <v>0</v>
      </c>
      <c r="K169" s="209" t="s">
        <v>159</v>
      </c>
      <c r="L169" s="47"/>
      <c r="M169" s="214" t="s">
        <v>19</v>
      </c>
      <c r="N169" s="215" t="s">
        <v>43</v>
      </c>
      <c r="O169" s="87"/>
      <c r="P169" s="216">
        <f>O169*H169</f>
        <v>0</v>
      </c>
      <c r="Q169" s="216">
        <v>1.0000000000000001E-05</v>
      </c>
      <c r="R169" s="216">
        <f>Q169*H169</f>
        <v>0.00024580000000000001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240</v>
      </c>
      <c r="AT169" s="218" t="s">
        <v>155</v>
      </c>
      <c r="AU169" s="218" t="s">
        <v>82</v>
      </c>
      <c r="AY169" s="20" t="s">
        <v>152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80</v>
      </c>
      <c r="BK169" s="219">
        <f>ROUND(I169*H169,2)</f>
        <v>0</v>
      </c>
      <c r="BL169" s="20" t="s">
        <v>240</v>
      </c>
      <c r="BM169" s="218" t="s">
        <v>380</v>
      </c>
    </row>
    <row r="170" s="2" customFormat="1">
      <c r="A170" s="41"/>
      <c r="B170" s="42"/>
      <c r="C170" s="43"/>
      <c r="D170" s="220" t="s">
        <v>162</v>
      </c>
      <c r="E170" s="43"/>
      <c r="F170" s="221" t="s">
        <v>381</v>
      </c>
      <c r="G170" s="43"/>
      <c r="H170" s="43"/>
      <c r="I170" s="222"/>
      <c r="J170" s="43"/>
      <c r="K170" s="43"/>
      <c r="L170" s="47"/>
      <c r="M170" s="223"/>
      <c r="N170" s="22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162</v>
      </c>
      <c r="AU170" s="20" t="s">
        <v>82</v>
      </c>
    </row>
    <row r="171" s="2" customFormat="1" ht="16.5" customHeight="1">
      <c r="A171" s="41"/>
      <c r="B171" s="42"/>
      <c r="C171" s="270" t="s">
        <v>382</v>
      </c>
      <c r="D171" s="270" t="s">
        <v>272</v>
      </c>
      <c r="E171" s="271" t="s">
        <v>383</v>
      </c>
      <c r="F171" s="272" t="s">
        <v>384</v>
      </c>
      <c r="G171" s="273" t="s">
        <v>267</v>
      </c>
      <c r="H171" s="274">
        <v>25.809000000000001</v>
      </c>
      <c r="I171" s="275"/>
      <c r="J171" s="276">
        <f>ROUND(I171*H171,2)</f>
        <v>0</v>
      </c>
      <c r="K171" s="272" t="s">
        <v>159</v>
      </c>
      <c r="L171" s="277"/>
      <c r="M171" s="278" t="s">
        <v>19</v>
      </c>
      <c r="N171" s="279" t="s">
        <v>43</v>
      </c>
      <c r="O171" s="87"/>
      <c r="P171" s="216">
        <f>O171*H171</f>
        <v>0</v>
      </c>
      <c r="Q171" s="216">
        <v>0.00022000000000000001</v>
      </c>
      <c r="R171" s="216">
        <f>Q171*H171</f>
        <v>0.00567798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275</v>
      </c>
      <c r="AT171" s="218" t="s">
        <v>272</v>
      </c>
      <c r="AU171" s="218" t="s">
        <v>82</v>
      </c>
      <c r="AY171" s="20" t="s">
        <v>152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80</v>
      </c>
      <c r="BK171" s="219">
        <f>ROUND(I171*H171,2)</f>
        <v>0</v>
      </c>
      <c r="BL171" s="20" t="s">
        <v>240</v>
      </c>
      <c r="BM171" s="218" t="s">
        <v>385</v>
      </c>
    </row>
    <row r="172" s="13" customFormat="1">
      <c r="A172" s="13"/>
      <c r="B172" s="225"/>
      <c r="C172" s="226"/>
      <c r="D172" s="227" t="s">
        <v>164</v>
      </c>
      <c r="E172" s="226"/>
      <c r="F172" s="229" t="s">
        <v>479</v>
      </c>
      <c r="G172" s="226"/>
      <c r="H172" s="230">
        <v>25.809000000000001</v>
      </c>
      <c r="I172" s="231"/>
      <c r="J172" s="226"/>
      <c r="K172" s="226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164</v>
      </c>
      <c r="AU172" s="236" t="s">
        <v>82</v>
      </c>
      <c r="AV172" s="13" t="s">
        <v>82</v>
      </c>
      <c r="AW172" s="13" t="s">
        <v>4</v>
      </c>
      <c r="AX172" s="13" t="s">
        <v>80</v>
      </c>
      <c r="AY172" s="236" t="s">
        <v>152</v>
      </c>
    </row>
    <row r="173" s="2" customFormat="1" ht="16.5" customHeight="1">
      <c r="A173" s="41"/>
      <c r="B173" s="42"/>
      <c r="C173" s="207" t="s">
        <v>387</v>
      </c>
      <c r="D173" s="207" t="s">
        <v>155</v>
      </c>
      <c r="E173" s="208" t="s">
        <v>388</v>
      </c>
      <c r="F173" s="209" t="s">
        <v>389</v>
      </c>
      <c r="G173" s="210" t="s">
        <v>267</v>
      </c>
      <c r="H173" s="211">
        <v>0.90000000000000002</v>
      </c>
      <c r="I173" s="212"/>
      <c r="J173" s="213">
        <f>ROUND(I173*H173,2)</f>
        <v>0</v>
      </c>
      <c r="K173" s="209" t="s">
        <v>159</v>
      </c>
      <c r="L173" s="47"/>
      <c r="M173" s="214" t="s">
        <v>19</v>
      </c>
      <c r="N173" s="215" t="s">
        <v>43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240</v>
      </c>
      <c r="AT173" s="218" t="s">
        <v>155</v>
      </c>
      <c r="AU173" s="218" t="s">
        <v>82</v>
      </c>
      <c r="AY173" s="20" t="s">
        <v>152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80</v>
      </c>
      <c r="BK173" s="219">
        <f>ROUND(I173*H173,2)</f>
        <v>0</v>
      </c>
      <c r="BL173" s="20" t="s">
        <v>240</v>
      </c>
      <c r="BM173" s="218" t="s">
        <v>390</v>
      </c>
    </row>
    <row r="174" s="2" customFormat="1">
      <c r="A174" s="41"/>
      <c r="B174" s="42"/>
      <c r="C174" s="43"/>
      <c r="D174" s="220" t="s">
        <v>162</v>
      </c>
      <c r="E174" s="43"/>
      <c r="F174" s="221" t="s">
        <v>391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162</v>
      </c>
      <c r="AU174" s="20" t="s">
        <v>82</v>
      </c>
    </row>
    <row r="175" s="2" customFormat="1" ht="16.5" customHeight="1">
      <c r="A175" s="41"/>
      <c r="B175" s="42"/>
      <c r="C175" s="270" t="s">
        <v>275</v>
      </c>
      <c r="D175" s="270" t="s">
        <v>272</v>
      </c>
      <c r="E175" s="271" t="s">
        <v>392</v>
      </c>
      <c r="F175" s="272" t="s">
        <v>393</v>
      </c>
      <c r="G175" s="273" t="s">
        <v>267</v>
      </c>
      <c r="H175" s="274">
        <v>0.98999999999999999</v>
      </c>
      <c r="I175" s="275"/>
      <c r="J175" s="276">
        <f>ROUND(I175*H175,2)</f>
        <v>0</v>
      </c>
      <c r="K175" s="272" t="s">
        <v>19</v>
      </c>
      <c r="L175" s="277"/>
      <c r="M175" s="278" t="s">
        <v>19</v>
      </c>
      <c r="N175" s="279" t="s">
        <v>43</v>
      </c>
      <c r="O175" s="87"/>
      <c r="P175" s="216">
        <f>O175*H175</f>
        <v>0</v>
      </c>
      <c r="Q175" s="216">
        <v>0.00016000000000000001</v>
      </c>
      <c r="R175" s="216">
        <f>Q175*H175</f>
        <v>0.0001584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275</v>
      </c>
      <c r="AT175" s="218" t="s">
        <v>272</v>
      </c>
      <c r="AU175" s="218" t="s">
        <v>82</v>
      </c>
      <c r="AY175" s="20" t="s">
        <v>152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80</v>
      </c>
      <c r="BK175" s="219">
        <f>ROUND(I175*H175,2)</f>
        <v>0</v>
      </c>
      <c r="BL175" s="20" t="s">
        <v>240</v>
      </c>
      <c r="BM175" s="218" t="s">
        <v>394</v>
      </c>
    </row>
    <row r="176" s="13" customFormat="1">
      <c r="A176" s="13"/>
      <c r="B176" s="225"/>
      <c r="C176" s="226"/>
      <c r="D176" s="227" t="s">
        <v>164</v>
      </c>
      <c r="E176" s="226"/>
      <c r="F176" s="229" t="s">
        <v>395</v>
      </c>
      <c r="G176" s="226"/>
      <c r="H176" s="230">
        <v>0.98999999999999999</v>
      </c>
      <c r="I176" s="231"/>
      <c r="J176" s="226"/>
      <c r="K176" s="226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164</v>
      </c>
      <c r="AU176" s="236" t="s">
        <v>82</v>
      </c>
      <c r="AV176" s="13" t="s">
        <v>82</v>
      </c>
      <c r="AW176" s="13" t="s">
        <v>4</v>
      </c>
      <c r="AX176" s="13" t="s">
        <v>80</v>
      </c>
      <c r="AY176" s="236" t="s">
        <v>152</v>
      </c>
    </row>
    <row r="177" s="2" customFormat="1" ht="24.15" customHeight="1">
      <c r="A177" s="41"/>
      <c r="B177" s="42"/>
      <c r="C177" s="207" t="s">
        <v>396</v>
      </c>
      <c r="D177" s="207" t="s">
        <v>155</v>
      </c>
      <c r="E177" s="208" t="s">
        <v>397</v>
      </c>
      <c r="F177" s="209" t="s">
        <v>398</v>
      </c>
      <c r="G177" s="210" t="s">
        <v>248</v>
      </c>
      <c r="H177" s="258"/>
      <c r="I177" s="212"/>
      <c r="J177" s="213">
        <f>ROUND(I177*H177,2)</f>
        <v>0</v>
      </c>
      <c r="K177" s="209" t="s">
        <v>159</v>
      </c>
      <c r="L177" s="47"/>
      <c r="M177" s="214" t="s">
        <v>19</v>
      </c>
      <c r="N177" s="215" t="s">
        <v>43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240</v>
      </c>
      <c r="AT177" s="218" t="s">
        <v>155</v>
      </c>
      <c r="AU177" s="218" t="s">
        <v>82</v>
      </c>
      <c r="AY177" s="20" t="s">
        <v>152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80</v>
      </c>
      <c r="BK177" s="219">
        <f>ROUND(I177*H177,2)</f>
        <v>0</v>
      </c>
      <c r="BL177" s="20" t="s">
        <v>240</v>
      </c>
      <c r="BM177" s="218" t="s">
        <v>399</v>
      </c>
    </row>
    <row r="178" s="2" customFormat="1">
      <c r="A178" s="41"/>
      <c r="B178" s="42"/>
      <c r="C178" s="43"/>
      <c r="D178" s="220" t="s">
        <v>162</v>
      </c>
      <c r="E178" s="43"/>
      <c r="F178" s="221" t="s">
        <v>400</v>
      </c>
      <c r="G178" s="43"/>
      <c r="H178" s="43"/>
      <c r="I178" s="222"/>
      <c r="J178" s="43"/>
      <c r="K178" s="43"/>
      <c r="L178" s="47"/>
      <c r="M178" s="223"/>
      <c r="N178" s="22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162</v>
      </c>
      <c r="AU178" s="20" t="s">
        <v>82</v>
      </c>
    </row>
    <row r="179" s="12" customFormat="1" ht="22.8" customHeight="1">
      <c r="A179" s="12"/>
      <c r="B179" s="191"/>
      <c r="C179" s="192"/>
      <c r="D179" s="193" t="s">
        <v>71</v>
      </c>
      <c r="E179" s="205" t="s">
        <v>452</v>
      </c>
      <c r="F179" s="205" t="s">
        <v>453</v>
      </c>
      <c r="G179" s="192"/>
      <c r="H179" s="192"/>
      <c r="I179" s="195"/>
      <c r="J179" s="206">
        <f>BK179</f>
        <v>0</v>
      </c>
      <c r="K179" s="192"/>
      <c r="L179" s="197"/>
      <c r="M179" s="198"/>
      <c r="N179" s="199"/>
      <c r="O179" s="199"/>
      <c r="P179" s="200">
        <f>SUM(P180:P185)</f>
        <v>0</v>
      </c>
      <c r="Q179" s="199"/>
      <c r="R179" s="200">
        <f>SUM(R180:R185)</f>
        <v>0</v>
      </c>
      <c r="S179" s="199"/>
      <c r="T179" s="201">
        <f>SUM(T180:T185)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2" t="s">
        <v>82</v>
      </c>
      <c r="AT179" s="203" t="s">
        <v>71</v>
      </c>
      <c r="AU179" s="203" t="s">
        <v>80</v>
      </c>
      <c r="AY179" s="202" t="s">
        <v>152</v>
      </c>
      <c r="BK179" s="204">
        <f>SUM(BK180:BK185)</f>
        <v>0</v>
      </c>
    </row>
    <row r="180" s="2" customFormat="1" ht="16.5" customHeight="1">
      <c r="A180" s="41"/>
      <c r="B180" s="42"/>
      <c r="C180" s="207" t="s">
        <v>401</v>
      </c>
      <c r="D180" s="207" t="s">
        <v>155</v>
      </c>
      <c r="E180" s="208" t="s">
        <v>462</v>
      </c>
      <c r="F180" s="209" t="s">
        <v>463</v>
      </c>
      <c r="G180" s="210" t="s">
        <v>158</v>
      </c>
      <c r="H180" s="211">
        <v>34.506</v>
      </c>
      <c r="I180" s="212"/>
      <c r="J180" s="213">
        <f>ROUND(I180*H180,2)</f>
        <v>0</v>
      </c>
      <c r="K180" s="209" t="s">
        <v>19</v>
      </c>
      <c r="L180" s="47"/>
      <c r="M180" s="214" t="s">
        <v>19</v>
      </c>
      <c r="N180" s="215" t="s">
        <v>43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240</v>
      </c>
      <c r="AT180" s="218" t="s">
        <v>155</v>
      </c>
      <c r="AU180" s="218" t="s">
        <v>82</v>
      </c>
      <c r="AY180" s="20" t="s">
        <v>152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80</v>
      </c>
      <c r="BK180" s="219">
        <f>ROUND(I180*H180,2)</f>
        <v>0</v>
      </c>
      <c r="BL180" s="20" t="s">
        <v>240</v>
      </c>
      <c r="BM180" s="218" t="s">
        <v>464</v>
      </c>
    </row>
    <row r="181" s="14" customFormat="1">
      <c r="A181" s="14"/>
      <c r="B181" s="237"/>
      <c r="C181" s="238"/>
      <c r="D181" s="227" t="s">
        <v>164</v>
      </c>
      <c r="E181" s="239" t="s">
        <v>19</v>
      </c>
      <c r="F181" s="240" t="s">
        <v>480</v>
      </c>
      <c r="G181" s="238"/>
      <c r="H181" s="239" t="s">
        <v>19</v>
      </c>
      <c r="I181" s="241"/>
      <c r="J181" s="238"/>
      <c r="K181" s="238"/>
      <c r="L181" s="242"/>
      <c r="M181" s="243"/>
      <c r="N181" s="244"/>
      <c r="O181" s="244"/>
      <c r="P181" s="244"/>
      <c r="Q181" s="244"/>
      <c r="R181" s="244"/>
      <c r="S181" s="244"/>
      <c r="T181" s="24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6" t="s">
        <v>164</v>
      </c>
      <c r="AU181" s="246" t="s">
        <v>82</v>
      </c>
      <c r="AV181" s="14" t="s">
        <v>80</v>
      </c>
      <c r="AW181" s="14" t="s">
        <v>33</v>
      </c>
      <c r="AX181" s="14" t="s">
        <v>72</v>
      </c>
      <c r="AY181" s="246" t="s">
        <v>152</v>
      </c>
    </row>
    <row r="182" s="13" customFormat="1">
      <c r="A182" s="13"/>
      <c r="B182" s="225"/>
      <c r="C182" s="226"/>
      <c r="D182" s="227" t="s">
        <v>164</v>
      </c>
      <c r="E182" s="228" t="s">
        <v>19</v>
      </c>
      <c r="F182" s="229" t="s">
        <v>481</v>
      </c>
      <c r="G182" s="226"/>
      <c r="H182" s="230">
        <v>36.869999999999997</v>
      </c>
      <c r="I182" s="231"/>
      <c r="J182" s="226"/>
      <c r="K182" s="226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164</v>
      </c>
      <c r="AU182" s="236" t="s">
        <v>82</v>
      </c>
      <c r="AV182" s="13" t="s">
        <v>82</v>
      </c>
      <c r="AW182" s="13" t="s">
        <v>33</v>
      </c>
      <c r="AX182" s="13" t="s">
        <v>72</v>
      </c>
      <c r="AY182" s="236" t="s">
        <v>152</v>
      </c>
    </row>
    <row r="183" s="13" customFormat="1">
      <c r="A183" s="13"/>
      <c r="B183" s="225"/>
      <c r="C183" s="226"/>
      <c r="D183" s="227" t="s">
        <v>164</v>
      </c>
      <c r="E183" s="228" t="s">
        <v>19</v>
      </c>
      <c r="F183" s="229" t="s">
        <v>460</v>
      </c>
      <c r="G183" s="226"/>
      <c r="H183" s="230">
        <v>-2.8439999999999999</v>
      </c>
      <c r="I183" s="231"/>
      <c r="J183" s="226"/>
      <c r="K183" s="226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164</v>
      </c>
      <c r="AU183" s="236" t="s">
        <v>82</v>
      </c>
      <c r="AV183" s="13" t="s">
        <v>82</v>
      </c>
      <c r="AW183" s="13" t="s">
        <v>33</v>
      </c>
      <c r="AX183" s="13" t="s">
        <v>72</v>
      </c>
      <c r="AY183" s="236" t="s">
        <v>152</v>
      </c>
    </row>
    <row r="184" s="13" customFormat="1">
      <c r="A184" s="13"/>
      <c r="B184" s="225"/>
      <c r="C184" s="226"/>
      <c r="D184" s="227" t="s">
        <v>164</v>
      </c>
      <c r="E184" s="228" t="s">
        <v>19</v>
      </c>
      <c r="F184" s="229" t="s">
        <v>482</v>
      </c>
      <c r="G184" s="226"/>
      <c r="H184" s="230">
        <v>0.47999999999999998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164</v>
      </c>
      <c r="AU184" s="236" t="s">
        <v>82</v>
      </c>
      <c r="AV184" s="13" t="s">
        <v>82</v>
      </c>
      <c r="AW184" s="13" t="s">
        <v>33</v>
      </c>
      <c r="AX184" s="13" t="s">
        <v>72</v>
      </c>
      <c r="AY184" s="236" t="s">
        <v>152</v>
      </c>
    </row>
    <row r="185" s="15" customFormat="1">
      <c r="A185" s="15"/>
      <c r="B185" s="247"/>
      <c r="C185" s="248"/>
      <c r="D185" s="227" t="s">
        <v>164</v>
      </c>
      <c r="E185" s="249" t="s">
        <v>19</v>
      </c>
      <c r="F185" s="250" t="s">
        <v>185</v>
      </c>
      <c r="G185" s="248"/>
      <c r="H185" s="251">
        <v>34.505999999999993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7" t="s">
        <v>164</v>
      </c>
      <c r="AU185" s="257" t="s">
        <v>82</v>
      </c>
      <c r="AV185" s="15" t="s">
        <v>160</v>
      </c>
      <c r="AW185" s="15" t="s">
        <v>33</v>
      </c>
      <c r="AX185" s="15" t="s">
        <v>80</v>
      </c>
      <c r="AY185" s="257" t="s">
        <v>152</v>
      </c>
    </row>
    <row r="186" s="12" customFormat="1" ht="22.8" customHeight="1">
      <c r="A186" s="12"/>
      <c r="B186" s="191"/>
      <c r="C186" s="192"/>
      <c r="D186" s="193" t="s">
        <v>71</v>
      </c>
      <c r="E186" s="205" t="s">
        <v>250</v>
      </c>
      <c r="F186" s="205" t="s">
        <v>251</v>
      </c>
      <c r="G186" s="192"/>
      <c r="H186" s="192"/>
      <c r="I186" s="195"/>
      <c r="J186" s="206">
        <f>BK186</f>
        <v>0</v>
      </c>
      <c r="K186" s="192"/>
      <c r="L186" s="197"/>
      <c r="M186" s="198"/>
      <c r="N186" s="199"/>
      <c r="O186" s="199"/>
      <c r="P186" s="200">
        <f>SUM(P187:P223)</f>
        <v>0</v>
      </c>
      <c r="Q186" s="199"/>
      <c r="R186" s="200">
        <f>SUM(R187:R223)</f>
        <v>0.14455688999999999</v>
      </c>
      <c r="S186" s="199"/>
      <c r="T186" s="201">
        <f>SUM(T187:T223)</f>
        <v>0.03371495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2" t="s">
        <v>82</v>
      </c>
      <c r="AT186" s="203" t="s">
        <v>71</v>
      </c>
      <c r="AU186" s="203" t="s">
        <v>80</v>
      </c>
      <c r="AY186" s="202" t="s">
        <v>152</v>
      </c>
      <c r="BK186" s="204">
        <f>SUM(BK187:BK223)</f>
        <v>0</v>
      </c>
    </row>
    <row r="187" s="2" customFormat="1" ht="16.5" customHeight="1">
      <c r="A187" s="41"/>
      <c r="B187" s="42"/>
      <c r="C187" s="207" t="s">
        <v>406</v>
      </c>
      <c r="D187" s="207" t="s">
        <v>155</v>
      </c>
      <c r="E187" s="208" t="s">
        <v>253</v>
      </c>
      <c r="F187" s="209" t="s">
        <v>254</v>
      </c>
      <c r="G187" s="210" t="s">
        <v>158</v>
      </c>
      <c r="H187" s="211">
        <v>107.657</v>
      </c>
      <c r="I187" s="212"/>
      <c r="J187" s="213">
        <f>ROUND(I187*H187,2)</f>
        <v>0</v>
      </c>
      <c r="K187" s="209" t="s">
        <v>159</v>
      </c>
      <c r="L187" s="47"/>
      <c r="M187" s="214" t="s">
        <v>19</v>
      </c>
      <c r="N187" s="215" t="s">
        <v>43</v>
      </c>
      <c r="O187" s="87"/>
      <c r="P187" s="216">
        <f>O187*H187</f>
        <v>0</v>
      </c>
      <c r="Q187" s="216">
        <v>0.001</v>
      </c>
      <c r="R187" s="216">
        <f>Q187*H187</f>
        <v>0.107657</v>
      </c>
      <c r="S187" s="216">
        <v>0.00031</v>
      </c>
      <c r="T187" s="217">
        <f>S187*H187</f>
        <v>0.033373670000000001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240</v>
      </c>
      <c r="AT187" s="218" t="s">
        <v>155</v>
      </c>
      <c r="AU187" s="218" t="s">
        <v>82</v>
      </c>
      <c r="AY187" s="20" t="s">
        <v>152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80</v>
      </c>
      <c r="BK187" s="219">
        <f>ROUND(I187*H187,2)</f>
        <v>0</v>
      </c>
      <c r="BL187" s="20" t="s">
        <v>240</v>
      </c>
      <c r="BM187" s="218" t="s">
        <v>255</v>
      </c>
    </row>
    <row r="188" s="2" customFormat="1">
      <c r="A188" s="41"/>
      <c r="B188" s="42"/>
      <c r="C188" s="43"/>
      <c r="D188" s="220" t="s">
        <v>162</v>
      </c>
      <c r="E188" s="43"/>
      <c r="F188" s="221" t="s">
        <v>256</v>
      </c>
      <c r="G188" s="43"/>
      <c r="H188" s="43"/>
      <c r="I188" s="222"/>
      <c r="J188" s="43"/>
      <c r="K188" s="43"/>
      <c r="L188" s="47"/>
      <c r="M188" s="223"/>
      <c r="N188" s="22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162</v>
      </c>
      <c r="AU188" s="20" t="s">
        <v>82</v>
      </c>
    </row>
    <row r="189" s="14" customFormat="1">
      <c r="A189" s="14"/>
      <c r="B189" s="237"/>
      <c r="C189" s="238"/>
      <c r="D189" s="227" t="s">
        <v>164</v>
      </c>
      <c r="E189" s="239" t="s">
        <v>19</v>
      </c>
      <c r="F189" s="240" t="s">
        <v>257</v>
      </c>
      <c r="G189" s="238"/>
      <c r="H189" s="239" t="s">
        <v>19</v>
      </c>
      <c r="I189" s="241"/>
      <c r="J189" s="238"/>
      <c r="K189" s="238"/>
      <c r="L189" s="242"/>
      <c r="M189" s="243"/>
      <c r="N189" s="244"/>
      <c r="O189" s="244"/>
      <c r="P189" s="244"/>
      <c r="Q189" s="244"/>
      <c r="R189" s="244"/>
      <c r="S189" s="244"/>
      <c r="T189" s="24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6" t="s">
        <v>164</v>
      </c>
      <c r="AU189" s="246" t="s">
        <v>82</v>
      </c>
      <c r="AV189" s="14" t="s">
        <v>80</v>
      </c>
      <c r="AW189" s="14" t="s">
        <v>33</v>
      </c>
      <c r="AX189" s="14" t="s">
        <v>72</v>
      </c>
      <c r="AY189" s="246" t="s">
        <v>152</v>
      </c>
    </row>
    <row r="190" s="13" customFormat="1">
      <c r="A190" s="13"/>
      <c r="B190" s="225"/>
      <c r="C190" s="226"/>
      <c r="D190" s="227" t="s">
        <v>164</v>
      </c>
      <c r="E190" s="228" t="s">
        <v>19</v>
      </c>
      <c r="F190" s="229" t="s">
        <v>473</v>
      </c>
      <c r="G190" s="226"/>
      <c r="H190" s="230">
        <v>1.5569999999999999</v>
      </c>
      <c r="I190" s="231"/>
      <c r="J190" s="226"/>
      <c r="K190" s="226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164</v>
      </c>
      <c r="AU190" s="236" t="s">
        <v>82</v>
      </c>
      <c r="AV190" s="13" t="s">
        <v>82</v>
      </c>
      <c r="AW190" s="13" t="s">
        <v>33</v>
      </c>
      <c r="AX190" s="13" t="s">
        <v>72</v>
      </c>
      <c r="AY190" s="236" t="s">
        <v>152</v>
      </c>
    </row>
    <row r="191" s="13" customFormat="1">
      <c r="A191" s="13"/>
      <c r="B191" s="225"/>
      <c r="C191" s="226"/>
      <c r="D191" s="227" t="s">
        <v>164</v>
      </c>
      <c r="E191" s="228" t="s">
        <v>19</v>
      </c>
      <c r="F191" s="229" t="s">
        <v>474</v>
      </c>
      <c r="G191" s="226"/>
      <c r="H191" s="230">
        <v>32.450000000000003</v>
      </c>
      <c r="I191" s="231"/>
      <c r="J191" s="226"/>
      <c r="K191" s="226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164</v>
      </c>
      <c r="AU191" s="236" t="s">
        <v>82</v>
      </c>
      <c r="AV191" s="13" t="s">
        <v>82</v>
      </c>
      <c r="AW191" s="13" t="s">
        <v>33</v>
      </c>
      <c r="AX191" s="13" t="s">
        <v>72</v>
      </c>
      <c r="AY191" s="236" t="s">
        <v>152</v>
      </c>
    </row>
    <row r="192" s="16" customFormat="1">
      <c r="A192" s="16"/>
      <c r="B192" s="259"/>
      <c r="C192" s="260"/>
      <c r="D192" s="227" t="s">
        <v>164</v>
      </c>
      <c r="E192" s="261" t="s">
        <v>19</v>
      </c>
      <c r="F192" s="262" t="s">
        <v>258</v>
      </c>
      <c r="G192" s="260"/>
      <c r="H192" s="263">
        <v>34.007000000000005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69" t="s">
        <v>164</v>
      </c>
      <c r="AU192" s="269" t="s">
        <v>82</v>
      </c>
      <c r="AV192" s="16" t="s">
        <v>172</v>
      </c>
      <c r="AW192" s="16" t="s">
        <v>33</v>
      </c>
      <c r="AX192" s="16" t="s">
        <v>72</v>
      </c>
      <c r="AY192" s="269" t="s">
        <v>152</v>
      </c>
    </row>
    <row r="193" s="14" customFormat="1">
      <c r="A193" s="14"/>
      <c r="B193" s="237"/>
      <c r="C193" s="238"/>
      <c r="D193" s="227" t="s">
        <v>164</v>
      </c>
      <c r="E193" s="239" t="s">
        <v>19</v>
      </c>
      <c r="F193" s="240" t="s">
        <v>259</v>
      </c>
      <c r="G193" s="238"/>
      <c r="H193" s="239" t="s">
        <v>19</v>
      </c>
      <c r="I193" s="241"/>
      <c r="J193" s="238"/>
      <c r="K193" s="238"/>
      <c r="L193" s="242"/>
      <c r="M193" s="243"/>
      <c r="N193" s="244"/>
      <c r="O193" s="244"/>
      <c r="P193" s="244"/>
      <c r="Q193" s="244"/>
      <c r="R193" s="244"/>
      <c r="S193" s="244"/>
      <c r="T193" s="24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6" t="s">
        <v>164</v>
      </c>
      <c r="AU193" s="246" t="s">
        <v>82</v>
      </c>
      <c r="AV193" s="14" t="s">
        <v>80</v>
      </c>
      <c r="AW193" s="14" t="s">
        <v>33</v>
      </c>
      <c r="AX193" s="14" t="s">
        <v>72</v>
      </c>
      <c r="AY193" s="246" t="s">
        <v>152</v>
      </c>
    </row>
    <row r="194" s="13" customFormat="1">
      <c r="A194" s="13"/>
      <c r="B194" s="225"/>
      <c r="C194" s="226"/>
      <c r="D194" s="227" t="s">
        <v>164</v>
      </c>
      <c r="E194" s="228" t="s">
        <v>19</v>
      </c>
      <c r="F194" s="229" t="s">
        <v>483</v>
      </c>
      <c r="G194" s="226"/>
      <c r="H194" s="230">
        <v>84.158000000000001</v>
      </c>
      <c r="I194" s="231"/>
      <c r="J194" s="226"/>
      <c r="K194" s="226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164</v>
      </c>
      <c r="AU194" s="236" t="s">
        <v>82</v>
      </c>
      <c r="AV194" s="13" t="s">
        <v>82</v>
      </c>
      <c r="AW194" s="13" t="s">
        <v>33</v>
      </c>
      <c r="AX194" s="13" t="s">
        <v>72</v>
      </c>
      <c r="AY194" s="236" t="s">
        <v>152</v>
      </c>
    </row>
    <row r="195" s="13" customFormat="1">
      <c r="A195" s="13"/>
      <c r="B195" s="225"/>
      <c r="C195" s="226"/>
      <c r="D195" s="227" t="s">
        <v>164</v>
      </c>
      <c r="E195" s="228" t="s">
        <v>19</v>
      </c>
      <c r="F195" s="229" t="s">
        <v>484</v>
      </c>
      <c r="G195" s="226"/>
      <c r="H195" s="230">
        <v>-2</v>
      </c>
      <c r="I195" s="231"/>
      <c r="J195" s="226"/>
      <c r="K195" s="226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164</v>
      </c>
      <c r="AU195" s="236" t="s">
        <v>82</v>
      </c>
      <c r="AV195" s="13" t="s">
        <v>82</v>
      </c>
      <c r="AW195" s="13" t="s">
        <v>33</v>
      </c>
      <c r="AX195" s="13" t="s">
        <v>72</v>
      </c>
      <c r="AY195" s="236" t="s">
        <v>152</v>
      </c>
    </row>
    <row r="196" s="13" customFormat="1">
      <c r="A196" s="13"/>
      <c r="B196" s="225"/>
      <c r="C196" s="226"/>
      <c r="D196" s="227" t="s">
        <v>164</v>
      </c>
      <c r="E196" s="228" t="s">
        <v>19</v>
      </c>
      <c r="F196" s="229" t="s">
        <v>485</v>
      </c>
      <c r="G196" s="226"/>
      <c r="H196" s="230">
        <v>-11.375999999999999</v>
      </c>
      <c r="I196" s="231"/>
      <c r="J196" s="226"/>
      <c r="K196" s="226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164</v>
      </c>
      <c r="AU196" s="236" t="s">
        <v>82</v>
      </c>
      <c r="AV196" s="13" t="s">
        <v>82</v>
      </c>
      <c r="AW196" s="13" t="s">
        <v>33</v>
      </c>
      <c r="AX196" s="13" t="s">
        <v>72</v>
      </c>
      <c r="AY196" s="236" t="s">
        <v>152</v>
      </c>
    </row>
    <row r="197" s="13" customFormat="1">
      <c r="A197" s="13"/>
      <c r="B197" s="225"/>
      <c r="C197" s="226"/>
      <c r="D197" s="227" t="s">
        <v>164</v>
      </c>
      <c r="E197" s="228" t="s">
        <v>19</v>
      </c>
      <c r="F197" s="229" t="s">
        <v>486</v>
      </c>
      <c r="G197" s="226"/>
      <c r="H197" s="230">
        <v>2.8679999999999999</v>
      </c>
      <c r="I197" s="231"/>
      <c r="J197" s="226"/>
      <c r="K197" s="226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164</v>
      </c>
      <c r="AU197" s="236" t="s">
        <v>82</v>
      </c>
      <c r="AV197" s="13" t="s">
        <v>82</v>
      </c>
      <c r="AW197" s="13" t="s">
        <v>33</v>
      </c>
      <c r="AX197" s="13" t="s">
        <v>72</v>
      </c>
      <c r="AY197" s="236" t="s">
        <v>152</v>
      </c>
    </row>
    <row r="198" s="16" customFormat="1">
      <c r="A198" s="16"/>
      <c r="B198" s="259"/>
      <c r="C198" s="260"/>
      <c r="D198" s="227" t="s">
        <v>164</v>
      </c>
      <c r="E198" s="261" t="s">
        <v>19</v>
      </c>
      <c r="F198" s="262" t="s">
        <v>258</v>
      </c>
      <c r="G198" s="260"/>
      <c r="H198" s="263">
        <v>73.649999999999991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69" t="s">
        <v>164</v>
      </c>
      <c r="AU198" s="269" t="s">
        <v>82</v>
      </c>
      <c r="AV198" s="16" t="s">
        <v>172</v>
      </c>
      <c r="AW198" s="16" t="s">
        <v>33</v>
      </c>
      <c r="AX198" s="16" t="s">
        <v>72</v>
      </c>
      <c r="AY198" s="269" t="s">
        <v>152</v>
      </c>
    </row>
    <row r="199" s="15" customFormat="1">
      <c r="A199" s="15"/>
      <c r="B199" s="247"/>
      <c r="C199" s="248"/>
      <c r="D199" s="227" t="s">
        <v>164</v>
      </c>
      <c r="E199" s="249" t="s">
        <v>19</v>
      </c>
      <c r="F199" s="250" t="s">
        <v>185</v>
      </c>
      <c r="G199" s="248"/>
      <c r="H199" s="251">
        <v>107.657</v>
      </c>
      <c r="I199" s="252"/>
      <c r="J199" s="248"/>
      <c r="K199" s="248"/>
      <c r="L199" s="253"/>
      <c r="M199" s="254"/>
      <c r="N199" s="255"/>
      <c r="O199" s="255"/>
      <c r="P199" s="255"/>
      <c r="Q199" s="255"/>
      <c r="R199" s="255"/>
      <c r="S199" s="255"/>
      <c r="T199" s="256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7" t="s">
        <v>164</v>
      </c>
      <c r="AU199" s="257" t="s">
        <v>82</v>
      </c>
      <c r="AV199" s="15" t="s">
        <v>160</v>
      </c>
      <c r="AW199" s="15" t="s">
        <v>33</v>
      </c>
      <c r="AX199" s="15" t="s">
        <v>80</v>
      </c>
      <c r="AY199" s="257" t="s">
        <v>152</v>
      </c>
    </row>
    <row r="200" s="2" customFormat="1" ht="24.15" customHeight="1">
      <c r="A200" s="41"/>
      <c r="B200" s="42"/>
      <c r="C200" s="207" t="s">
        <v>408</v>
      </c>
      <c r="D200" s="207" t="s">
        <v>155</v>
      </c>
      <c r="E200" s="208" t="s">
        <v>265</v>
      </c>
      <c r="F200" s="209" t="s">
        <v>266</v>
      </c>
      <c r="G200" s="210" t="s">
        <v>267</v>
      </c>
      <c r="H200" s="211">
        <v>19.079999999999998</v>
      </c>
      <c r="I200" s="212"/>
      <c r="J200" s="213">
        <f>ROUND(I200*H200,2)</f>
        <v>0</v>
      </c>
      <c r="K200" s="209" t="s">
        <v>159</v>
      </c>
      <c r="L200" s="47"/>
      <c r="M200" s="214" t="s">
        <v>19</v>
      </c>
      <c r="N200" s="215" t="s">
        <v>43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240</v>
      </c>
      <c r="AT200" s="218" t="s">
        <v>155</v>
      </c>
      <c r="AU200" s="218" t="s">
        <v>82</v>
      </c>
      <c r="AY200" s="20" t="s">
        <v>152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80</v>
      </c>
      <c r="BK200" s="219">
        <f>ROUND(I200*H200,2)</f>
        <v>0</v>
      </c>
      <c r="BL200" s="20" t="s">
        <v>240</v>
      </c>
      <c r="BM200" s="218" t="s">
        <v>268</v>
      </c>
    </row>
    <row r="201" s="2" customFormat="1">
      <c r="A201" s="41"/>
      <c r="B201" s="42"/>
      <c r="C201" s="43"/>
      <c r="D201" s="220" t="s">
        <v>162</v>
      </c>
      <c r="E201" s="43"/>
      <c r="F201" s="221" t="s">
        <v>269</v>
      </c>
      <c r="G201" s="43"/>
      <c r="H201" s="43"/>
      <c r="I201" s="222"/>
      <c r="J201" s="43"/>
      <c r="K201" s="43"/>
      <c r="L201" s="47"/>
      <c r="M201" s="223"/>
      <c r="N201" s="224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162</v>
      </c>
      <c r="AU201" s="20" t="s">
        <v>82</v>
      </c>
    </row>
    <row r="202" s="13" customFormat="1">
      <c r="A202" s="13"/>
      <c r="B202" s="225"/>
      <c r="C202" s="226"/>
      <c r="D202" s="227" t="s">
        <v>164</v>
      </c>
      <c r="E202" s="228" t="s">
        <v>19</v>
      </c>
      <c r="F202" s="229" t="s">
        <v>407</v>
      </c>
      <c r="G202" s="226"/>
      <c r="H202" s="230">
        <v>19.079999999999998</v>
      </c>
      <c r="I202" s="231"/>
      <c r="J202" s="226"/>
      <c r="K202" s="226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164</v>
      </c>
      <c r="AU202" s="236" t="s">
        <v>82</v>
      </c>
      <c r="AV202" s="13" t="s">
        <v>82</v>
      </c>
      <c r="AW202" s="13" t="s">
        <v>33</v>
      </c>
      <c r="AX202" s="13" t="s">
        <v>80</v>
      </c>
      <c r="AY202" s="236" t="s">
        <v>152</v>
      </c>
    </row>
    <row r="203" s="2" customFormat="1" ht="16.5" customHeight="1">
      <c r="A203" s="41"/>
      <c r="B203" s="42"/>
      <c r="C203" s="270" t="s">
        <v>410</v>
      </c>
      <c r="D203" s="270" t="s">
        <v>272</v>
      </c>
      <c r="E203" s="271" t="s">
        <v>273</v>
      </c>
      <c r="F203" s="272" t="s">
        <v>274</v>
      </c>
      <c r="G203" s="273" t="s">
        <v>267</v>
      </c>
      <c r="H203" s="274">
        <v>22.896000000000001</v>
      </c>
      <c r="I203" s="275"/>
      <c r="J203" s="276">
        <f>ROUND(I203*H203,2)</f>
        <v>0</v>
      </c>
      <c r="K203" s="272" t="s">
        <v>159</v>
      </c>
      <c r="L203" s="277"/>
      <c r="M203" s="278" t="s">
        <v>19</v>
      </c>
      <c r="N203" s="279" t="s">
        <v>43</v>
      </c>
      <c r="O203" s="87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275</v>
      </c>
      <c r="AT203" s="218" t="s">
        <v>272</v>
      </c>
      <c r="AU203" s="218" t="s">
        <v>82</v>
      </c>
      <c r="AY203" s="20" t="s">
        <v>152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80</v>
      </c>
      <c r="BK203" s="219">
        <f>ROUND(I203*H203,2)</f>
        <v>0</v>
      </c>
      <c r="BL203" s="20" t="s">
        <v>240</v>
      </c>
      <c r="BM203" s="218" t="s">
        <v>276</v>
      </c>
    </row>
    <row r="204" s="13" customFormat="1">
      <c r="A204" s="13"/>
      <c r="B204" s="225"/>
      <c r="C204" s="226"/>
      <c r="D204" s="227" t="s">
        <v>164</v>
      </c>
      <c r="E204" s="226"/>
      <c r="F204" s="229" t="s">
        <v>409</v>
      </c>
      <c r="G204" s="226"/>
      <c r="H204" s="230">
        <v>22.896000000000001</v>
      </c>
      <c r="I204" s="231"/>
      <c r="J204" s="226"/>
      <c r="K204" s="226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164</v>
      </c>
      <c r="AU204" s="236" t="s">
        <v>82</v>
      </c>
      <c r="AV204" s="13" t="s">
        <v>82</v>
      </c>
      <c r="AW204" s="13" t="s">
        <v>4</v>
      </c>
      <c r="AX204" s="13" t="s">
        <v>80</v>
      </c>
      <c r="AY204" s="236" t="s">
        <v>152</v>
      </c>
    </row>
    <row r="205" s="2" customFormat="1" ht="24.15" customHeight="1">
      <c r="A205" s="41"/>
      <c r="B205" s="42"/>
      <c r="C205" s="207" t="s">
        <v>412</v>
      </c>
      <c r="D205" s="207" t="s">
        <v>155</v>
      </c>
      <c r="E205" s="208" t="s">
        <v>279</v>
      </c>
      <c r="F205" s="209" t="s">
        <v>280</v>
      </c>
      <c r="G205" s="210" t="s">
        <v>158</v>
      </c>
      <c r="H205" s="211">
        <v>11.375999999999999</v>
      </c>
      <c r="I205" s="212"/>
      <c r="J205" s="213">
        <f>ROUND(I205*H205,2)</f>
        <v>0</v>
      </c>
      <c r="K205" s="209" t="s">
        <v>159</v>
      </c>
      <c r="L205" s="47"/>
      <c r="M205" s="214" t="s">
        <v>19</v>
      </c>
      <c r="N205" s="215" t="s">
        <v>43</v>
      </c>
      <c r="O205" s="87"/>
      <c r="P205" s="216">
        <f>O205*H205</f>
        <v>0</v>
      </c>
      <c r="Q205" s="216">
        <v>0</v>
      </c>
      <c r="R205" s="216">
        <f>Q205*H205</f>
        <v>0</v>
      </c>
      <c r="S205" s="216">
        <v>3.0000000000000001E-05</v>
      </c>
      <c r="T205" s="217">
        <f>S205*H205</f>
        <v>0.00034128000000000001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8" t="s">
        <v>240</v>
      </c>
      <c r="AT205" s="218" t="s">
        <v>155</v>
      </c>
      <c r="AU205" s="218" t="s">
        <v>82</v>
      </c>
      <c r="AY205" s="20" t="s">
        <v>152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20" t="s">
        <v>80</v>
      </c>
      <c r="BK205" s="219">
        <f>ROUND(I205*H205,2)</f>
        <v>0</v>
      </c>
      <c r="BL205" s="20" t="s">
        <v>240</v>
      </c>
      <c r="BM205" s="218" t="s">
        <v>281</v>
      </c>
    </row>
    <row r="206" s="2" customFormat="1">
      <c r="A206" s="41"/>
      <c r="B206" s="42"/>
      <c r="C206" s="43"/>
      <c r="D206" s="220" t="s">
        <v>162</v>
      </c>
      <c r="E206" s="43"/>
      <c r="F206" s="221" t="s">
        <v>282</v>
      </c>
      <c r="G206" s="43"/>
      <c r="H206" s="43"/>
      <c r="I206" s="222"/>
      <c r="J206" s="43"/>
      <c r="K206" s="43"/>
      <c r="L206" s="47"/>
      <c r="M206" s="223"/>
      <c r="N206" s="224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162</v>
      </c>
      <c r="AU206" s="20" t="s">
        <v>82</v>
      </c>
    </row>
    <row r="207" s="14" customFormat="1">
      <c r="A207" s="14"/>
      <c r="B207" s="237"/>
      <c r="C207" s="238"/>
      <c r="D207" s="227" t="s">
        <v>164</v>
      </c>
      <c r="E207" s="239" t="s">
        <v>19</v>
      </c>
      <c r="F207" s="240" t="s">
        <v>283</v>
      </c>
      <c r="G207" s="238"/>
      <c r="H207" s="239" t="s">
        <v>19</v>
      </c>
      <c r="I207" s="241"/>
      <c r="J207" s="238"/>
      <c r="K207" s="238"/>
      <c r="L207" s="242"/>
      <c r="M207" s="243"/>
      <c r="N207" s="244"/>
      <c r="O207" s="244"/>
      <c r="P207" s="244"/>
      <c r="Q207" s="244"/>
      <c r="R207" s="244"/>
      <c r="S207" s="244"/>
      <c r="T207" s="24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6" t="s">
        <v>164</v>
      </c>
      <c r="AU207" s="246" t="s">
        <v>82</v>
      </c>
      <c r="AV207" s="14" t="s">
        <v>80</v>
      </c>
      <c r="AW207" s="14" t="s">
        <v>33</v>
      </c>
      <c r="AX207" s="14" t="s">
        <v>72</v>
      </c>
      <c r="AY207" s="246" t="s">
        <v>152</v>
      </c>
    </row>
    <row r="208" s="13" customFormat="1">
      <c r="A208" s="13"/>
      <c r="B208" s="225"/>
      <c r="C208" s="226"/>
      <c r="D208" s="227" t="s">
        <v>164</v>
      </c>
      <c r="E208" s="228" t="s">
        <v>19</v>
      </c>
      <c r="F208" s="229" t="s">
        <v>411</v>
      </c>
      <c r="G208" s="226"/>
      <c r="H208" s="230">
        <v>11.375999999999999</v>
      </c>
      <c r="I208" s="231"/>
      <c r="J208" s="226"/>
      <c r="K208" s="226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164</v>
      </c>
      <c r="AU208" s="236" t="s">
        <v>82</v>
      </c>
      <c r="AV208" s="13" t="s">
        <v>82</v>
      </c>
      <c r="AW208" s="13" t="s">
        <v>33</v>
      </c>
      <c r="AX208" s="13" t="s">
        <v>80</v>
      </c>
      <c r="AY208" s="236" t="s">
        <v>152</v>
      </c>
    </row>
    <row r="209" s="2" customFormat="1" ht="16.5" customHeight="1">
      <c r="A209" s="41"/>
      <c r="B209" s="42"/>
      <c r="C209" s="270" t="s">
        <v>414</v>
      </c>
      <c r="D209" s="270" t="s">
        <v>272</v>
      </c>
      <c r="E209" s="271" t="s">
        <v>285</v>
      </c>
      <c r="F209" s="272" t="s">
        <v>286</v>
      </c>
      <c r="G209" s="273" t="s">
        <v>158</v>
      </c>
      <c r="H209" s="274">
        <v>13.651</v>
      </c>
      <c r="I209" s="275"/>
      <c r="J209" s="276">
        <f>ROUND(I209*H209,2)</f>
        <v>0</v>
      </c>
      <c r="K209" s="272" t="s">
        <v>159</v>
      </c>
      <c r="L209" s="277"/>
      <c r="M209" s="278" t="s">
        <v>19</v>
      </c>
      <c r="N209" s="279" t="s">
        <v>43</v>
      </c>
      <c r="O209" s="87"/>
      <c r="P209" s="216">
        <f>O209*H209</f>
        <v>0</v>
      </c>
      <c r="Q209" s="216">
        <v>2.0000000000000002E-05</v>
      </c>
      <c r="R209" s="216">
        <f>Q209*H209</f>
        <v>0.00027302000000000001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275</v>
      </c>
      <c r="AT209" s="218" t="s">
        <v>272</v>
      </c>
      <c r="AU209" s="218" t="s">
        <v>82</v>
      </c>
      <c r="AY209" s="20" t="s">
        <v>152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80</v>
      </c>
      <c r="BK209" s="219">
        <f>ROUND(I209*H209,2)</f>
        <v>0</v>
      </c>
      <c r="BL209" s="20" t="s">
        <v>240</v>
      </c>
      <c r="BM209" s="218" t="s">
        <v>287</v>
      </c>
    </row>
    <row r="210" s="13" customFormat="1">
      <c r="A210" s="13"/>
      <c r="B210" s="225"/>
      <c r="C210" s="226"/>
      <c r="D210" s="227" t="s">
        <v>164</v>
      </c>
      <c r="E210" s="226"/>
      <c r="F210" s="229" t="s">
        <v>413</v>
      </c>
      <c r="G210" s="226"/>
      <c r="H210" s="230">
        <v>13.651</v>
      </c>
      <c r="I210" s="231"/>
      <c r="J210" s="226"/>
      <c r="K210" s="226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164</v>
      </c>
      <c r="AU210" s="236" t="s">
        <v>82</v>
      </c>
      <c r="AV210" s="13" t="s">
        <v>82</v>
      </c>
      <c r="AW210" s="13" t="s">
        <v>4</v>
      </c>
      <c r="AX210" s="13" t="s">
        <v>80</v>
      </c>
      <c r="AY210" s="236" t="s">
        <v>152</v>
      </c>
    </row>
    <row r="211" s="2" customFormat="1" ht="16.5" customHeight="1">
      <c r="A211" s="41"/>
      <c r="B211" s="42"/>
      <c r="C211" s="207" t="s">
        <v>415</v>
      </c>
      <c r="D211" s="207" t="s">
        <v>155</v>
      </c>
      <c r="E211" s="208" t="s">
        <v>290</v>
      </c>
      <c r="F211" s="209" t="s">
        <v>291</v>
      </c>
      <c r="G211" s="210" t="s">
        <v>158</v>
      </c>
      <c r="H211" s="211">
        <v>73.150999999999996</v>
      </c>
      <c r="I211" s="212"/>
      <c r="J211" s="213">
        <f>ROUND(I211*H211,2)</f>
        <v>0</v>
      </c>
      <c r="K211" s="209" t="s">
        <v>159</v>
      </c>
      <c r="L211" s="47"/>
      <c r="M211" s="214" t="s">
        <v>19</v>
      </c>
      <c r="N211" s="215" t="s">
        <v>43</v>
      </c>
      <c r="O211" s="87"/>
      <c r="P211" s="216">
        <f>O211*H211</f>
        <v>0</v>
      </c>
      <c r="Q211" s="216">
        <v>0.00020000000000000001</v>
      </c>
      <c r="R211" s="216">
        <f>Q211*H211</f>
        <v>0.0146302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240</v>
      </c>
      <c r="AT211" s="218" t="s">
        <v>155</v>
      </c>
      <c r="AU211" s="218" t="s">
        <v>82</v>
      </c>
      <c r="AY211" s="20" t="s">
        <v>152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80</v>
      </c>
      <c r="BK211" s="219">
        <f>ROUND(I211*H211,2)</f>
        <v>0</v>
      </c>
      <c r="BL211" s="20" t="s">
        <v>240</v>
      </c>
      <c r="BM211" s="218" t="s">
        <v>292</v>
      </c>
    </row>
    <row r="212" s="2" customFormat="1">
      <c r="A212" s="41"/>
      <c r="B212" s="42"/>
      <c r="C212" s="43"/>
      <c r="D212" s="220" t="s">
        <v>162</v>
      </c>
      <c r="E212" s="43"/>
      <c r="F212" s="221" t="s">
        <v>293</v>
      </c>
      <c r="G212" s="43"/>
      <c r="H212" s="43"/>
      <c r="I212" s="222"/>
      <c r="J212" s="43"/>
      <c r="K212" s="43"/>
      <c r="L212" s="47"/>
      <c r="M212" s="223"/>
      <c r="N212" s="224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162</v>
      </c>
      <c r="AU212" s="20" t="s">
        <v>82</v>
      </c>
    </row>
    <row r="213" s="13" customFormat="1">
      <c r="A213" s="13"/>
      <c r="B213" s="225"/>
      <c r="C213" s="226"/>
      <c r="D213" s="227" t="s">
        <v>164</v>
      </c>
      <c r="E213" s="228" t="s">
        <v>19</v>
      </c>
      <c r="F213" s="229" t="s">
        <v>487</v>
      </c>
      <c r="G213" s="226"/>
      <c r="H213" s="230">
        <v>73.150999999999996</v>
      </c>
      <c r="I213" s="231"/>
      <c r="J213" s="226"/>
      <c r="K213" s="226"/>
      <c r="L213" s="232"/>
      <c r="M213" s="233"/>
      <c r="N213" s="234"/>
      <c r="O213" s="234"/>
      <c r="P213" s="234"/>
      <c r="Q213" s="234"/>
      <c r="R213" s="234"/>
      <c r="S213" s="234"/>
      <c r="T213" s="23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6" t="s">
        <v>164</v>
      </c>
      <c r="AU213" s="236" t="s">
        <v>82</v>
      </c>
      <c r="AV213" s="13" t="s">
        <v>82</v>
      </c>
      <c r="AW213" s="13" t="s">
        <v>33</v>
      </c>
      <c r="AX213" s="13" t="s">
        <v>80</v>
      </c>
      <c r="AY213" s="236" t="s">
        <v>152</v>
      </c>
    </row>
    <row r="214" s="2" customFormat="1" ht="24.15" customHeight="1">
      <c r="A214" s="41"/>
      <c r="B214" s="42"/>
      <c r="C214" s="207" t="s">
        <v>416</v>
      </c>
      <c r="D214" s="207" t="s">
        <v>155</v>
      </c>
      <c r="E214" s="208" t="s">
        <v>295</v>
      </c>
      <c r="F214" s="209" t="s">
        <v>296</v>
      </c>
      <c r="G214" s="210" t="s">
        <v>158</v>
      </c>
      <c r="H214" s="211">
        <v>73.150999999999996</v>
      </c>
      <c r="I214" s="212"/>
      <c r="J214" s="213">
        <f>ROUND(I214*H214,2)</f>
        <v>0</v>
      </c>
      <c r="K214" s="209" t="s">
        <v>159</v>
      </c>
      <c r="L214" s="47"/>
      <c r="M214" s="214" t="s">
        <v>19</v>
      </c>
      <c r="N214" s="215" t="s">
        <v>43</v>
      </c>
      <c r="O214" s="87"/>
      <c r="P214" s="216">
        <f>O214*H214</f>
        <v>0</v>
      </c>
      <c r="Q214" s="216">
        <v>0.00029</v>
      </c>
      <c r="R214" s="216">
        <f>Q214*H214</f>
        <v>0.02121379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240</v>
      </c>
      <c r="AT214" s="218" t="s">
        <v>155</v>
      </c>
      <c r="AU214" s="218" t="s">
        <v>82</v>
      </c>
      <c r="AY214" s="20" t="s">
        <v>152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80</v>
      </c>
      <c r="BK214" s="219">
        <f>ROUND(I214*H214,2)</f>
        <v>0</v>
      </c>
      <c r="BL214" s="20" t="s">
        <v>240</v>
      </c>
      <c r="BM214" s="218" t="s">
        <v>297</v>
      </c>
    </row>
    <row r="215" s="2" customFormat="1">
      <c r="A215" s="41"/>
      <c r="B215" s="42"/>
      <c r="C215" s="43"/>
      <c r="D215" s="220" t="s">
        <v>162</v>
      </c>
      <c r="E215" s="43"/>
      <c r="F215" s="221" t="s">
        <v>298</v>
      </c>
      <c r="G215" s="43"/>
      <c r="H215" s="43"/>
      <c r="I215" s="222"/>
      <c r="J215" s="43"/>
      <c r="K215" s="43"/>
      <c r="L215" s="47"/>
      <c r="M215" s="223"/>
      <c r="N215" s="224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162</v>
      </c>
      <c r="AU215" s="20" t="s">
        <v>82</v>
      </c>
    </row>
    <row r="216" s="2" customFormat="1" ht="24.15" customHeight="1">
      <c r="A216" s="41"/>
      <c r="B216" s="42"/>
      <c r="C216" s="207" t="s">
        <v>421</v>
      </c>
      <c r="D216" s="207" t="s">
        <v>155</v>
      </c>
      <c r="E216" s="208" t="s">
        <v>417</v>
      </c>
      <c r="F216" s="209" t="s">
        <v>418</v>
      </c>
      <c r="G216" s="210" t="s">
        <v>158</v>
      </c>
      <c r="H216" s="211">
        <v>39.143999999999998</v>
      </c>
      <c r="I216" s="212"/>
      <c r="J216" s="213">
        <f>ROUND(I216*H216,2)</f>
        <v>0</v>
      </c>
      <c r="K216" s="209" t="s">
        <v>159</v>
      </c>
      <c r="L216" s="47"/>
      <c r="M216" s="214" t="s">
        <v>19</v>
      </c>
      <c r="N216" s="215" t="s">
        <v>43</v>
      </c>
      <c r="O216" s="87"/>
      <c r="P216" s="216">
        <f>O216*H216</f>
        <v>0</v>
      </c>
      <c r="Q216" s="216">
        <v>2.0000000000000002E-05</v>
      </c>
      <c r="R216" s="216">
        <f>Q216*H216</f>
        <v>0.00078288000000000001</v>
      </c>
      <c r="S216" s="216">
        <v>0</v>
      </c>
      <c r="T216" s="21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8" t="s">
        <v>240</v>
      </c>
      <c r="AT216" s="218" t="s">
        <v>155</v>
      </c>
      <c r="AU216" s="218" t="s">
        <v>82</v>
      </c>
      <c r="AY216" s="20" t="s">
        <v>152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20" t="s">
        <v>80</v>
      </c>
      <c r="BK216" s="219">
        <f>ROUND(I216*H216,2)</f>
        <v>0</v>
      </c>
      <c r="BL216" s="20" t="s">
        <v>240</v>
      </c>
      <c r="BM216" s="218" t="s">
        <v>419</v>
      </c>
    </row>
    <row r="217" s="2" customFormat="1">
      <c r="A217" s="41"/>
      <c r="B217" s="42"/>
      <c r="C217" s="43"/>
      <c r="D217" s="220" t="s">
        <v>162</v>
      </c>
      <c r="E217" s="43"/>
      <c r="F217" s="221" t="s">
        <v>420</v>
      </c>
      <c r="G217" s="43"/>
      <c r="H217" s="43"/>
      <c r="I217" s="222"/>
      <c r="J217" s="43"/>
      <c r="K217" s="43"/>
      <c r="L217" s="47"/>
      <c r="M217" s="223"/>
      <c r="N217" s="224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162</v>
      </c>
      <c r="AU217" s="20" t="s">
        <v>82</v>
      </c>
    </row>
    <row r="218" s="14" customFormat="1">
      <c r="A218" s="14"/>
      <c r="B218" s="237"/>
      <c r="C218" s="238"/>
      <c r="D218" s="227" t="s">
        <v>164</v>
      </c>
      <c r="E218" s="239" t="s">
        <v>19</v>
      </c>
      <c r="F218" s="240" t="s">
        <v>259</v>
      </c>
      <c r="G218" s="238"/>
      <c r="H218" s="239" t="s">
        <v>19</v>
      </c>
      <c r="I218" s="241"/>
      <c r="J218" s="238"/>
      <c r="K218" s="238"/>
      <c r="L218" s="242"/>
      <c r="M218" s="243"/>
      <c r="N218" s="244"/>
      <c r="O218" s="244"/>
      <c r="P218" s="244"/>
      <c r="Q218" s="244"/>
      <c r="R218" s="244"/>
      <c r="S218" s="244"/>
      <c r="T218" s="24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6" t="s">
        <v>164</v>
      </c>
      <c r="AU218" s="246" t="s">
        <v>82</v>
      </c>
      <c r="AV218" s="14" t="s">
        <v>80</v>
      </c>
      <c r="AW218" s="14" t="s">
        <v>33</v>
      </c>
      <c r="AX218" s="14" t="s">
        <v>72</v>
      </c>
      <c r="AY218" s="246" t="s">
        <v>152</v>
      </c>
    </row>
    <row r="219" s="13" customFormat="1">
      <c r="A219" s="13"/>
      <c r="B219" s="225"/>
      <c r="C219" s="226"/>
      <c r="D219" s="227" t="s">
        <v>164</v>
      </c>
      <c r="E219" s="228" t="s">
        <v>19</v>
      </c>
      <c r="F219" s="229" t="s">
        <v>488</v>
      </c>
      <c r="G219" s="226"/>
      <c r="H219" s="230">
        <v>45.787999999999997</v>
      </c>
      <c r="I219" s="231"/>
      <c r="J219" s="226"/>
      <c r="K219" s="226"/>
      <c r="L219" s="232"/>
      <c r="M219" s="233"/>
      <c r="N219" s="234"/>
      <c r="O219" s="234"/>
      <c r="P219" s="234"/>
      <c r="Q219" s="234"/>
      <c r="R219" s="234"/>
      <c r="S219" s="234"/>
      <c r="T219" s="23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6" t="s">
        <v>164</v>
      </c>
      <c r="AU219" s="236" t="s">
        <v>82</v>
      </c>
      <c r="AV219" s="13" t="s">
        <v>82</v>
      </c>
      <c r="AW219" s="13" t="s">
        <v>33</v>
      </c>
      <c r="AX219" s="13" t="s">
        <v>72</v>
      </c>
      <c r="AY219" s="236" t="s">
        <v>152</v>
      </c>
    </row>
    <row r="220" s="13" customFormat="1">
      <c r="A220" s="13"/>
      <c r="B220" s="225"/>
      <c r="C220" s="226"/>
      <c r="D220" s="227" t="s">
        <v>164</v>
      </c>
      <c r="E220" s="228" t="s">
        <v>19</v>
      </c>
      <c r="F220" s="229" t="s">
        <v>403</v>
      </c>
      <c r="G220" s="226"/>
      <c r="H220" s="230">
        <v>-0.5</v>
      </c>
      <c r="I220" s="231"/>
      <c r="J220" s="226"/>
      <c r="K220" s="226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164</v>
      </c>
      <c r="AU220" s="236" t="s">
        <v>82</v>
      </c>
      <c r="AV220" s="13" t="s">
        <v>82</v>
      </c>
      <c r="AW220" s="13" t="s">
        <v>33</v>
      </c>
      <c r="AX220" s="13" t="s">
        <v>72</v>
      </c>
      <c r="AY220" s="236" t="s">
        <v>152</v>
      </c>
    </row>
    <row r="221" s="13" customFormat="1">
      <c r="A221" s="13"/>
      <c r="B221" s="225"/>
      <c r="C221" s="226"/>
      <c r="D221" s="227" t="s">
        <v>164</v>
      </c>
      <c r="E221" s="228" t="s">
        <v>19</v>
      </c>
      <c r="F221" s="229" t="s">
        <v>404</v>
      </c>
      <c r="G221" s="226"/>
      <c r="H221" s="230">
        <v>-8.532</v>
      </c>
      <c r="I221" s="231"/>
      <c r="J221" s="226"/>
      <c r="K221" s="226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164</v>
      </c>
      <c r="AU221" s="236" t="s">
        <v>82</v>
      </c>
      <c r="AV221" s="13" t="s">
        <v>82</v>
      </c>
      <c r="AW221" s="13" t="s">
        <v>33</v>
      </c>
      <c r="AX221" s="13" t="s">
        <v>72</v>
      </c>
      <c r="AY221" s="236" t="s">
        <v>152</v>
      </c>
    </row>
    <row r="222" s="13" customFormat="1">
      <c r="A222" s="13"/>
      <c r="B222" s="225"/>
      <c r="C222" s="226"/>
      <c r="D222" s="227" t="s">
        <v>164</v>
      </c>
      <c r="E222" s="228" t="s">
        <v>19</v>
      </c>
      <c r="F222" s="229" t="s">
        <v>405</v>
      </c>
      <c r="G222" s="226"/>
      <c r="H222" s="230">
        <v>2.3879999999999999</v>
      </c>
      <c r="I222" s="231"/>
      <c r="J222" s="226"/>
      <c r="K222" s="226"/>
      <c r="L222" s="232"/>
      <c r="M222" s="233"/>
      <c r="N222" s="234"/>
      <c r="O222" s="234"/>
      <c r="P222" s="234"/>
      <c r="Q222" s="234"/>
      <c r="R222" s="234"/>
      <c r="S222" s="234"/>
      <c r="T222" s="23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6" t="s">
        <v>164</v>
      </c>
      <c r="AU222" s="236" t="s">
        <v>82</v>
      </c>
      <c r="AV222" s="13" t="s">
        <v>82</v>
      </c>
      <c r="AW222" s="13" t="s">
        <v>33</v>
      </c>
      <c r="AX222" s="13" t="s">
        <v>72</v>
      </c>
      <c r="AY222" s="236" t="s">
        <v>152</v>
      </c>
    </row>
    <row r="223" s="15" customFormat="1">
      <c r="A223" s="15"/>
      <c r="B223" s="247"/>
      <c r="C223" s="248"/>
      <c r="D223" s="227" t="s">
        <v>164</v>
      </c>
      <c r="E223" s="249" t="s">
        <v>19</v>
      </c>
      <c r="F223" s="250" t="s">
        <v>185</v>
      </c>
      <c r="G223" s="248"/>
      <c r="H223" s="251">
        <v>39.143999999999998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57" t="s">
        <v>164</v>
      </c>
      <c r="AU223" s="257" t="s">
        <v>82</v>
      </c>
      <c r="AV223" s="15" t="s">
        <v>160</v>
      </c>
      <c r="AW223" s="15" t="s">
        <v>33</v>
      </c>
      <c r="AX223" s="15" t="s">
        <v>80</v>
      </c>
      <c r="AY223" s="257" t="s">
        <v>152</v>
      </c>
    </row>
    <row r="224" s="12" customFormat="1" ht="25.92" customHeight="1">
      <c r="A224" s="12"/>
      <c r="B224" s="191"/>
      <c r="C224" s="192"/>
      <c r="D224" s="193" t="s">
        <v>71</v>
      </c>
      <c r="E224" s="194" t="s">
        <v>299</v>
      </c>
      <c r="F224" s="194" t="s">
        <v>300</v>
      </c>
      <c r="G224" s="192"/>
      <c r="H224" s="192"/>
      <c r="I224" s="195"/>
      <c r="J224" s="196">
        <f>BK224</f>
        <v>0</v>
      </c>
      <c r="K224" s="192"/>
      <c r="L224" s="197"/>
      <c r="M224" s="198"/>
      <c r="N224" s="199"/>
      <c r="O224" s="199"/>
      <c r="P224" s="200">
        <f>P225</f>
        <v>0</v>
      </c>
      <c r="Q224" s="199"/>
      <c r="R224" s="200">
        <f>R225</f>
        <v>0</v>
      </c>
      <c r="S224" s="199"/>
      <c r="T224" s="201">
        <f>T225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2" t="s">
        <v>186</v>
      </c>
      <c r="AT224" s="203" t="s">
        <v>71</v>
      </c>
      <c r="AU224" s="203" t="s">
        <v>72</v>
      </c>
      <c r="AY224" s="202" t="s">
        <v>152</v>
      </c>
      <c r="BK224" s="204">
        <f>BK225</f>
        <v>0</v>
      </c>
    </row>
    <row r="225" s="2" customFormat="1" ht="16.5" customHeight="1">
      <c r="A225" s="41"/>
      <c r="B225" s="42"/>
      <c r="C225" s="207" t="s">
        <v>466</v>
      </c>
      <c r="D225" s="207" t="s">
        <v>155</v>
      </c>
      <c r="E225" s="208" t="s">
        <v>302</v>
      </c>
      <c r="F225" s="209" t="s">
        <v>300</v>
      </c>
      <c r="G225" s="210" t="s">
        <v>248</v>
      </c>
      <c r="H225" s="258"/>
      <c r="I225" s="212"/>
      <c r="J225" s="213">
        <f>ROUND(I225*H225,2)</f>
        <v>0</v>
      </c>
      <c r="K225" s="209" t="s">
        <v>19</v>
      </c>
      <c r="L225" s="47"/>
      <c r="M225" s="280" t="s">
        <v>19</v>
      </c>
      <c r="N225" s="281" t="s">
        <v>43</v>
      </c>
      <c r="O225" s="282"/>
      <c r="P225" s="283">
        <f>O225*H225</f>
        <v>0</v>
      </c>
      <c r="Q225" s="283">
        <v>0</v>
      </c>
      <c r="R225" s="283">
        <f>Q225*H225</f>
        <v>0</v>
      </c>
      <c r="S225" s="283">
        <v>0</v>
      </c>
      <c r="T225" s="284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160</v>
      </c>
      <c r="AT225" s="218" t="s">
        <v>155</v>
      </c>
      <c r="AU225" s="218" t="s">
        <v>80</v>
      </c>
      <c r="AY225" s="20" t="s">
        <v>152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20" t="s">
        <v>80</v>
      </c>
      <c r="BK225" s="219">
        <f>ROUND(I225*H225,2)</f>
        <v>0</v>
      </c>
      <c r="BL225" s="20" t="s">
        <v>160</v>
      </c>
      <c r="BM225" s="218" t="s">
        <v>303</v>
      </c>
    </row>
    <row r="226" s="2" customFormat="1" ht="6.96" customHeight="1">
      <c r="A226" s="41"/>
      <c r="B226" s="62"/>
      <c r="C226" s="63"/>
      <c r="D226" s="63"/>
      <c r="E226" s="63"/>
      <c r="F226" s="63"/>
      <c r="G226" s="63"/>
      <c r="H226" s="63"/>
      <c r="I226" s="63"/>
      <c r="J226" s="63"/>
      <c r="K226" s="63"/>
      <c r="L226" s="47"/>
      <c r="M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</row>
  </sheetData>
  <sheetProtection sheet="1" autoFilter="0" formatColumns="0" formatRows="0" objects="1" scenarios="1" spinCount="100000" saltValue="BiFxhLfUycgGeClw9t7OJeTUujtk/b/5gqpVMR5vTrvWrlKnStJ+xXhYr77QmSZd7DOLsWQ8DKThoPZR9ptrsQ==" hashValue="n//l3n2/NDWCWRv5WelZj98S3SdLh0XHaNWp3mLWLF4if1fZGPxkaUDe//9H2UUclhkMVTT9pRwJ0F0fk+J17w==" algorithmName="SHA-512" password="80EB"/>
  <autoFilter ref="C90:K225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5_01/611131121"/>
    <hyperlink ref="F101" r:id="rId2" display="https://podminky.urs.cz/item/CS_URS_2025_01/611311131"/>
    <hyperlink ref="F103" r:id="rId3" display="https://podminky.urs.cz/item/CS_URS_2025_01/612131121"/>
    <hyperlink ref="F111" r:id="rId4" display="https://podminky.urs.cz/item/CS_URS_2025_01/612311131"/>
    <hyperlink ref="F116" r:id="rId5" display="https://podminky.urs.cz/item/CS_URS_2025_01/949101111"/>
    <hyperlink ref="F118" r:id="rId6" display="https://podminky.urs.cz/item/CS_URS_2025_01/952901111"/>
    <hyperlink ref="F121" r:id="rId7" display="https://podminky.urs.cz/item/CS_URS_2025_01/997002611"/>
    <hyperlink ref="F123" r:id="rId8" display="https://podminky.urs.cz/item/CS_URS_2025_01/997013212"/>
    <hyperlink ref="F125" r:id="rId9" display="https://podminky.urs.cz/item/CS_URS_2025_01/997013501"/>
    <hyperlink ref="F127" r:id="rId10" display="https://podminky.urs.cz/item/CS_URS_2025_01/997013509"/>
    <hyperlink ref="F130" r:id="rId11" display="https://podminky.urs.cz/item/CS_URS_2025_01/997013631"/>
    <hyperlink ref="F133" r:id="rId12" display="https://podminky.urs.cz/item/CS_URS_2025_01/998018002"/>
    <hyperlink ref="F143" r:id="rId13" display="https://podminky.urs.cz/item/CS_URS_2025_01/998766312"/>
    <hyperlink ref="F146" r:id="rId14" display="https://podminky.urs.cz/item/CS_URS_2025_01/776201811"/>
    <hyperlink ref="F151" r:id="rId15" display="https://podminky.urs.cz/item/CS_URS_2025_01/776410811"/>
    <hyperlink ref="F154" r:id="rId16" display="https://podminky.urs.cz/item/CS_URS_2025_01/776111116"/>
    <hyperlink ref="F156" r:id="rId17" display="https://podminky.urs.cz/item/CS_URS_2025_01/776111311"/>
    <hyperlink ref="F160" r:id="rId18" display="https://podminky.urs.cz/item/CS_URS_2025_01/776121112"/>
    <hyperlink ref="F164" r:id="rId19" display="https://podminky.urs.cz/item/CS_URS_2025_01/776141112"/>
    <hyperlink ref="F166" r:id="rId20" display="https://podminky.urs.cz/item/CS_URS_2025_01/776221111"/>
    <hyperlink ref="F170" r:id="rId21" display="https://podminky.urs.cz/item/CS_URS_2025_01/776411111"/>
    <hyperlink ref="F174" r:id="rId22" display="https://podminky.urs.cz/item/CS_URS_2025_01/776421312"/>
    <hyperlink ref="F178" r:id="rId23" display="https://podminky.urs.cz/item/CS_URS_2025_01/998776312"/>
    <hyperlink ref="F188" r:id="rId24" display="https://podminky.urs.cz/item/CS_URS_2025_01/784121001"/>
    <hyperlink ref="F201" r:id="rId25" display="https://podminky.urs.cz/item/CS_URS_2025_01/784171001"/>
    <hyperlink ref="F206" r:id="rId26" display="https://podminky.urs.cz/item/CS_URS_2025_01/784171111"/>
    <hyperlink ref="F212" r:id="rId27" display="https://podminky.urs.cz/item/CS_URS_2025_01/784181121"/>
    <hyperlink ref="F215" r:id="rId28" display="https://podminky.urs.cz/item/CS_URS_2025_01/784211101"/>
    <hyperlink ref="F217" r:id="rId29" display="https://podminky.urs.cz/item/CS_URS_2025_01/78421116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0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121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ZŠ Běžecká - oprava stropů a stěn po zatékání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489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30. 1. 2025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ROUND(J88,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ROUND((SUM(BE88:BE149)),  2)</f>
        <v>0</v>
      </c>
      <c r="G33" s="41"/>
      <c r="H33" s="41"/>
      <c r="I33" s="151">
        <v>0.20999999999999999</v>
      </c>
      <c r="J33" s="150">
        <f>ROUND(((SUM(BE88:BE149))*I33),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ROUND((SUM(BF88:BF149)),  2)</f>
        <v>0</v>
      </c>
      <c r="G34" s="41"/>
      <c r="H34" s="41"/>
      <c r="I34" s="151">
        <v>0.12</v>
      </c>
      <c r="J34" s="150">
        <f>ROUND(((SUM(BF88:BF149))*I34),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ROUND((SUM(BG88:BG149)),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ROUND((SUM(BH88:BH149)),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ROUND((SUM(BI88:BI149)),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ZŠ Běžecká - oprava stropů a stěn po zatékání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08 - m.č. C55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Sokolov, Běžecká 2055</v>
      </c>
      <c r="G52" s="43"/>
      <c r="H52" s="43"/>
      <c r="I52" s="35" t="s">
        <v>23</v>
      </c>
      <c r="J52" s="75" t="str">
        <f>IF(J12="","",J12)</f>
        <v>30. 1. 2025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125</v>
      </c>
      <c r="D57" s="165"/>
      <c r="E57" s="165"/>
      <c r="F57" s="165"/>
      <c r="G57" s="165"/>
      <c r="H57" s="165"/>
      <c r="I57" s="165"/>
      <c r="J57" s="166" t="s">
        <v>126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127</v>
      </c>
    </row>
    <row r="60" s="9" customFormat="1" ht="24.96" customHeight="1">
      <c r="A60" s="9"/>
      <c r="B60" s="168"/>
      <c r="C60" s="169"/>
      <c r="D60" s="170" t="s">
        <v>128</v>
      </c>
      <c r="E60" s="171"/>
      <c r="F60" s="171"/>
      <c r="G60" s="171"/>
      <c r="H60" s="171"/>
      <c r="I60" s="171"/>
      <c r="J60" s="172">
        <f>J89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129</v>
      </c>
      <c r="E61" s="177"/>
      <c r="F61" s="177"/>
      <c r="G61" s="177"/>
      <c r="H61" s="177"/>
      <c r="I61" s="177"/>
      <c r="J61" s="178">
        <f>J90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130</v>
      </c>
      <c r="E62" s="177"/>
      <c r="F62" s="177"/>
      <c r="G62" s="177"/>
      <c r="H62" s="177"/>
      <c r="I62" s="177"/>
      <c r="J62" s="178">
        <f>J100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131</v>
      </c>
      <c r="E63" s="177"/>
      <c r="F63" s="177"/>
      <c r="G63" s="177"/>
      <c r="H63" s="177"/>
      <c r="I63" s="177"/>
      <c r="J63" s="178">
        <f>J106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132</v>
      </c>
      <c r="E64" s="177"/>
      <c r="F64" s="177"/>
      <c r="G64" s="177"/>
      <c r="H64" s="177"/>
      <c r="I64" s="177"/>
      <c r="J64" s="178">
        <f>J118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133</v>
      </c>
      <c r="E65" s="171"/>
      <c r="F65" s="171"/>
      <c r="G65" s="171"/>
      <c r="H65" s="171"/>
      <c r="I65" s="171"/>
      <c r="J65" s="172">
        <f>J121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4"/>
      <c r="C66" s="175"/>
      <c r="D66" s="176" t="s">
        <v>134</v>
      </c>
      <c r="E66" s="177"/>
      <c r="F66" s="177"/>
      <c r="G66" s="177"/>
      <c r="H66" s="177"/>
      <c r="I66" s="177"/>
      <c r="J66" s="178">
        <f>J122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135</v>
      </c>
      <c r="E67" s="177"/>
      <c r="F67" s="177"/>
      <c r="G67" s="177"/>
      <c r="H67" s="177"/>
      <c r="I67" s="177"/>
      <c r="J67" s="178">
        <f>J126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8"/>
      <c r="C68" s="169"/>
      <c r="D68" s="170" t="s">
        <v>136</v>
      </c>
      <c r="E68" s="171"/>
      <c r="F68" s="171"/>
      <c r="G68" s="171"/>
      <c r="H68" s="171"/>
      <c r="I68" s="171"/>
      <c r="J68" s="172">
        <f>J148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137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63" t="str">
        <f>E7</f>
        <v>ZŠ Běžecká - oprava stropů a stěn po zatékání</v>
      </c>
      <c r="F78" s="35"/>
      <c r="G78" s="35"/>
      <c r="H78" s="35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122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08 - m.č. C55</v>
      </c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>Sokolov, Běžecká 2055</v>
      </c>
      <c r="G82" s="43"/>
      <c r="H82" s="43"/>
      <c r="I82" s="35" t="s">
        <v>23</v>
      </c>
      <c r="J82" s="75" t="str">
        <f>IF(J12="","",J12)</f>
        <v>30. 1. 2025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E15</f>
        <v>Město Sokolov</v>
      </c>
      <c r="G84" s="43"/>
      <c r="H84" s="43"/>
      <c r="I84" s="35" t="s">
        <v>31</v>
      </c>
      <c r="J84" s="39" t="str">
        <f>E21</f>
        <v xml:space="preserve"> 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29</v>
      </c>
      <c r="D85" s="43"/>
      <c r="E85" s="43"/>
      <c r="F85" s="30" t="str">
        <f>IF(E18="","",E18)</f>
        <v>Vyplň údaj</v>
      </c>
      <c r="G85" s="43"/>
      <c r="H85" s="43"/>
      <c r="I85" s="35" t="s">
        <v>34</v>
      </c>
      <c r="J85" s="39" t="str">
        <f>E24</f>
        <v>Michal Kubelka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0"/>
      <c r="B87" s="181"/>
      <c r="C87" s="182" t="s">
        <v>138</v>
      </c>
      <c r="D87" s="183" t="s">
        <v>57</v>
      </c>
      <c r="E87" s="183" t="s">
        <v>53</v>
      </c>
      <c r="F87" s="183" t="s">
        <v>54</v>
      </c>
      <c r="G87" s="183" t="s">
        <v>139</v>
      </c>
      <c r="H87" s="183" t="s">
        <v>140</v>
      </c>
      <c r="I87" s="183" t="s">
        <v>141</v>
      </c>
      <c r="J87" s="183" t="s">
        <v>126</v>
      </c>
      <c r="K87" s="184" t="s">
        <v>142</v>
      </c>
      <c r="L87" s="185"/>
      <c r="M87" s="95" t="s">
        <v>19</v>
      </c>
      <c r="N87" s="96" t="s">
        <v>42</v>
      </c>
      <c r="O87" s="96" t="s">
        <v>143</v>
      </c>
      <c r="P87" s="96" t="s">
        <v>144</v>
      </c>
      <c r="Q87" s="96" t="s">
        <v>145</v>
      </c>
      <c r="R87" s="96" t="s">
        <v>146</v>
      </c>
      <c r="S87" s="96" t="s">
        <v>147</v>
      </c>
      <c r="T87" s="97" t="s">
        <v>148</v>
      </c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</row>
    <row r="88" s="2" customFormat="1" ht="22.8" customHeight="1">
      <c r="A88" s="41"/>
      <c r="B88" s="42"/>
      <c r="C88" s="102" t="s">
        <v>149</v>
      </c>
      <c r="D88" s="43"/>
      <c r="E88" s="43"/>
      <c r="F88" s="43"/>
      <c r="G88" s="43"/>
      <c r="H88" s="43"/>
      <c r="I88" s="43"/>
      <c r="J88" s="186">
        <f>BK88</f>
        <v>0</v>
      </c>
      <c r="K88" s="43"/>
      <c r="L88" s="47"/>
      <c r="M88" s="98"/>
      <c r="N88" s="187"/>
      <c r="O88" s="99"/>
      <c r="P88" s="188">
        <f>P89+P121+P148</f>
        <v>0</v>
      </c>
      <c r="Q88" s="99"/>
      <c r="R88" s="188">
        <f>R89+R121+R148</f>
        <v>0.14518931999999998</v>
      </c>
      <c r="S88" s="99"/>
      <c r="T88" s="189">
        <f>T89+T121+T148</f>
        <v>0.015085859999999998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71</v>
      </c>
      <c r="AU88" s="20" t="s">
        <v>127</v>
      </c>
      <c r="BK88" s="190">
        <f>BK89+BK121+BK148</f>
        <v>0</v>
      </c>
    </row>
    <row r="89" s="12" customFormat="1" ht="25.92" customHeight="1">
      <c r="A89" s="12"/>
      <c r="B89" s="191"/>
      <c r="C89" s="192"/>
      <c r="D89" s="193" t="s">
        <v>71</v>
      </c>
      <c r="E89" s="194" t="s">
        <v>150</v>
      </c>
      <c r="F89" s="194" t="s">
        <v>151</v>
      </c>
      <c r="G89" s="192"/>
      <c r="H89" s="192"/>
      <c r="I89" s="195"/>
      <c r="J89" s="196">
        <f>BK89</f>
        <v>0</v>
      </c>
      <c r="K89" s="192"/>
      <c r="L89" s="197"/>
      <c r="M89" s="198"/>
      <c r="N89" s="199"/>
      <c r="O89" s="199"/>
      <c r="P89" s="200">
        <f>P90+P100+P106+P118</f>
        <v>0</v>
      </c>
      <c r="Q89" s="199"/>
      <c r="R89" s="200">
        <f>R90+R100+R106+R118</f>
        <v>0.085530179999999983</v>
      </c>
      <c r="S89" s="199"/>
      <c r="T89" s="201">
        <f>T90+T100+T106+T118</f>
        <v>0.0023914800000000001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80</v>
      </c>
      <c r="AT89" s="203" t="s">
        <v>71</v>
      </c>
      <c r="AU89" s="203" t="s">
        <v>72</v>
      </c>
      <c r="AY89" s="202" t="s">
        <v>152</v>
      </c>
      <c r="BK89" s="204">
        <f>BK90+BK100+BK106+BK118</f>
        <v>0</v>
      </c>
    </row>
    <row r="90" s="12" customFormat="1" ht="22.8" customHeight="1">
      <c r="A90" s="12"/>
      <c r="B90" s="191"/>
      <c r="C90" s="192"/>
      <c r="D90" s="193" t="s">
        <v>71</v>
      </c>
      <c r="E90" s="205" t="s">
        <v>153</v>
      </c>
      <c r="F90" s="205" t="s">
        <v>154</v>
      </c>
      <c r="G90" s="192"/>
      <c r="H90" s="192"/>
      <c r="I90" s="195"/>
      <c r="J90" s="206">
        <f>BK90</f>
        <v>0</v>
      </c>
      <c r="K90" s="192"/>
      <c r="L90" s="197"/>
      <c r="M90" s="198"/>
      <c r="N90" s="199"/>
      <c r="O90" s="199"/>
      <c r="P90" s="200">
        <f>SUM(P91:P99)</f>
        <v>0</v>
      </c>
      <c r="Q90" s="199"/>
      <c r="R90" s="200">
        <f>SUM(R91:R99)</f>
        <v>0.083935859999999987</v>
      </c>
      <c r="S90" s="199"/>
      <c r="T90" s="201">
        <f>SUM(T91:T99)</f>
        <v>0.0023914800000000001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80</v>
      </c>
      <c r="AT90" s="203" t="s">
        <v>71</v>
      </c>
      <c r="AU90" s="203" t="s">
        <v>80</v>
      </c>
      <c r="AY90" s="202" t="s">
        <v>152</v>
      </c>
      <c r="BK90" s="204">
        <f>SUM(BK91:BK99)</f>
        <v>0</v>
      </c>
    </row>
    <row r="91" s="2" customFormat="1" ht="16.5" customHeight="1">
      <c r="A91" s="41"/>
      <c r="B91" s="42"/>
      <c r="C91" s="207" t="s">
        <v>80</v>
      </c>
      <c r="D91" s="207" t="s">
        <v>155</v>
      </c>
      <c r="E91" s="208" t="s">
        <v>156</v>
      </c>
      <c r="F91" s="209" t="s">
        <v>157</v>
      </c>
      <c r="G91" s="210" t="s">
        <v>158</v>
      </c>
      <c r="H91" s="211">
        <v>39.857999999999997</v>
      </c>
      <c r="I91" s="212"/>
      <c r="J91" s="213">
        <f>ROUND(I91*H91,2)</f>
        <v>0</v>
      </c>
      <c r="K91" s="209" t="s">
        <v>159</v>
      </c>
      <c r="L91" s="47"/>
      <c r="M91" s="214" t="s">
        <v>19</v>
      </c>
      <c r="N91" s="215" t="s">
        <v>43</v>
      </c>
      <c r="O91" s="87"/>
      <c r="P91" s="216">
        <f>O91*H91</f>
        <v>0</v>
      </c>
      <c r="Q91" s="216">
        <v>4.0000000000000003E-05</v>
      </c>
      <c r="R91" s="216">
        <f>Q91*H91</f>
        <v>0.00159432</v>
      </c>
      <c r="S91" s="216">
        <v>6.0000000000000002E-05</v>
      </c>
      <c r="T91" s="217">
        <f>S91*H91</f>
        <v>0.0023914800000000001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160</v>
      </c>
      <c r="AT91" s="218" t="s">
        <v>155</v>
      </c>
      <c r="AU91" s="218" t="s">
        <v>82</v>
      </c>
      <c r="AY91" s="20" t="s">
        <v>152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80</v>
      </c>
      <c r="BK91" s="219">
        <f>ROUND(I91*H91,2)</f>
        <v>0</v>
      </c>
      <c r="BL91" s="20" t="s">
        <v>160</v>
      </c>
      <c r="BM91" s="218" t="s">
        <v>490</v>
      </c>
    </row>
    <row r="92" s="2" customFormat="1">
      <c r="A92" s="41"/>
      <c r="B92" s="42"/>
      <c r="C92" s="43"/>
      <c r="D92" s="220" t="s">
        <v>162</v>
      </c>
      <c r="E92" s="43"/>
      <c r="F92" s="221" t="s">
        <v>163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162</v>
      </c>
      <c r="AU92" s="20" t="s">
        <v>82</v>
      </c>
    </row>
    <row r="93" s="13" customFormat="1">
      <c r="A93" s="13"/>
      <c r="B93" s="225"/>
      <c r="C93" s="226"/>
      <c r="D93" s="227" t="s">
        <v>164</v>
      </c>
      <c r="E93" s="228" t="s">
        <v>19</v>
      </c>
      <c r="F93" s="229" t="s">
        <v>491</v>
      </c>
      <c r="G93" s="226"/>
      <c r="H93" s="230">
        <v>39.857999999999997</v>
      </c>
      <c r="I93" s="231"/>
      <c r="J93" s="226"/>
      <c r="K93" s="226"/>
      <c r="L93" s="232"/>
      <c r="M93" s="233"/>
      <c r="N93" s="234"/>
      <c r="O93" s="234"/>
      <c r="P93" s="234"/>
      <c r="Q93" s="234"/>
      <c r="R93" s="234"/>
      <c r="S93" s="234"/>
      <c r="T93" s="23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164</v>
      </c>
      <c r="AU93" s="236" t="s">
        <v>82</v>
      </c>
      <c r="AV93" s="13" t="s">
        <v>82</v>
      </c>
      <c r="AW93" s="13" t="s">
        <v>33</v>
      </c>
      <c r="AX93" s="13" t="s">
        <v>80</v>
      </c>
      <c r="AY93" s="236" t="s">
        <v>152</v>
      </c>
    </row>
    <row r="94" s="2" customFormat="1" ht="16.5" customHeight="1">
      <c r="A94" s="41"/>
      <c r="B94" s="42"/>
      <c r="C94" s="207" t="s">
        <v>82</v>
      </c>
      <c r="D94" s="207" t="s">
        <v>155</v>
      </c>
      <c r="E94" s="208" t="s">
        <v>166</v>
      </c>
      <c r="F94" s="209" t="s">
        <v>167</v>
      </c>
      <c r="G94" s="210" t="s">
        <v>158</v>
      </c>
      <c r="H94" s="211">
        <v>19.928999999999998</v>
      </c>
      <c r="I94" s="212"/>
      <c r="J94" s="213">
        <f>ROUND(I94*H94,2)</f>
        <v>0</v>
      </c>
      <c r="K94" s="209" t="s">
        <v>159</v>
      </c>
      <c r="L94" s="47"/>
      <c r="M94" s="214" t="s">
        <v>19</v>
      </c>
      <c r="N94" s="215" t="s">
        <v>43</v>
      </c>
      <c r="O94" s="87"/>
      <c r="P94" s="216">
        <f>O94*H94</f>
        <v>0</v>
      </c>
      <c r="Q94" s="216">
        <v>0.00025999999999999998</v>
      </c>
      <c r="R94" s="216">
        <f>Q94*H94</f>
        <v>0.0051815399999999992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160</v>
      </c>
      <c r="AT94" s="218" t="s">
        <v>155</v>
      </c>
      <c r="AU94" s="218" t="s">
        <v>82</v>
      </c>
      <c r="AY94" s="20" t="s">
        <v>152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80</v>
      </c>
      <c r="BK94" s="219">
        <f>ROUND(I94*H94,2)</f>
        <v>0</v>
      </c>
      <c r="BL94" s="20" t="s">
        <v>160</v>
      </c>
      <c r="BM94" s="218" t="s">
        <v>168</v>
      </c>
    </row>
    <row r="95" s="2" customFormat="1">
      <c r="A95" s="41"/>
      <c r="B95" s="42"/>
      <c r="C95" s="43"/>
      <c r="D95" s="220" t="s">
        <v>162</v>
      </c>
      <c r="E95" s="43"/>
      <c r="F95" s="221" t="s">
        <v>169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162</v>
      </c>
      <c r="AU95" s="20" t="s">
        <v>82</v>
      </c>
    </row>
    <row r="96" s="14" customFormat="1">
      <c r="A96" s="14"/>
      <c r="B96" s="237"/>
      <c r="C96" s="238"/>
      <c r="D96" s="227" t="s">
        <v>164</v>
      </c>
      <c r="E96" s="239" t="s">
        <v>19</v>
      </c>
      <c r="F96" s="240" t="s">
        <v>170</v>
      </c>
      <c r="G96" s="238"/>
      <c r="H96" s="239" t="s">
        <v>19</v>
      </c>
      <c r="I96" s="241"/>
      <c r="J96" s="238"/>
      <c r="K96" s="238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164</v>
      </c>
      <c r="AU96" s="246" t="s">
        <v>82</v>
      </c>
      <c r="AV96" s="14" t="s">
        <v>80</v>
      </c>
      <c r="AW96" s="14" t="s">
        <v>33</v>
      </c>
      <c r="AX96" s="14" t="s">
        <v>72</v>
      </c>
      <c r="AY96" s="246" t="s">
        <v>152</v>
      </c>
    </row>
    <row r="97" s="13" customFormat="1">
      <c r="A97" s="13"/>
      <c r="B97" s="225"/>
      <c r="C97" s="226"/>
      <c r="D97" s="227" t="s">
        <v>164</v>
      </c>
      <c r="E97" s="228" t="s">
        <v>19</v>
      </c>
      <c r="F97" s="229" t="s">
        <v>492</v>
      </c>
      <c r="G97" s="226"/>
      <c r="H97" s="230">
        <v>19.928999999999998</v>
      </c>
      <c r="I97" s="231"/>
      <c r="J97" s="226"/>
      <c r="K97" s="226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164</v>
      </c>
      <c r="AU97" s="236" t="s">
        <v>82</v>
      </c>
      <c r="AV97" s="13" t="s">
        <v>82</v>
      </c>
      <c r="AW97" s="13" t="s">
        <v>33</v>
      </c>
      <c r="AX97" s="13" t="s">
        <v>80</v>
      </c>
      <c r="AY97" s="236" t="s">
        <v>152</v>
      </c>
    </row>
    <row r="98" s="2" customFormat="1" ht="16.5" customHeight="1">
      <c r="A98" s="41"/>
      <c r="B98" s="42"/>
      <c r="C98" s="207" t="s">
        <v>172</v>
      </c>
      <c r="D98" s="207" t="s">
        <v>155</v>
      </c>
      <c r="E98" s="208" t="s">
        <v>173</v>
      </c>
      <c r="F98" s="209" t="s">
        <v>174</v>
      </c>
      <c r="G98" s="210" t="s">
        <v>158</v>
      </c>
      <c r="H98" s="211">
        <v>19.289999999999999</v>
      </c>
      <c r="I98" s="212"/>
      <c r="J98" s="213">
        <f>ROUND(I98*H98,2)</f>
        <v>0</v>
      </c>
      <c r="K98" s="209" t="s">
        <v>159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0.0040000000000000001</v>
      </c>
      <c r="R98" s="216">
        <f>Q98*H98</f>
        <v>0.077159999999999992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160</v>
      </c>
      <c r="AT98" s="218" t="s">
        <v>155</v>
      </c>
      <c r="AU98" s="218" t="s">
        <v>82</v>
      </c>
      <c r="AY98" s="20" t="s">
        <v>152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80</v>
      </c>
      <c r="BK98" s="219">
        <f>ROUND(I98*H98,2)</f>
        <v>0</v>
      </c>
      <c r="BL98" s="20" t="s">
        <v>160</v>
      </c>
      <c r="BM98" s="218" t="s">
        <v>175</v>
      </c>
    </row>
    <row r="99" s="2" customFormat="1">
      <c r="A99" s="41"/>
      <c r="B99" s="42"/>
      <c r="C99" s="43"/>
      <c r="D99" s="220" t="s">
        <v>162</v>
      </c>
      <c r="E99" s="43"/>
      <c r="F99" s="221" t="s">
        <v>176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162</v>
      </c>
      <c r="AU99" s="20" t="s">
        <v>82</v>
      </c>
    </row>
    <row r="100" s="12" customFormat="1" ht="22.8" customHeight="1">
      <c r="A100" s="12"/>
      <c r="B100" s="191"/>
      <c r="C100" s="192"/>
      <c r="D100" s="193" t="s">
        <v>71</v>
      </c>
      <c r="E100" s="205" t="s">
        <v>191</v>
      </c>
      <c r="F100" s="205" t="s">
        <v>192</v>
      </c>
      <c r="G100" s="192"/>
      <c r="H100" s="192"/>
      <c r="I100" s="195"/>
      <c r="J100" s="206">
        <f>BK100</f>
        <v>0</v>
      </c>
      <c r="K100" s="192"/>
      <c r="L100" s="197"/>
      <c r="M100" s="198"/>
      <c r="N100" s="199"/>
      <c r="O100" s="199"/>
      <c r="P100" s="200">
        <f>SUM(P101:P105)</f>
        <v>0</v>
      </c>
      <c r="Q100" s="199"/>
      <c r="R100" s="200">
        <f>SUM(R101:R105)</f>
        <v>0.00159432</v>
      </c>
      <c r="S100" s="199"/>
      <c r="T100" s="201">
        <f>SUM(T101:T105)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2" t="s">
        <v>80</v>
      </c>
      <c r="AT100" s="203" t="s">
        <v>71</v>
      </c>
      <c r="AU100" s="203" t="s">
        <v>80</v>
      </c>
      <c r="AY100" s="202" t="s">
        <v>152</v>
      </c>
      <c r="BK100" s="204">
        <f>SUM(BK101:BK105)</f>
        <v>0</v>
      </c>
    </row>
    <row r="101" s="2" customFormat="1" ht="24.15" customHeight="1">
      <c r="A101" s="41"/>
      <c r="B101" s="42"/>
      <c r="C101" s="207" t="s">
        <v>160</v>
      </c>
      <c r="D101" s="207" t="s">
        <v>155</v>
      </c>
      <c r="E101" s="208" t="s">
        <v>193</v>
      </c>
      <c r="F101" s="209" t="s">
        <v>194</v>
      </c>
      <c r="G101" s="210" t="s">
        <v>158</v>
      </c>
      <c r="H101" s="211">
        <v>39.857999999999997</v>
      </c>
      <c r="I101" s="212"/>
      <c r="J101" s="213">
        <f>ROUND(I101*H101,2)</f>
        <v>0</v>
      </c>
      <c r="K101" s="209" t="s">
        <v>159</v>
      </c>
      <c r="L101" s="47"/>
      <c r="M101" s="214" t="s">
        <v>19</v>
      </c>
      <c r="N101" s="215" t="s">
        <v>43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160</v>
      </c>
      <c r="AT101" s="218" t="s">
        <v>155</v>
      </c>
      <c r="AU101" s="218" t="s">
        <v>82</v>
      </c>
      <c r="AY101" s="20" t="s">
        <v>152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80</v>
      </c>
      <c r="BK101" s="219">
        <f>ROUND(I101*H101,2)</f>
        <v>0</v>
      </c>
      <c r="BL101" s="20" t="s">
        <v>160</v>
      </c>
      <c r="BM101" s="218" t="s">
        <v>195</v>
      </c>
    </row>
    <row r="102" s="2" customFormat="1">
      <c r="A102" s="41"/>
      <c r="B102" s="42"/>
      <c r="C102" s="43"/>
      <c r="D102" s="220" t="s">
        <v>162</v>
      </c>
      <c r="E102" s="43"/>
      <c r="F102" s="221" t="s">
        <v>196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162</v>
      </c>
      <c r="AU102" s="20" t="s">
        <v>82</v>
      </c>
    </row>
    <row r="103" s="13" customFormat="1">
      <c r="A103" s="13"/>
      <c r="B103" s="225"/>
      <c r="C103" s="226"/>
      <c r="D103" s="227" t="s">
        <v>164</v>
      </c>
      <c r="E103" s="228" t="s">
        <v>19</v>
      </c>
      <c r="F103" s="229" t="s">
        <v>491</v>
      </c>
      <c r="G103" s="226"/>
      <c r="H103" s="230">
        <v>39.857999999999997</v>
      </c>
      <c r="I103" s="231"/>
      <c r="J103" s="226"/>
      <c r="K103" s="226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164</v>
      </c>
      <c r="AU103" s="236" t="s">
        <v>82</v>
      </c>
      <c r="AV103" s="13" t="s">
        <v>82</v>
      </c>
      <c r="AW103" s="13" t="s">
        <v>33</v>
      </c>
      <c r="AX103" s="13" t="s">
        <v>80</v>
      </c>
      <c r="AY103" s="236" t="s">
        <v>152</v>
      </c>
    </row>
    <row r="104" s="2" customFormat="1" ht="24.15" customHeight="1">
      <c r="A104" s="41"/>
      <c r="B104" s="42"/>
      <c r="C104" s="207" t="s">
        <v>186</v>
      </c>
      <c r="D104" s="207" t="s">
        <v>155</v>
      </c>
      <c r="E104" s="208" t="s">
        <v>198</v>
      </c>
      <c r="F104" s="209" t="s">
        <v>199</v>
      </c>
      <c r="G104" s="210" t="s">
        <v>158</v>
      </c>
      <c r="H104" s="211">
        <v>39.857999999999997</v>
      </c>
      <c r="I104" s="212"/>
      <c r="J104" s="213">
        <f>ROUND(I104*H104,2)</f>
        <v>0</v>
      </c>
      <c r="K104" s="209" t="s">
        <v>159</v>
      </c>
      <c r="L104" s="47"/>
      <c r="M104" s="214" t="s">
        <v>19</v>
      </c>
      <c r="N104" s="215" t="s">
        <v>43</v>
      </c>
      <c r="O104" s="87"/>
      <c r="P104" s="216">
        <f>O104*H104</f>
        <v>0</v>
      </c>
      <c r="Q104" s="216">
        <v>4.0000000000000003E-05</v>
      </c>
      <c r="R104" s="216">
        <f>Q104*H104</f>
        <v>0.00159432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160</v>
      </c>
      <c r="AT104" s="218" t="s">
        <v>155</v>
      </c>
      <c r="AU104" s="218" t="s">
        <v>82</v>
      </c>
      <c r="AY104" s="20" t="s">
        <v>152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80</v>
      </c>
      <c r="BK104" s="219">
        <f>ROUND(I104*H104,2)</f>
        <v>0</v>
      </c>
      <c r="BL104" s="20" t="s">
        <v>160</v>
      </c>
      <c r="BM104" s="218" t="s">
        <v>200</v>
      </c>
    </row>
    <row r="105" s="2" customFormat="1">
      <c r="A105" s="41"/>
      <c r="B105" s="42"/>
      <c r="C105" s="43"/>
      <c r="D105" s="220" t="s">
        <v>162</v>
      </c>
      <c r="E105" s="43"/>
      <c r="F105" s="221" t="s">
        <v>201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162</v>
      </c>
      <c r="AU105" s="20" t="s">
        <v>82</v>
      </c>
    </row>
    <row r="106" s="12" customFormat="1" ht="22.8" customHeight="1">
      <c r="A106" s="12"/>
      <c r="B106" s="191"/>
      <c r="C106" s="192"/>
      <c r="D106" s="193" t="s">
        <v>71</v>
      </c>
      <c r="E106" s="205" t="s">
        <v>202</v>
      </c>
      <c r="F106" s="205" t="s">
        <v>203</v>
      </c>
      <c r="G106" s="192"/>
      <c r="H106" s="192"/>
      <c r="I106" s="195"/>
      <c r="J106" s="206">
        <f>BK106</f>
        <v>0</v>
      </c>
      <c r="K106" s="192"/>
      <c r="L106" s="197"/>
      <c r="M106" s="198"/>
      <c r="N106" s="199"/>
      <c r="O106" s="199"/>
      <c r="P106" s="200">
        <f>SUM(P107:P117)</f>
        <v>0</v>
      </c>
      <c r="Q106" s="199"/>
      <c r="R106" s="200">
        <f>SUM(R107:R117)</f>
        <v>0</v>
      </c>
      <c r="S106" s="199"/>
      <c r="T106" s="201">
        <f>SUM(T107:T117)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2" t="s">
        <v>80</v>
      </c>
      <c r="AT106" s="203" t="s">
        <v>71</v>
      </c>
      <c r="AU106" s="203" t="s">
        <v>80</v>
      </c>
      <c r="AY106" s="202" t="s">
        <v>152</v>
      </c>
      <c r="BK106" s="204">
        <f>SUM(BK107:BK117)</f>
        <v>0</v>
      </c>
    </row>
    <row r="107" s="2" customFormat="1" ht="16.5" customHeight="1">
      <c r="A107" s="41"/>
      <c r="B107" s="42"/>
      <c r="C107" s="207" t="s">
        <v>153</v>
      </c>
      <c r="D107" s="207" t="s">
        <v>155</v>
      </c>
      <c r="E107" s="208" t="s">
        <v>205</v>
      </c>
      <c r="F107" s="209" t="s">
        <v>206</v>
      </c>
      <c r="G107" s="210" t="s">
        <v>207</v>
      </c>
      <c r="H107" s="211">
        <v>0.014999999999999999</v>
      </c>
      <c r="I107" s="212"/>
      <c r="J107" s="213">
        <f>ROUND(I107*H107,2)</f>
        <v>0</v>
      </c>
      <c r="K107" s="209" t="s">
        <v>159</v>
      </c>
      <c r="L107" s="47"/>
      <c r="M107" s="214" t="s">
        <v>19</v>
      </c>
      <c r="N107" s="215" t="s">
        <v>43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160</v>
      </c>
      <c r="AT107" s="218" t="s">
        <v>155</v>
      </c>
      <c r="AU107" s="218" t="s">
        <v>82</v>
      </c>
      <c r="AY107" s="20" t="s">
        <v>152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80</v>
      </c>
      <c r="BK107" s="219">
        <f>ROUND(I107*H107,2)</f>
        <v>0</v>
      </c>
      <c r="BL107" s="20" t="s">
        <v>160</v>
      </c>
      <c r="BM107" s="218" t="s">
        <v>208</v>
      </c>
    </row>
    <row r="108" s="2" customFormat="1">
      <c r="A108" s="41"/>
      <c r="B108" s="42"/>
      <c r="C108" s="43"/>
      <c r="D108" s="220" t="s">
        <v>162</v>
      </c>
      <c r="E108" s="43"/>
      <c r="F108" s="221" t="s">
        <v>209</v>
      </c>
      <c r="G108" s="43"/>
      <c r="H108" s="43"/>
      <c r="I108" s="222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162</v>
      </c>
      <c r="AU108" s="20" t="s">
        <v>82</v>
      </c>
    </row>
    <row r="109" s="2" customFormat="1" ht="24.15" customHeight="1">
      <c r="A109" s="41"/>
      <c r="B109" s="42"/>
      <c r="C109" s="207" t="s">
        <v>197</v>
      </c>
      <c r="D109" s="207" t="s">
        <v>155</v>
      </c>
      <c r="E109" s="208" t="s">
        <v>210</v>
      </c>
      <c r="F109" s="209" t="s">
        <v>211</v>
      </c>
      <c r="G109" s="210" t="s">
        <v>207</v>
      </c>
      <c r="H109" s="211">
        <v>0.014999999999999999</v>
      </c>
      <c r="I109" s="212"/>
      <c r="J109" s="213">
        <f>ROUND(I109*H109,2)</f>
        <v>0</v>
      </c>
      <c r="K109" s="209" t="s">
        <v>159</v>
      </c>
      <c r="L109" s="47"/>
      <c r="M109" s="214" t="s">
        <v>19</v>
      </c>
      <c r="N109" s="215" t="s">
        <v>43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160</v>
      </c>
      <c r="AT109" s="218" t="s">
        <v>155</v>
      </c>
      <c r="AU109" s="218" t="s">
        <v>82</v>
      </c>
      <c r="AY109" s="20" t="s">
        <v>152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80</v>
      </c>
      <c r="BK109" s="219">
        <f>ROUND(I109*H109,2)</f>
        <v>0</v>
      </c>
      <c r="BL109" s="20" t="s">
        <v>160</v>
      </c>
      <c r="BM109" s="218" t="s">
        <v>212</v>
      </c>
    </row>
    <row r="110" s="2" customFormat="1">
      <c r="A110" s="41"/>
      <c r="B110" s="42"/>
      <c r="C110" s="43"/>
      <c r="D110" s="220" t="s">
        <v>162</v>
      </c>
      <c r="E110" s="43"/>
      <c r="F110" s="221" t="s">
        <v>213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162</v>
      </c>
      <c r="AU110" s="20" t="s">
        <v>82</v>
      </c>
    </row>
    <row r="111" s="2" customFormat="1" ht="21.75" customHeight="1">
      <c r="A111" s="41"/>
      <c r="B111" s="42"/>
      <c r="C111" s="207" t="s">
        <v>204</v>
      </c>
      <c r="D111" s="207" t="s">
        <v>155</v>
      </c>
      <c r="E111" s="208" t="s">
        <v>214</v>
      </c>
      <c r="F111" s="209" t="s">
        <v>215</v>
      </c>
      <c r="G111" s="210" t="s">
        <v>207</v>
      </c>
      <c r="H111" s="211">
        <v>0.014999999999999999</v>
      </c>
      <c r="I111" s="212"/>
      <c r="J111" s="213">
        <f>ROUND(I111*H111,2)</f>
        <v>0</v>
      </c>
      <c r="K111" s="209" t="s">
        <v>159</v>
      </c>
      <c r="L111" s="47"/>
      <c r="M111" s="214" t="s">
        <v>19</v>
      </c>
      <c r="N111" s="215" t="s">
        <v>43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160</v>
      </c>
      <c r="AT111" s="218" t="s">
        <v>155</v>
      </c>
      <c r="AU111" s="218" t="s">
        <v>82</v>
      </c>
      <c r="AY111" s="20" t="s">
        <v>152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80</v>
      </c>
      <c r="BK111" s="219">
        <f>ROUND(I111*H111,2)</f>
        <v>0</v>
      </c>
      <c r="BL111" s="20" t="s">
        <v>160</v>
      </c>
      <c r="BM111" s="218" t="s">
        <v>216</v>
      </c>
    </row>
    <row r="112" s="2" customFormat="1">
      <c r="A112" s="41"/>
      <c r="B112" s="42"/>
      <c r="C112" s="43"/>
      <c r="D112" s="220" t="s">
        <v>162</v>
      </c>
      <c r="E112" s="43"/>
      <c r="F112" s="221" t="s">
        <v>217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162</v>
      </c>
      <c r="AU112" s="20" t="s">
        <v>82</v>
      </c>
    </row>
    <row r="113" s="2" customFormat="1" ht="24.15" customHeight="1">
      <c r="A113" s="41"/>
      <c r="B113" s="42"/>
      <c r="C113" s="207" t="s">
        <v>191</v>
      </c>
      <c r="D113" s="207" t="s">
        <v>155</v>
      </c>
      <c r="E113" s="208" t="s">
        <v>218</v>
      </c>
      <c r="F113" s="209" t="s">
        <v>219</v>
      </c>
      <c r="G113" s="210" t="s">
        <v>207</v>
      </c>
      <c r="H113" s="211">
        <v>0.089999999999999997</v>
      </c>
      <c r="I113" s="212"/>
      <c r="J113" s="213">
        <f>ROUND(I113*H113,2)</f>
        <v>0</v>
      </c>
      <c r="K113" s="209" t="s">
        <v>159</v>
      </c>
      <c r="L113" s="47"/>
      <c r="M113" s="214" t="s">
        <v>19</v>
      </c>
      <c r="N113" s="215" t="s">
        <v>43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160</v>
      </c>
      <c r="AT113" s="218" t="s">
        <v>155</v>
      </c>
      <c r="AU113" s="218" t="s">
        <v>82</v>
      </c>
      <c r="AY113" s="20" t="s">
        <v>152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80</v>
      </c>
      <c r="BK113" s="219">
        <f>ROUND(I113*H113,2)</f>
        <v>0</v>
      </c>
      <c r="BL113" s="20" t="s">
        <v>160</v>
      </c>
      <c r="BM113" s="218" t="s">
        <v>220</v>
      </c>
    </row>
    <row r="114" s="2" customFormat="1">
      <c r="A114" s="41"/>
      <c r="B114" s="42"/>
      <c r="C114" s="43"/>
      <c r="D114" s="220" t="s">
        <v>162</v>
      </c>
      <c r="E114" s="43"/>
      <c r="F114" s="221" t="s">
        <v>221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162</v>
      </c>
      <c r="AU114" s="20" t="s">
        <v>82</v>
      </c>
    </row>
    <row r="115" s="13" customFormat="1">
      <c r="A115" s="13"/>
      <c r="B115" s="225"/>
      <c r="C115" s="226"/>
      <c r="D115" s="227" t="s">
        <v>164</v>
      </c>
      <c r="E115" s="228" t="s">
        <v>19</v>
      </c>
      <c r="F115" s="229" t="s">
        <v>426</v>
      </c>
      <c r="G115" s="226"/>
      <c r="H115" s="230">
        <v>0.089999999999999997</v>
      </c>
      <c r="I115" s="231"/>
      <c r="J115" s="226"/>
      <c r="K115" s="226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164</v>
      </c>
      <c r="AU115" s="236" t="s">
        <v>82</v>
      </c>
      <c r="AV115" s="13" t="s">
        <v>82</v>
      </c>
      <c r="AW115" s="13" t="s">
        <v>33</v>
      </c>
      <c r="AX115" s="13" t="s">
        <v>80</v>
      </c>
      <c r="AY115" s="236" t="s">
        <v>152</v>
      </c>
    </row>
    <row r="116" s="2" customFormat="1" ht="24.15" customHeight="1">
      <c r="A116" s="41"/>
      <c r="B116" s="42"/>
      <c r="C116" s="207" t="s">
        <v>107</v>
      </c>
      <c r="D116" s="207" t="s">
        <v>155</v>
      </c>
      <c r="E116" s="208" t="s">
        <v>223</v>
      </c>
      <c r="F116" s="209" t="s">
        <v>224</v>
      </c>
      <c r="G116" s="210" t="s">
        <v>207</v>
      </c>
      <c r="H116" s="211">
        <v>0.014999999999999999</v>
      </c>
      <c r="I116" s="212"/>
      <c r="J116" s="213">
        <f>ROUND(I116*H116,2)</f>
        <v>0</v>
      </c>
      <c r="K116" s="209" t="s">
        <v>159</v>
      </c>
      <c r="L116" s="47"/>
      <c r="M116" s="214" t="s">
        <v>19</v>
      </c>
      <c r="N116" s="215" t="s">
        <v>43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160</v>
      </c>
      <c r="AT116" s="218" t="s">
        <v>155</v>
      </c>
      <c r="AU116" s="218" t="s">
        <v>82</v>
      </c>
      <c r="AY116" s="20" t="s">
        <v>152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80</v>
      </c>
      <c r="BK116" s="219">
        <f>ROUND(I116*H116,2)</f>
        <v>0</v>
      </c>
      <c r="BL116" s="20" t="s">
        <v>160</v>
      </c>
      <c r="BM116" s="218" t="s">
        <v>225</v>
      </c>
    </row>
    <row r="117" s="2" customFormat="1">
      <c r="A117" s="41"/>
      <c r="B117" s="42"/>
      <c r="C117" s="43"/>
      <c r="D117" s="220" t="s">
        <v>162</v>
      </c>
      <c r="E117" s="43"/>
      <c r="F117" s="221" t="s">
        <v>226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162</v>
      </c>
      <c r="AU117" s="20" t="s">
        <v>82</v>
      </c>
    </row>
    <row r="118" s="12" customFormat="1" ht="22.8" customHeight="1">
      <c r="A118" s="12"/>
      <c r="B118" s="191"/>
      <c r="C118" s="192"/>
      <c r="D118" s="193" t="s">
        <v>71</v>
      </c>
      <c r="E118" s="205" t="s">
        <v>227</v>
      </c>
      <c r="F118" s="205" t="s">
        <v>228</v>
      </c>
      <c r="G118" s="192"/>
      <c r="H118" s="192"/>
      <c r="I118" s="195"/>
      <c r="J118" s="206">
        <f>BK118</f>
        <v>0</v>
      </c>
      <c r="K118" s="192"/>
      <c r="L118" s="197"/>
      <c r="M118" s="198"/>
      <c r="N118" s="199"/>
      <c r="O118" s="199"/>
      <c r="P118" s="200">
        <f>SUM(P119:P120)</f>
        <v>0</v>
      </c>
      <c r="Q118" s="199"/>
      <c r="R118" s="200">
        <f>SUM(R119:R120)</f>
        <v>0</v>
      </c>
      <c r="S118" s="199"/>
      <c r="T118" s="201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2" t="s">
        <v>80</v>
      </c>
      <c r="AT118" s="203" t="s">
        <v>71</v>
      </c>
      <c r="AU118" s="203" t="s">
        <v>80</v>
      </c>
      <c r="AY118" s="202" t="s">
        <v>152</v>
      </c>
      <c r="BK118" s="204">
        <f>SUM(BK119:BK120)</f>
        <v>0</v>
      </c>
    </row>
    <row r="119" s="2" customFormat="1" ht="33" customHeight="1">
      <c r="A119" s="41"/>
      <c r="B119" s="42"/>
      <c r="C119" s="207" t="s">
        <v>110</v>
      </c>
      <c r="D119" s="207" t="s">
        <v>155</v>
      </c>
      <c r="E119" s="208" t="s">
        <v>229</v>
      </c>
      <c r="F119" s="209" t="s">
        <v>230</v>
      </c>
      <c r="G119" s="210" t="s">
        <v>207</v>
      </c>
      <c r="H119" s="211">
        <v>0.085999999999999993</v>
      </c>
      <c r="I119" s="212"/>
      <c r="J119" s="213">
        <f>ROUND(I119*H119,2)</f>
        <v>0</v>
      </c>
      <c r="K119" s="209" t="s">
        <v>159</v>
      </c>
      <c r="L119" s="47"/>
      <c r="M119" s="214" t="s">
        <v>19</v>
      </c>
      <c r="N119" s="215" t="s">
        <v>43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160</v>
      </c>
      <c r="AT119" s="218" t="s">
        <v>155</v>
      </c>
      <c r="AU119" s="218" t="s">
        <v>82</v>
      </c>
      <c r="AY119" s="20" t="s">
        <v>152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80</v>
      </c>
      <c r="BK119" s="219">
        <f>ROUND(I119*H119,2)</f>
        <v>0</v>
      </c>
      <c r="BL119" s="20" t="s">
        <v>160</v>
      </c>
      <c r="BM119" s="218" t="s">
        <v>231</v>
      </c>
    </row>
    <row r="120" s="2" customFormat="1">
      <c r="A120" s="41"/>
      <c r="B120" s="42"/>
      <c r="C120" s="43"/>
      <c r="D120" s="220" t="s">
        <v>162</v>
      </c>
      <c r="E120" s="43"/>
      <c r="F120" s="221" t="s">
        <v>232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162</v>
      </c>
      <c r="AU120" s="20" t="s">
        <v>82</v>
      </c>
    </row>
    <row r="121" s="12" customFormat="1" ht="25.92" customHeight="1">
      <c r="A121" s="12"/>
      <c r="B121" s="191"/>
      <c r="C121" s="192"/>
      <c r="D121" s="193" t="s">
        <v>71</v>
      </c>
      <c r="E121" s="194" t="s">
        <v>233</v>
      </c>
      <c r="F121" s="194" t="s">
        <v>234</v>
      </c>
      <c r="G121" s="192"/>
      <c r="H121" s="192"/>
      <c r="I121" s="195"/>
      <c r="J121" s="196">
        <f>BK121</f>
        <v>0</v>
      </c>
      <c r="K121" s="192"/>
      <c r="L121" s="197"/>
      <c r="M121" s="198"/>
      <c r="N121" s="199"/>
      <c r="O121" s="199"/>
      <c r="P121" s="200">
        <f>P122+P126</f>
        <v>0</v>
      </c>
      <c r="Q121" s="199"/>
      <c r="R121" s="200">
        <f>R122+R126</f>
        <v>0.059659139999999999</v>
      </c>
      <c r="S121" s="199"/>
      <c r="T121" s="201">
        <f>T122+T126</f>
        <v>0.012694379999999998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2" t="s">
        <v>82</v>
      </c>
      <c r="AT121" s="203" t="s">
        <v>71</v>
      </c>
      <c r="AU121" s="203" t="s">
        <v>72</v>
      </c>
      <c r="AY121" s="202" t="s">
        <v>152</v>
      </c>
      <c r="BK121" s="204">
        <f>BK122+BK126</f>
        <v>0</v>
      </c>
    </row>
    <row r="122" s="12" customFormat="1" ht="22.8" customHeight="1">
      <c r="A122" s="12"/>
      <c r="B122" s="191"/>
      <c r="C122" s="192"/>
      <c r="D122" s="193" t="s">
        <v>71</v>
      </c>
      <c r="E122" s="205" t="s">
        <v>235</v>
      </c>
      <c r="F122" s="205" t="s">
        <v>236</v>
      </c>
      <c r="G122" s="192"/>
      <c r="H122" s="192"/>
      <c r="I122" s="195"/>
      <c r="J122" s="206">
        <f>BK122</f>
        <v>0</v>
      </c>
      <c r="K122" s="192"/>
      <c r="L122" s="197"/>
      <c r="M122" s="198"/>
      <c r="N122" s="199"/>
      <c r="O122" s="199"/>
      <c r="P122" s="200">
        <f>SUM(P123:P125)</f>
        <v>0</v>
      </c>
      <c r="Q122" s="199"/>
      <c r="R122" s="200">
        <f>SUM(R123:R125)</f>
        <v>0</v>
      </c>
      <c r="S122" s="199"/>
      <c r="T122" s="201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2" t="s">
        <v>82</v>
      </c>
      <c r="AT122" s="203" t="s">
        <v>71</v>
      </c>
      <c r="AU122" s="203" t="s">
        <v>80</v>
      </c>
      <c r="AY122" s="202" t="s">
        <v>152</v>
      </c>
      <c r="BK122" s="204">
        <f>SUM(BK123:BK125)</f>
        <v>0</v>
      </c>
    </row>
    <row r="123" s="2" customFormat="1" ht="16.5" customHeight="1">
      <c r="A123" s="41"/>
      <c r="B123" s="42"/>
      <c r="C123" s="207" t="s">
        <v>8</v>
      </c>
      <c r="D123" s="207" t="s">
        <v>155</v>
      </c>
      <c r="E123" s="208" t="s">
        <v>237</v>
      </c>
      <c r="F123" s="209" t="s">
        <v>427</v>
      </c>
      <c r="G123" s="210" t="s">
        <v>239</v>
      </c>
      <c r="H123" s="211">
        <v>1</v>
      </c>
      <c r="I123" s="212"/>
      <c r="J123" s="213">
        <f>ROUND(I123*H123,2)</f>
        <v>0</v>
      </c>
      <c r="K123" s="209" t="s">
        <v>19</v>
      </c>
      <c r="L123" s="47"/>
      <c r="M123" s="214" t="s">
        <v>19</v>
      </c>
      <c r="N123" s="215" t="s">
        <v>43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240</v>
      </c>
      <c r="AT123" s="218" t="s">
        <v>155</v>
      </c>
      <c r="AU123" s="218" t="s">
        <v>82</v>
      </c>
      <c r="AY123" s="20" t="s">
        <v>152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80</v>
      </c>
      <c r="BK123" s="219">
        <f>ROUND(I123*H123,2)</f>
        <v>0</v>
      </c>
      <c r="BL123" s="20" t="s">
        <v>240</v>
      </c>
      <c r="BM123" s="218" t="s">
        <v>241</v>
      </c>
    </row>
    <row r="124" s="2" customFormat="1" ht="16.5" customHeight="1">
      <c r="A124" s="41"/>
      <c r="B124" s="42"/>
      <c r="C124" s="207" t="s">
        <v>115</v>
      </c>
      <c r="D124" s="207" t="s">
        <v>155</v>
      </c>
      <c r="E124" s="208" t="s">
        <v>243</v>
      </c>
      <c r="F124" s="209" t="s">
        <v>428</v>
      </c>
      <c r="G124" s="210" t="s">
        <v>239</v>
      </c>
      <c r="H124" s="211">
        <v>1</v>
      </c>
      <c r="I124" s="212"/>
      <c r="J124" s="213">
        <f>ROUND(I124*H124,2)</f>
        <v>0</v>
      </c>
      <c r="K124" s="209" t="s">
        <v>19</v>
      </c>
      <c r="L124" s="47"/>
      <c r="M124" s="214" t="s">
        <v>19</v>
      </c>
      <c r="N124" s="215" t="s">
        <v>43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240</v>
      </c>
      <c r="AT124" s="218" t="s">
        <v>155</v>
      </c>
      <c r="AU124" s="218" t="s">
        <v>82</v>
      </c>
      <c r="AY124" s="20" t="s">
        <v>152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80</v>
      </c>
      <c r="BK124" s="219">
        <f>ROUND(I124*H124,2)</f>
        <v>0</v>
      </c>
      <c r="BL124" s="20" t="s">
        <v>240</v>
      </c>
      <c r="BM124" s="218" t="s">
        <v>245</v>
      </c>
    </row>
    <row r="125" s="2" customFormat="1" ht="24.15" customHeight="1">
      <c r="A125" s="41"/>
      <c r="B125" s="42"/>
      <c r="C125" s="207" t="s">
        <v>118</v>
      </c>
      <c r="D125" s="207" t="s">
        <v>155</v>
      </c>
      <c r="E125" s="208" t="s">
        <v>246</v>
      </c>
      <c r="F125" s="209" t="s">
        <v>247</v>
      </c>
      <c r="G125" s="210" t="s">
        <v>248</v>
      </c>
      <c r="H125" s="258"/>
      <c r="I125" s="212"/>
      <c r="J125" s="213">
        <f>ROUND(I125*H125,2)</f>
        <v>0</v>
      </c>
      <c r="K125" s="209" t="s">
        <v>19</v>
      </c>
      <c r="L125" s="47"/>
      <c r="M125" s="214" t="s">
        <v>19</v>
      </c>
      <c r="N125" s="215" t="s">
        <v>43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240</v>
      </c>
      <c r="AT125" s="218" t="s">
        <v>155</v>
      </c>
      <c r="AU125" s="218" t="s">
        <v>82</v>
      </c>
      <c r="AY125" s="20" t="s">
        <v>152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80</v>
      </c>
      <c r="BK125" s="219">
        <f>ROUND(I125*H125,2)</f>
        <v>0</v>
      </c>
      <c r="BL125" s="20" t="s">
        <v>240</v>
      </c>
      <c r="BM125" s="218" t="s">
        <v>249</v>
      </c>
    </row>
    <row r="126" s="12" customFormat="1" ht="22.8" customHeight="1">
      <c r="A126" s="12"/>
      <c r="B126" s="191"/>
      <c r="C126" s="192"/>
      <c r="D126" s="193" t="s">
        <v>71</v>
      </c>
      <c r="E126" s="205" t="s">
        <v>250</v>
      </c>
      <c r="F126" s="205" t="s">
        <v>251</v>
      </c>
      <c r="G126" s="192"/>
      <c r="H126" s="192"/>
      <c r="I126" s="195"/>
      <c r="J126" s="206">
        <f>BK126</f>
        <v>0</v>
      </c>
      <c r="K126" s="192"/>
      <c r="L126" s="197"/>
      <c r="M126" s="198"/>
      <c r="N126" s="199"/>
      <c r="O126" s="199"/>
      <c r="P126" s="200">
        <f>SUM(P127:P147)</f>
        <v>0</v>
      </c>
      <c r="Q126" s="199"/>
      <c r="R126" s="200">
        <f>SUM(R127:R147)</f>
        <v>0.059659139999999999</v>
      </c>
      <c r="S126" s="199"/>
      <c r="T126" s="201">
        <f>SUM(T127:T147)</f>
        <v>0.012694379999999998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2" t="s">
        <v>82</v>
      </c>
      <c r="AT126" s="203" t="s">
        <v>71</v>
      </c>
      <c r="AU126" s="203" t="s">
        <v>80</v>
      </c>
      <c r="AY126" s="202" t="s">
        <v>152</v>
      </c>
      <c r="BK126" s="204">
        <f>SUM(BK127:BK147)</f>
        <v>0</v>
      </c>
    </row>
    <row r="127" s="2" customFormat="1" ht="16.5" customHeight="1">
      <c r="A127" s="41"/>
      <c r="B127" s="42"/>
      <c r="C127" s="207" t="s">
        <v>242</v>
      </c>
      <c r="D127" s="207" t="s">
        <v>155</v>
      </c>
      <c r="E127" s="208" t="s">
        <v>253</v>
      </c>
      <c r="F127" s="209" t="s">
        <v>254</v>
      </c>
      <c r="G127" s="210" t="s">
        <v>158</v>
      </c>
      <c r="H127" s="211">
        <v>39.857999999999997</v>
      </c>
      <c r="I127" s="212"/>
      <c r="J127" s="213">
        <f>ROUND(I127*H127,2)</f>
        <v>0</v>
      </c>
      <c r="K127" s="209" t="s">
        <v>159</v>
      </c>
      <c r="L127" s="47"/>
      <c r="M127" s="214" t="s">
        <v>19</v>
      </c>
      <c r="N127" s="215" t="s">
        <v>43</v>
      </c>
      <c r="O127" s="87"/>
      <c r="P127" s="216">
        <f>O127*H127</f>
        <v>0</v>
      </c>
      <c r="Q127" s="216">
        <v>0.001</v>
      </c>
      <c r="R127" s="216">
        <f>Q127*H127</f>
        <v>0.039857999999999998</v>
      </c>
      <c r="S127" s="216">
        <v>0.00031</v>
      </c>
      <c r="T127" s="217">
        <f>S127*H127</f>
        <v>0.012355979999999999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240</v>
      </c>
      <c r="AT127" s="218" t="s">
        <v>155</v>
      </c>
      <c r="AU127" s="218" t="s">
        <v>82</v>
      </c>
      <c r="AY127" s="20" t="s">
        <v>152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80</v>
      </c>
      <c r="BK127" s="219">
        <f>ROUND(I127*H127,2)</f>
        <v>0</v>
      </c>
      <c r="BL127" s="20" t="s">
        <v>240</v>
      </c>
      <c r="BM127" s="218" t="s">
        <v>255</v>
      </c>
    </row>
    <row r="128" s="2" customFormat="1">
      <c r="A128" s="41"/>
      <c r="B128" s="42"/>
      <c r="C128" s="43"/>
      <c r="D128" s="220" t="s">
        <v>162</v>
      </c>
      <c r="E128" s="43"/>
      <c r="F128" s="221" t="s">
        <v>256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162</v>
      </c>
      <c r="AU128" s="20" t="s">
        <v>82</v>
      </c>
    </row>
    <row r="129" s="14" customFormat="1">
      <c r="A129" s="14"/>
      <c r="B129" s="237"/>
      <c r="C129" s="238"/>
      <c r="D129" s="227" t="s">
        <v>164</v>
      </c>
      <c r="E129" s="239" t="s">
        <v>19</v>
      </c>
      <c r="F129" s="240" t="s">
        <v>257</v>
      </c>
      <c r="G129" s="238"/>
      <c r="H129" s="239" t="s">
        <v>19</v>
      </c>
      <c r="I129" s="241"/>
      <c r="J129" s="238"/>
      <c r="K129" s="238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164</v>
      </c>
      <c r="AU129" s="246" t="s">
        <v>82</v>
      </c>
      <c r="AV129" s="14" t="s">
        <v>80</v>
      </c>
      <c r="AW129" s="14" t="s">
        <v>33</v>
      </c>
      <c r="AX129" s="14" t="s">
        <v>72</v>
      </c>
      <c r="AY129" s="246" t="s">
        <v>152</v>
      </c>
    </row>
    <row r="130" s="13" customFormat="1">
      <c r="A130" s="13"/>
      <c r="B130" s="225"/>
      <c r="C130" s="226"/>
      <c r="D130" s="227" t="s">
        <v>164</v>
      </c>
      <c r="E130" s="228" t="s">
        <v>19</v>
      </c>
      <c r="F130" s="229" t="s">
        <v>491</v>
      </c>
      <c r="G130" s="226"/>
      <c r="H130" s="230">
        <v>39.857999999999997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164</v>
      </c>
      <c r="AU130" s="236" t="s">
        <v>82</v>
      </c>
      <c r="AV130" s="13" t="s">
        <v>82</v>
      </c>
      <c r="AW130" s="13" t="s">
        <v>33</v>
      </c>
      <c r="AX130" s="13" t="s">
        <v>80</v>
      </c>
      <c r="AY130" s="236" t="s">
        <v>152</v>
      </c>
    </row>
    <row r="131" s="2" customFormat="1" ht="24.15" customHeight="1">
      <c r="A131" s="41"/>
      <c r="B131" s="42"/>
      <c r="C131" s="207" t="s">
        <v>240</v>
      </c>
      <c r="D131" s="207" t="s">
        <v>155</v>
      </c>
      <c r="E131" s="208" t="s">
        <v>265</v>
      </c>
      <c r="F131" s="209" t="s">
        <v>266</v>
      </c>
      <c r="G131" s="210" t="s">
        <v>267</v>
      </c>
      <c r="H131" s="211">
        <v>23.800000000000001</v>
      </c>
      <c r="I131" s="212"/>
      <c r="J131" s="213">
        <f>ROUND(I131*H131,2)</f>
        <v>0</v>
      </c>
      <c r="K131" s="209" t="s">
        <v>159</v>
      </c>
      <c r="L131" s="47"/>
      <c r="M131" s="214" t="s">
        <v>19</v>
      </c>
      <c r="N131" s="215" t="s">
        <v>43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240</v>
      </c>
      <c r="AT131" s="218" t="s">
        <v>155</v>
      </c>
      <c r="AU131" s="218" t="s">
        <v>82</v>
      </c>
      <c r="AY131" s="20" t="s">
        <v>152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80</v>
      </c>
      <c r="BK131" s="219">
        <f>ROUND(I131*H131,2)</f>
        <v>0</v>
      </c>
      <c r="BL131" s="20" t="s">
        <v>240</v>
      </c>
      <c r="BM131" s="218" t="s">
        <v>268</v>
      </c>
    </row>
    <row r="132" s="2" customFormat="1">
      <c r="A132" s="41"/>
      <c r="B132" s="42"/>
      <c r="C132" s="43"/>
      <c r="D132" s="220" t="s">
        <v>162</v>
      </c>
      <c r="E132" s="43"/>
      <c r="F132" s="221" t="s">
        <v>269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162</v>
      </c>
      <c r="AU132" s="20" t="s">
        <v>82</v>
      </c>
    </row>
    <row r="133" s="13" customFormat="1">
      <c r="A133" s="13"/>
      <c r="B133" s="225"/>
      <c r="C133" s="226"/>
      <c r="D133" s="227" t="s">
        <v>164</v>
      </c>
      <c r="E133" s="228" t="s">
        <v>19</v>
      </c>
      <c r="F133" s="229" t="s">
        <v>493</v>
      </c>
      <c r="G133" s="226"/>
      <c r="H133" s="230">
        <v>23.800000000000001</v>
      </c>
      <c r="I133" s="231"/>
      <c r="J133" s="226"/>
      <c r="K133" s="226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164</v>
      </c>
      <c r="AU133" s="236" t="s">
        <v>82</v>
      </c>
      <c r="AV133" s="13" t="s">
        <v>82</v>
      </c>
      <c r="AW133" s="13" t="s">
        <v>33</v>
      </c>
      <c r="AX133" s="13" t="s">
        <v>80</v>
      </c>
      <c r="AY133" s="236" t="s">
        <v>152</v>
      </c>
    </row>
    <row r="134" s="2" customFormat="1" ht="16.5" customHeight="1">
      <c r="A134" s="41"/>
      <c r="B134" s="42"/>
      <c r="C134" s="270" t="s">
        <v>252</v>
      </c>
      <c r="D134" s="270" t="s">
        <v>272</v>
      </c>
      <c r="E134" s="271" t="s">
        <v>273</v>
      </c>
      <c r="F134" s="272" t="s">
        <v>274</v>
      </c>
      <c r="G134" s="273" t="s">
        <v>267</v>
      </c>
      <c r="H134" s="274">
        <v>28.559999999999999</v>
      </c>
      <c r="I134" s="275"/>
      <c r="J134" s="276">
        <f>ROUND(I134*H134,2)</f>
        <v>0</v>
      </c>
      <c r="K134" s="272" t="s">
        <v>159</v>
      </c>
      <c r="L134" s="277"/>
      <c r="M134" s="278" t="s">
        <v>19</v>
      </c>
      <c r="N134" s="279" t="s">
        <v>43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275</v>
      </c>
      <c r="AT134" s="218" t="s">
        <v>272</v>
      </c>
      <c r="AU134" s="218" t="s">
        <v>82</v>
      </c>
      <c r="AY134" s="20" t="s">
        <v>152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80</v>
      </c>
      <c r="BK134" s="219">
        <f>ROUND(I134*H134,2)</f>
        <v>0</v>
      </c>
      <c r="BL134" s="20" t="s">
        <v>240</v>
      </c>
      <c r="BM134" s="218" t="s">
        <v>276</v>
      </c>
    </row>
    <row r="135" s="13" customFormat="1">
      <c r="A135" s="13"/>
      <c r="B135" s="225"/>
      <c r="C135" s="226"/>
      <c r="D135" s="227" t="s">
        <v>164</v>
      </c>
      <c r="E135" s="226"/>
      <c r="F135" s="229" t="s">
        <v>494</v>
      </c>
      <c r="G135" s="226"/>
      <c r="H135" s="230">
        <v>28.559999999999999</v>
      </c>
      <c r="I135" s="231"/>
      <c r="J135" s="226"/>
      <c r="K135" s="226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164</v>
      </c>
      <c r="AU135" s="236" t="s">
        <v>82</v>
      </c>
      <c r="AV135" s="13" t="s">
        <v>82</v>
      </c>
      <c r="AW135" s="13" t="s">
        <v>4</v>
      </c>
      <c r="AX135" s="13" t="s">
        <v>80</v>
      </c>
      <c r="AY135" s="236" t="s">
        <v>152</v>
      </c>
    </row>
    <row r="136" s="2" customFormat="1" ht="24.15" customHeight="1">
      <c r="A136" s="41"/>
      <c r="B136" s="42"/>
      <c r="C136" s="207" t="s">
        <v>264</v>
      </c>
      <c r="D136" s="207" t="s">
        <v>155</v>
      </c>
      <c r="E136" s="208" t="s">
        <v>279</v>
      </c>
      <c r="F136" s="209" t="s">
        <v>280</v>
      </c>
      <c r="G136" s="210" t="s">
        <v>158</v>
      </c>
      <c r="H136" s="211">
        <v>11.279999999999999</v>
      </c>
      <c r="I136" s="212"/>
      <c r="J136" s="213">
        <f>ROUND(I136*H136,2)</f>
        <v>0</v>
      </c>
      <c r="K136" s="209" t="s">
        <v>159</v>
      </c>
      <c r="L136" s="47"/>
      <c r="M136" s="214" t="s">
        <v>19</v>
      </c>
      <c r="N136" s="215" t="s">
        <v>43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3.0000000000000001E-05</v>
      </c>
      <c r="T136" s="217">
        <f>S136*H136</f>
        <v>0.00033839999999999999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240</v>
      </c>
      <c r="AT136" s="218" t="s">
        <v>155</v>
      </c>
      <c r="AU136" s="218" t="s">
        <v>82</v>
      </c>
      <c r="AY136" s="20" t="s">
        <v>152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80</v>
      </c>
      <c r="BK136" s="219">
        <f>ROUND(I136*H136,2)</f>
        <v>0</v>
      </c>
      <c r="BL136" s="20" t="s">
        <v>240</v>
      </c>
      <c r="BM136" s="218" t="s">
        <v>281</v>
      </c>
    </row>
    <row r="137" s="2" customFormat="1">
      <c r="A137" s="41"/>
      <c r="B137" s="42"/>
      <c r="C137" s="43"/>
      <c r="D137" s="220" t="s">
        <v>162</v>
      </c>
      <c r="E137" s="43"/>
      <c r="F137" s="221" t="s">
        <v>282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162</v>
      </c>
      <c r="AU137" s="20" t="s">
        <v>82</v>
      </c>
    </row>
    <row r="138" s="14" customFormat="1">
      <c r="A138" s="14"/>
      <c r="B138" s="237"/>
      <c r="C138" s="238"/>
      <c r="D138" s="227" t="s">
        <v>164</v>
      </c>
      <c r="E138" s="239" t="s">
        <v>19</v>
      </c>
      <c r="F138" s="240" t="s">
        <v>283</v>
      </c>
      <c r="G138" s="238"/>
      <c r="H138" s="239" t="s">
        <v>19</v>
      </c>
      <c r="I138" s="241"/>
      <c r="J138" s="238"/>
      <c r="K138" s="238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164</v>
      </c>
      <c r="AU138" s="246" t="s">
        <v>82</v>
      </c>
      <c r="AV138" s="14" t="s">
        <v>80</v>
      </c>
      <c r="AW138" s="14" t="s">
        <v>33</v>
      </c>
      <c r="AX138" s="14" t="s">
        <v>72</v>
      </c>
      <c r="AY138" s="246" t="s">
        <v>152</v>
      </c>
    </row>
    <row r="139" s="13" customFormat="1">
      <c r="A139" s="13"/>
      <c r="B139" s="225"/>
      <c r="C139" s="226"/>
      <c r="D139" s="227" t="s">
        <v>164</v>
      </c>
      <c r="E139" s="228" t="s">
        <v>19</v>
      </c>
      <c r="F139" s="229" t="s">
        <v>495</v>
      </c>
      <c r="G139" s="226"/>
      <c r="H139" s="230">
        <v>4.2240000000000002</v>
      </c>
      <c r="I139" s="231"/>
      <c r="J139" s="226"/>
      <c r="K139" s="226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164</v>
      </c>
      <c r="AU139" s="236" t="s">
        <v>82</v>
      </c>
      <c r="AV139" s="13" t="s">
        <v>82</v>
      </c>
      <c r="AW139" s="13" t="s">
        <v>33</v>
      </c>
      <c r="AX139" s="13" t="s">
        <v>72</v>
      </c>
      <c r="AY139" s="236" t="s">
        <v>152</v>
      </c>
    </row>
    <row r="140" s="13" customFormat="1">
      <c r="A140" s="13"/>
      <c r="B140" s="225"/>
      <c r="C140" s="226"/>
      <c r="D140" s="227" t="s">
        <v>164</v>
      </c>
      <c r="E140" s="228" t="s">
        <v>19</v>
      </c>
      <c r="F140" s="229" t="s">
        <v>496</v>
      </c>
      <c r="G140" s="226"/>
      <c r="H140" s="230">
        <v>7.056</v>
      </c>
      <c r="I140" s="231"/>
      <c r="J140" s="226"/>
      <c r="K140" s="226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164</v>
      </c>
      <c r="AU140" s="236" t="s">
        <v>82</v>
      </c>
      <c r="AV140" s="13" t="s">
        <v>82</v>
      </c>
      <c r="AW140" s="13" t="s">
        <v>33</v>
      </c>
      <c r="AX140" s="13" t="s">
        <v>72</v>
      </c>
      <c r="AY140" s="236" t="s">
        <v>152</v>
      </c>
    </row>
    <row r="141" s="15" customFormat="1">
      <c r="A141" s="15"/>
      <c r="B141" s="247"/>
      <c r="C141" s="248"/>
      <c r="D141" s="227" t="s">
        <v>164</v>
      </c>
      <c r="E141" s="249" t="s">
        <v>19</v>
      </c>
      <c r="F141" s="250" t="s">
        <v>185</v>
      </c>
      <c r="G141" s="248"/>
      <c r="H141" s="251">
        <v>11.280000000000001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7" t="s">
        <v>164</v>
      </c>
      <c r="AU141" s="257" t="s">
        <v>82</v>
      </c>
      <c r="AV141" s="15" t="s">
        <v>160</v>
      </c>
      <c r="AW141" s="15" t="s">
        <v>33</v>
      </c>
      <c r="AX141" s="15" t="s">
        <v>80</v>
      </c>
      <c r="AY141" s="257" t="s">
        <v>152</v>
      </c>
    </row>
    <row r="142" s="2" customFormat="1" ht="16.5" customHeight="1">
      <c r="A142" s="41"/>
      <c r="B142" s="42"/>
      <c r="C142" s="270" t="s">
        <v>271</v>
      </c>
      <c r="D142" s="270" t="s">
        <v>272</v>
      </c>
      <c r="E142" s="271" t="s">
        <v>285</v>
      </c>
      <c r="F142" s="272" t="s">
        <v>286</v>
      </c>
      <c r="G142" s="273" t="s">
        <v>158</v>
      </c>
      <c r="H142" s="274">
        <v>13.536</v>
      </c>
      <c r="I142" s="275"/>
      <c r="J142" s="276">
        <f>ROUND(I142*H142,2)</f>
        <v>0</v>
      </c>
      <c r="K142" s="272" t="s">
        <v>159</v>
      </c>
      <c r="L142" s="277"/>
      <c r="M142" s="278" t="s">
        <v>19</v>
      </c>
      <c r="N142" s="279" t="s">
        <v>43</v>
      </c>
      <c r="O142" s="87"/>
      <c r="P142" s="216">
        <f>O142*H142</f>
        <v>0</v>
      </c>
      <c r="Q142" s="216">
        <v>2.0000000000000002E-05</v>
      </c>
      <c r="R142" s="216">
        <f>Q142*H142</f>
        <v>0.00027072000000000001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275</v>
      </c>
      <c r="AT142" s="218" t="s">
        <v>272</v>
      </c>
      <c r="AU142" s="218" t="s">
        <v>82</v>
      </c>
      <c r="AY142" s="20" t="s">
        <v>152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80</v>
      </c>
      <c r="BK142" s="219">
        <f>ROUND(I142*H142,2)</f>
        <v>0</v>
      </c>
      <c r="BL142" s="20" t="s">
        <v>240</v>
      </c>
      <c r="BM142" s="218" t="s">
        <v>287</v>
      </c>
    </row>
    <row r="143" s="13" customFormat="1">
      <c r="A143" s="13"/>
      <c r="B143" s="225"/>
      <c r="C143" s="226"/>
      <c r="D143" s="227" t="s">
        <v>164</v>
      </c>
      <c r="E143" s="226"/>
      <c r="F143" s="229" t="s">
        <v>497</v>
      </c>
      <c r="G143" s="226"/>
      <c r="H143" s="230">
        <v>13.536</v>
      </c>
      <c r="I143" s="231"/>
      <c r="J143" s="226"/>
      <c r="K143" s="226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164</v>
      </c>
      <c r="AU143" s="236" t="s">
        <v>82</v>
      </c>
      <c r="AV143" s="13" t="s">
        <v>82</v>
      </c>
      <c r="AW143" s="13" t="s">
        <v>4</v>
      </c>
      <c r="AX143" s="13" t="s">
        <v>80</v>
      </c>
      <c r="AY143" s="236" t="s">
        <v>152</v>
      </c>
    </row>
    <row r="144" s="2" customFormat="1" ht="16.5" customHeight="1">
      <c r="A144" s="41"/>
      <c r="B144" s="42"/>
      <c r="C144" s="207" t="s">
        <v>278</v>
      </c>
      <c r="D144" s="207" t="s">
        <v>155</v>
      </c>
      <c r="E144" s="208" t="s">
        <v>290</v>
      </c>
      <c r="F144" s="209" t="s">
        <v>291</v>
      </c>
      <c r="G144" s="210" t="s">
        <v>158</v>
      </c>
      <c r="H144" s="211">
        <v>39.857999999999997</v>
      </c>
      <c r="I144" s="212"/>
      <c r="J144" s="213">
        <f>ROUND(I144*H144,2)</f>
        <v>0</v>
      </c>
      <c r="K144" s="209" t="s">
        <v>159</v>
      </c>
      <c r="L144" s="47"/>
      <c r="M144" s="214" t="s">
        <v>19</v>
      </c>
      <c r="N144" s="215" t="s">
        <v>43</v>
      </c>
      <c r="O144" s="87"/>
      <c r="P144" s="216">
        <f>O144*H144</f>
        <v>0</v>
      </c>
      <c r="Q144" s="216">
        <v>0.00020000000000000001</v>
      </c>
      <c r="R144" s="216">
        <f>Q144*H144</f>
        <v>0.0079716000000000006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240</v>
      </c>
      <c r="AT144" s="218" t="s">
        <v>155</v>
      </c>
      <c r="AU144" s="218" t="s">
        <v>82</v>
      </c>
      <c r="AY144" s="20" t="s">
        <v>152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80</v>
      </c>
      <c r="BK144" s="219">
        <f>ROUND(I144*H144,2)</f>
        <v>0</v>
      </c>
      <c r="BL144" s="20" t="s">
        <v>240</v>
      </c>
      <c r="BM144" s="218" t="s">
        <v>292</v>
      </c>
    </row>
    <row r="145" s="2" customFormat="1">
      <c r="A145" s="41"/>
      <c r="B145" s="42"/>
      <c r="C145" s="43"/>
      <c r="D145" s="220" t="s">
        <v>162</v>
      </c>
      <c r="E145" s="43"/>
      <c r="F145" s="221" t="s">
        <v>293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162</v>
      </c>
      <c r="AU145" s="20" t="s">
        <v>82</v>
      </c>
    </row>
    <row r="146" s="2" customFormat="1" ht="24.15" customHeight="1">
      <c r="A146" s="41"/>
      <c r="B146" s="42"/>
      <c r="C146" s="207" t="s">
        <v>7</v>
      </c>
      <c r="D146" s="207" t="s">
        <v>155</v>
      </c>
      <c r="E146" s="208" t="s">
        <v>295</v>
      </c>
      <c r="F146" s="209" t="s">
        <v>296</v>
      </c>
      <c r="G146" s="210" t="s">
        <v>158</v>
      </c>
      <c r="H146" s="211">
        <v>39.857999999999997</v>
      </c>
      <c r="I146" s="212"/>
      <c r="J146" s="213">
        <f>ROUND(I146*H146,2)</f>
        <v>0</v>
      </c>
      <c r="K146" s="209" t="s">
        <v>159</v>
      </c>
      <c r="L146" s="47"/>
      <c r="M146" s="214" t="s">
        <v>19</v>
      </c>
      <c r="N146" s="215" t="s">
        <v>43</v>
      </c>
      <c r="O146" s="87"/>
      <c r="P146" s="216">
        <f>O146*H146</f>
        <v>0</v>
      </c>
      <c r="Q146" s="216">
        <v>0.00029</v>
      </c>
      <c r="R146" s="216">
        <f>Q146*H146</f>
        <v>0.011558819999999999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240</v>
      </c>
      <c r="AT146" s="218" t="s">
        <v>155</v>
      </c>
      <c r="AU146" s="218" t="s">
        <v>82</v>
      </c>
      <c r="AY146" s="20" t="s">
        <v>152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80</v>
      </c>
      <c r="BK146" s="219">
        <f>ROUND(I146*H146,2)</f>
        <v>0</v>
      </c>
      <c r="BL146" s="20" t="s">
        <v>240</v>
      </c>
      <c r="BM146" s="218" t="s">
        <v>297</v>
      </c>
    </row>
    <row r="147" s="2" customFormat="1">
      <c r="A147" s="41"/>
      <c r="B147" s="42"/>
      <c r="C147" s="43"/>
      <c r="D147" s="220" t="s">
        <v>162</v>
      </c>
      <c r="E147" s="43"/>
      <c r="F147" s="221" t="s">
        <v>298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162</v>
      </c>
      <c r="AU147" s="20" t="s">
        <v>82</v>
      </c>
    </row>
    <row r="148" s="12" customFormat="1" ht="25.92" customHeight="1">
      <c r="A148" s="12"/>
      <c r="B148" s="191"/>
      <c r="C148" s="192"/>
      <c r="D148" s="193" t="s">
        <v>71</v>
      </c>
      <c r="E148" s="194" t="s">
        <v>299</v>
      </c>
      <c r="F148" s="194" t="s">
        <v>300</v>
      </c>
      <c r="G148" s="192"/>
      <c r="H148" s="192"/>
      <c r="I148" s="195"/>
      <c r="J148" s="196">
        <f>BK148</f>
        <v>0</v>
      </c>
      <c r="K148" s="192"/>
      <c r="L148" s="197"/>
      <c r="M148" s="198"/>
      <c r="N148" s="199"/>
      <c r="O148" s="199"/>
      <c r="P148" s="200">
        <f>P149</f>
        <v>0</v>
      </c>
      <c r="Q148" s="199"/>
      <c r="R148" s="200">
        <f>R149</f>
        <v>0</v>
      </c>
      <c r="S148" s="199"/>
      <c r="T148" s="201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2" t="s">
        <v>186</v>
      </c>
      <c r="AT148" s="203" t="s">
        <v>71</v>
      </c>
      <c r="AU148" s="203" t="s">
        <v>72</v>
      </c>
      <c r="AY148" s="202" t="s">
        <v>152</v>
      </c>
      <c r="BK148" s="204">
        <f>BK149</f>
        <v>0</v>
      </c>
    </row>
    <row r="149" s="2" customFormat="1" ht="16.5" customHeight="1">
      <c r="A149" s="41"/>
      <c r="B149" s="42"/>
      <c r="C149" s="207" t="s">
        <v>289</v>
      </c>
      <c r="D149" s="207" t="s">
        <v>155</v>
      </c>
      <c r="E149" s="208" t="s">
        <v>302</v>
      </c>
      <c r="F149" s="209" t="s">
        <v>300</v>
      </c>
      <c r="G149" s="210" t="s">
        <v>248</v>
      </c>
      <c r="H149" s="258"/>
      <c r="I149" s="212"/>
      <c r="J149" s="213">
        <f>ROUND(I149*H149,2)</f>
        <v>0</v>
      </c>
      <c r="K149" s="209" t="s">
        <v>19</v>
      </c>
      <c r="L149" s="47"/>
      <c r="M149" s="280" t="s">
        <v>19</v>
      </c>
      <c r="N149" s="281" t="s">
        <v>43</v>
      </c>
      <c r="O149" s="282"/>
      <c r="P149" s="283">
        <f>O149*H149</f>
        <v>0</v>
      </c>
      <c r="Q149" s="283">
        <v>0</v>
      </c>
      <c r="R149" s="283">
        <f>Q149*H149</f>
        <v>0</v>
      </c>
      <c r="S149" s="283">
        <v>0</v>
      </c>
      <c r="T149" s="284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160</v>
      </c>
      <c r="AT149" s="218" t="s">
        <v>155</v>
      </c>
      <c r="AU149" s="218" t="s">
        <v>80</v>
      </c>
      <c r="AY149" s="20" t="s">
        <v>152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80</v>
      </c>
      <c r="BK149" s="219">
        <f>ROUND(I149*H149,2)</f>
        <v>0</v>
      </c>
      <c r="BL149" s="20" t="s">
        <v>160</v>
      </c>
      <c r="BM149" s="218" t="s">
        <v>303</v>
      </c>
    </row>
    <row r="150" s="2" customFormat="1" ht="6.96" customHeight="1">
      <c r="A150" s="41"/>
      <c r="B150" s="62"/>
      <c r="C150" s="63"/>
      <c r="D150" s="63"/>
      <c r="E150" s="63"/>
      <c r="F150" s="63"/>
      <c r="G150" s="63"/>
      <c r="H150" s="63"/>
      <c r="I150" s="63"/>
      <c r="J150" s="63"/>
      <c r="K150" s="63"/>
      <c r="L150" s="47"/>
      <c r="M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</row>
  </sheetData>
  <sheetProtection sheet="1" autoFilter="0" formatColumns="0" formatRows="0" objects="1" scenarios="1" spinCount="100000" saltValue="nKQ9rDlsPAYXCVVMwZKhnuMXlBKhTFYgagySWPMVMNiZdVUJTPKcqykZm///2IQKhIafFsBDvJHMSXUjHOGg1Q==" hashValue="HbrwgdTuoZkiJeBZrpeW+l6c010WnhvysQ+b8T4+q/0eo27JjuulrqsKnXYJFiJP9sEtje5y3TJycYZ/Apf8rw==" algorithmName="SHA-512" password="80EB"/>
  <autoFilter ref="C87:K149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5_01/619991001"/>
    <hyperlink ref="F95" r:id="rId2" display="https://podminky.urs.cz/item/CS_URS_2025_01/611131121"/>
    <hyperlink ref="F99" r:id="rId3" display="https://podminky.urs.cz/item/CS_URS_2025_01/611311131"/>
    <hyperlink ref="F102" r:id="rId4" display="https://podminky.urs.cz/item/CS_URS_2025_01/949101111"/>
    <hyperlink ref="F105" r:id="rId5" display="https://podminky.urs.cz/item/CS_URS_2025_01/952901111"/>
    <hyperlink ref="F108" r:id="rId6" display="https://podminky.urs.cz/item/CS_URS_2025_01/997002611"/>
    <hyperlink ref="F110" r:id="rId7" display="https://podminky.urs.cz/item/CS_URS_2025_01/997013212"/>
    <hyperlink ref="F112" r:id="rId8" display="https://podminky.urs.cz/item/CS_URS_2025_01/997013501"/>
    <hyperlink ref="F114" r:id="rId9" display="https://podminky.urs.cz/item/CS_URS_2025_01/997013509"/>
    <hyperlink ref="F117" r:id="rId10" display="https://podminky.urs.cz/item/CS_URS_2025_01/997013631"/>
    <hyperlink ref="F120" r:id="rId11" display="https://podminky.urs.cz/item/CS_URS_2025_01/998018002"/>
    <hyperlink ref="F128" r:id="rId12" display="https://podminky.urs.cz/item/CS_URS_2025_01/784121001"/>
    <hyperlink ref="F132" r:id="rId13" display="https://podminky.urs.cz/item/CS_URS_2025_01/784171001"/>
    <hyperlink ref="F137" r:id="rId14" display="https://podminky.urs.cz/item/CS_URS_2025_01/784171111"/>
    <hyperlink ref="F145" r:id="rId15" display="https://podminky.urs.cz/item/CS_URS_2025_01/784181121"/>
    <hyperlink ref="F147" r:id="rId16" display="https://podminky.urs.cz/item/CS_URS_2025_01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121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ZŠ Běžecká - oprava stropů a stěn po zatékání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498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30. 1. 2025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ROUND(J88,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ROUND((SUM(BE88:BE163)),  2)</f>
        <v>0</v>
      </c>
      <c r="G33" s="41"/>
      <c r="H33" s="41"/>
      <c r="I33" s="151">
        <v>0.20999999999999999</v>
      </c>
      <c r="J33" s="150">
        <f>ROUND(((SUM(BE88:BE163))*I33),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ROUND((SUM(BF88:BF163)),  2)</f>
        <v>0</v>
      </c>
      <c r="G34" s="41"/>
      <c r="H34" s="41"/>
      <c r="I34" s="151">
        <v>0.12</v>
      </c>
      <c r="J34" s="150">
        <f>ROUND(((SUM(BF88:BF163))*I34),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ROUND((SUM(BG88:BG163)),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ROUND((SUM(BH88:BH163)),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ROUND((SUM(BI88:BI163)),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ZŠ Běžecká - oprava stropů a stěn po zatékání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09 - m.č. C56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Sokolov, Běžecká 2055</v>
      </c>
      <c r="G52" s="43"/>
      <c r="H52" s="43"/>
      <c r="I52" s="35" t="s">
        <v>23</v>
      </c>
      <c r="J52" s="75" t="str">
        <f>IF(J12="","",J12)</f>
        <v>30. 1. 2025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125</v>
      </c>
      <c r="D57" s="165"/>
      <c r="E57" s="165"/>
      <c r="F57" s="165"/>
      <c r="G57" s="165"/>
      <c r="H57" s="165"/>
      <c r="I57" s="165"/>
      <c r="J57" s="166" t="s">
        <v>126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127</v>
      </c>
    </row>
    <row r="60" s="9" customFormat="1" ht="24.96" customHeight="1">
      <c r="A60" s="9"/>
      <c r="B60" s="168"/>
      <c r="C60" s="169"/>
      <c r="D60" s="170" t="s">
        <v>128</v>
      </c>
      <c r="E60" s="171"/>
      <c r="F60" s="171"/>
      <c r="G60" s="171"/>
      <c r="H60" s="171"/>
      <c r="I60" s="171"/>
      <c r="J60" s="172">
        <f>J89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129</v>
      </c>
      <c r="E61" s="177"/>
      <c r="F61" s="177"/>
      <c r="G61" s="177"/>
      <c r="H61" s="177"/>
      <c r="I61" s="177"/>
      <c r="J61" s="178">
        <f>J90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130</v>
      </c>
      <c r="E62" s="177"/>
      <c r="F62" s="177"/>
      <c r="G62" s="177"/>
      <c r="H62" s="177"/>
      <c r="I62" s="177"/>
      <c r="J62" s="178">
        <f>J108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131</v>
      </c>
      <c r="E63" s="177"/>
      <c r="F63" s="177"/>
      <c r="G63" s="177"/>
      <c r="H63" s="177"/>
      <c r="I63" s="177"/>
      <c r="J63" s="178">
        <f>J113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132</v>
      </c>
      <c r="E64" s="177"/>
      <c r="F64" s="177"/>
      <c r="G64" s="177"/>
      <c r="H64" s="177"/>
      <c r="I64" s="177"/>
      <c r="J64" s="178">
        <f>J125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133</v>
      </c>
      <c r="E65" s="171"/>
      <c r="F65" s="171"/>
      <c r="G65" s="171"/>
      <c r="H65" s="171"/>
      <c r="I65" s="171"/>
      <c r="J65" s="172">
        <f>J128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4"/>
      <c r="C66" s="175"/>
      <c r="D66" s="176" t="s">
        <v>134</v>
      </c>
      <c r="E66" s="177"/>
      <c r="F66" s="177"/>
      <c r="G66" s="177"/>
      <c r="H66" s="177"/>
      <c r="I66" s="177"/>
      <c r="J66" s="178">
        <f>J129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135</v>
      </c>
      <c r="E67" s="177"/>
      <c r="F67" s="177"/>
      <c r="G67" s="177"/>
      <c r="H67" s="177"/>
      <c r="I67" s="177"/>
      <c r="J67" s="178">
        <f>J133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8"/>
      <c r="C68" s="169"/>
      <c r="D68" s="170" t="s">
        <v>136</v>
      </c>
      <c r="E68" s="171"/>
      <c r="F68" s="171"/>
      <c r="G68" s="171"/>
      <c r="H68" s="171"/>
      <c r="I68" s="171"/>
      <c r="J68" s="172">
        <f>J162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137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63" t="str">
        <f>E7</f>
        <v>ZŠ Běžecká - oprava stropů a stěn po zatékání</v>
      </c>
      <c r="F78" s="35"/>
      <c r="G78" s="35"/>
      <c r="H78" s="35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122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09 - m.č. C56</v>
      </c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>Sokolov, Běžecká 2055</v>
      </c>
      <c r="G82" s="43"/>
      <c r="H82" s="43"/>
      <c r="I82" s="35" t="s">
        <v>23</v>
      </c>
      <c r="J82" s="75" t="str">
        <f>IF(J12="","",J12)</f>
        <v>30. 1. 2025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E15</f>
        <v>Město Sokolov</v>
      </c>
      <c r="G84" s="43"/>
      <c r="H84" s="43"/>
      <c r="I84" s="35" t="s">
        <v>31</v>
      </c>
      <c r="J84" s="39" t="str">
        <f>E21</f>
        <v xml:space="preserve"> 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29</v>
      </c>
      <c r="D85" s="43"/>
      <c r="E85" s="43"/>
      <c r="F85" s="30" t="str">
        <f>IF(E18="","",E18)</f>
        <v>Vyplň údaj</v>
      </c>
      <c r="G85" s="43"/>
      <c r="H85" s="43"/>
      <c r="I85" s="35" t="s">
        <v>34</v>
      </c>
      <c r="J85" s="39" t="str">
        <f>E24</f>
        <v>Michal Kubelka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0"/>
      <c r="B87" s="181"/>
      <c r="C87" s="182" t="s">
        <v>138</v>
      </c>
      <c r="D87" s="183" t="s">
        <v>57</v>
      </c>
      <c r="E87" s="183" t="s">
        <v>53</v>
      </c>
      <c r="F87" s="183" t="s">
        <v>54</v>
      </c>
      <c r="G87" s="183" t="s">
        <v>139</v>
      </c>
      <c r="H87" s="183" t="s">
        <v>140</v>
      </c>
      <c r="I87" s="183" t="s">
        <v>141</v>
      </c>
      <c r="J87" s="183" t="s">
        <v>126</v>
      </c>
      <c r="K87" s="184" t="s">
        <v>142</v>
      </c>
      <c r="L87" s="185"/>
      <c r="M87" s="95" t="s">
        <v>19</v>
      </c>
      <c r="N87" s="96" t="s">
        <v>42</v>
      </c>
      <c r="O87" s="96" t="s">
        <v>143</v>
      </c>
      <c r="P87" s="96" t="s">
        <v>144</v>
      </c>
      <c r="Q87" s="96" t="s">
        <v>145</v>
      </c>
      <c r="R87" s="96" t="s">
        <v>146</v>
      </c>
      <c r="S87" s="96" t="s">
        <v>147</v>
      </c>
      <c r="T87" s="97" t="s">
        <v>148</v>
      </c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</row>
    <row r="88" s="2" customFormat="1" ht="22.8" customHeight="1">
      <c r="A88" s="41"/>
      <c r="B88" s="42"/>
      <c r="C88" s="102" t="s">
        <v>149</v>
      </c>
      <c r="D88" s="43"/>
      <c r="E88" s="43"/>
      <c r="F88" s="43"/>
      <c r="G88" s="43"/>
      <c r="H88" s="43"/>
      <c r="I88" s="43"/>
      <c r="J88" s="186">
        <f>BK88</f>
        <v>0</v>
      </c>
      <c r="K88" s="43"/>
      <c r="L88" s="47"/>
      <c r="M88" s="98"/>
      <c r="N88" s="187"/>
      <c r="O88" s="99"/>
      <c r="P88" s="188">
        <f>P89+P128+P162</f>
        <v>0</v>
      </c>
      <c r="Q88" s="99"/>
      <c r="R88" s="188">
        <f>R89+R128+R162</f>
        <v>0.12425871000000001</v>
      </c>
      <c r="S88" s="99"/>
      <c r="T88" s="189">
        <f>T89+T128+T162</f>
        <v>0.012085449999999999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71</v>
      </c>
      <c r="AU88" s="20" t="s">
        <v>127</v>
      </c>
      <c r="BK88" s="190">
        <f>BK89+BK128+BK162</f>
        <v>0</v>
      </c>
    </row>
    <row r="89" s="12" customFormat="1" ht="25.92" customHeight="1">
      <c r="A89" s="12"/>
      <c r="B89" s="191"/>
      <c r="C89" s="192"/>
      <c r="D89" s="193" t="s">
        <v>71</v>
      </c>
      <c r="E89" s="194" t="s">
        <v>150</v>
      </c>
      <c r="F89" s="194" t="s">
        <v>151</v>
      </c>
      <c r="G89" s="192"/>
      <c r="H89" s="192"/>
      <c r="I89" s="195"/>
      <c r="J89" s="196">
        <f>BK89</f>
        <v>0</v>
      </c>
      <c r="K89" s="192"/>
      <c r="L89" s="197"/>
      <c r="M89" s="198"/>
      <c r="N89" s="199"/>
      <c r="O89" s="199"/>
      <c r="P89" s="200">
        <f>P90+P108+P113+P125</f>
        <v>0</v>
      </c>
      <c r="Q89" s="199"/>
      <c r="R89" s="200">
        <f>R90+R108+R113+R125</f>
        <v>0.073765800000000006</v>
      </c>
      <c r="S89" s="199"/>
      <c r="T89" s="201">
        <f>T90+T108+T113+T125</f>
        <v>0.0013863600000000001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80</v>
      </c>
      <c r="AT89" s="203" t="s">
        <v>71</v>
      </c>
      <c r="AU89" s="203" t="s">
        <v>72</v>
      </c>
      <c r="AY89" s="202" t="s">
        <v>152</v>
      </c>
      <c r="BK89" s="204">
        <f>BK90+BK108+BK113+BK125</f>
        <v>0</v>
      </c>
    </row>
    <row r="90" s="12" customFormat="1" ht="22.8" customHeight="1">
      <c r="A90" s="12"/>
      <c r="B90" s="191"/>
      <c r="C90" s="192"/>
      <c r="D90" s="193" t="s">
        <v>71</v>
      </c>
      <c r="E90" s="205" t="s">
        <v>153</v>
      </c>
      <c r="F90" s="205" t="s">
        <v>154</v>
      </c>
      <c r="G90" s="192"/>
      <c r="H90" s="192"/>
      <c r="I90" s="195"/>
      <c r="J90" s="206">
        <f>BK90</f>
        <v>0</v>
      </c>
      <c r="K90" s="192"/>
      <c r="L90" s="197"/>
      <c r="M90" s="198"/>
      <c r="N90" s="199"/>
      <c r="O90" s="199"/>
      <c r="P90" s="200">
        <f>SUM(P91:P107)</f>
        <v>0</v>
      </c>
      <c r="Q90" s="199"/>
      <c r="R90" s="200">
        <f>SUM(R91:R107)</f>
        <v>0.07284156</v>
      </c>
      <c r="S90" s="199"/>
      <c r="T90" s="201">
        <f>SUM(T91:T107)</f>
        <v>0.0013863600000000001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80</v>
      </c>
      <c r="AT90" s="203" t="s">
        <v>71</v>
      </c>
      <c r="AU90" s="203" t="s">
        <v>80</v>
      </c>
      <c r="AY90" s="202" t="s">
        <v>152</v>
      </c>
      <c r="BK90" s="204">
        <f>SUM(BK91:BK107)</f>
        <v>0</v>
      </c>
    </row>
    <row r="91" s="2" customFormat="1" ht="16.5" customHeight="1">
      <c r="A91" s="41"/>
      <c r="B91" s="42"/>
      <c r="C91" s="207" t="s">
        <v>499</v>
      </c>
      <c r="D91" s="207" t="s">
        <v>155</v>
      </c>
      <c r="E91" s="208" t="s">
        <v>156</v>
      </c>
      <c r="F91" s="209" t="s">
        <v>157</v>
      </c>
      <c r="G91" s="210" t="s">
        <v>158</v>
      </c>
      <c r="H91" s="211">
        <v>23.106000000000002</v>
      </c>
      <c r="I91" s="212"/>
      <c r="J91" s="213">
        <f>ROUND(I91*H91,2)</f>
        <v>0</v>
      </c>
      <c r="K91" s="209" t="s">
        <v>159</v>
      </c>
      <c r="L91" s="47"/>
      <c r="M91" s="214" t="s">
        <v>19</v>
      </c>
      <c r="N91" s="215" t="s">
        <v>43</v>
      </c>
      <c r="O91" s="87"/>
      <c r="P91" s="216">
        <f>O91*H91</f>
        <v>0</v>
      </c>
      <c r="Q91" s="216">
        <v>4.0000000000000003E-05</v>
      </c>
      <c r="R91" s="216">
        <f>Q91*H91</f>
        <v>0.00092424000000000011</v>
      </c>
      <c r="S91" s="216">
        <v>6.0000000000000002E-05</v>
      </c>
      <c r="T91" s="217">
        <f>S91*H91</f>
        <v>0.0013863600000000001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160</v>
      </c>
      <c r="AT91" s="218" t="s">
        <v>155</v>
      </c>
      <c r="AU91" s="218" t="s">
        <v>82</v>
      </c>
      <c r="AY91" s="20" t="s">
        <v>152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80</v>
      </c>
      <c r="BK91" s="219">
        <f>ROUND(I91*H91,2)</f>
        <v>0</v>
      </c>
      <c r="BL91" s="20" t="s">
        <v>160</v>
      </c>
      <c r="BM91" s="218" t="s">
        <v>500</v>
      </c>
    </row>
    <row r="92" s="2" customFormat="1">
      <c r="A92" s="41"/>
      <c r="B92" s="42"/>
      <c r="C92" s="43"/>
      <c r="D92" s="220" t="s">
        <v>162</v>
      </c>
      <c r="E92" s="43"/>
      <c r="F92" s="221" t="s">
        <v>163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162</v>
      </c>
      <c r="AU92" s="20" t="s">
        <v>82</v>
      </c>
    </row>
    <row r="93" s="2" customFormat="1" ht="16.5" customHeight="1">
      <c r="A93" s="41"/>
      <c r="B93" s="42"/>
      <c r="C93" s="207" t="s">
        <v>80</v>
      </c>
      <c r="D93" s="207" t="s">
        <v>155</v>
      </c>
      <c r="E93" s="208" t="s">
        <v>166</v>
      </c>
      <c r="F93" s="209" t="s">
        <v>167</v>
      </c>
      <c r="G93" s="210" t="s">
        <v>158</v>
      </c>
      <c r="H93" s="211">
        <v>11.553000000000001</v>
      </c>
      <c r="I93" s="212"/>
      <c r="J93" s="213">
        <f>ROUND(I93*H93,2)</f>
        <v>0</v>
      </c>
      <c r="K93" s="209" t="s">
        <v>159</v>
      </c>
      <c r="L93" s="47"/>
      <c r="M93" s="214" t="s">
        <v>19</v>
      </c>
      <c r="N93" s="215" t="s">
        <v>43</v>
      </c>
      <c r="O93" s="87"/>
      <c r="P93" s="216">
        <f>O93*H93</f>
        <v>0</v>
      </c>
      <c r="Q93" s="216">
        <v>0.00025999999999999998</v>
      </c>
      <c r="R93" s="216">
        <f>Q93*H93</f>
        <v>0.0030037800000000002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160</v>
      </c>
      <c r="AT93" s="218" t="s">
        <v>155</v>
      </c>
      <c r="AU93" s="218" t="s">
        <v>82</v>
      </c>
      <c r="AY93" s="20" t="s">
        <v>152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80</v>
      </c>
      <c r="BK93" s="219">
        <f>ROUND(I93*H93,2)</f>
        <v>0</v>
      </c>
      <c r="BL93" s="20" t="s">
        <v>160</v>
      </c>
      <c r="BM93" s="218" t="s">
        <v>168</v>
      </c>
    </row>
    <row r="94" s="2" customFormat="1">
      <c r="A94" s="41"/>
      <c r="B94" s="42"/>
      <c r="C94" s="43"/>
      <c r="D94" s="220" t="s">
        <v>162</v>
      </c>
      <c r="E94" s="43"/>
      <c r="F94" s="221" t="s">
        <v>169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162</v>
      </c>
      <c r="AU94" s="20" t="s">
        <v>82</v>
      </c>
    </row>
    <row r="95" s="14" customFormat="1">
      <c r="A95" s="14"/>
      <c r="B95" s="237"/>
      <c r="C95" s="238"/>
      <c r="D95" s="227" t="s">
        <v>164</v>
      </c>
      <c r="E95" s="239" t="s">
        <v>19</v>
      </c>
      <c r="F95" s="240" t="s">
        <v>170</v>
      </c>
      <c r="G95" s="238"/>
      <c r="H95" s="239" t="s">
        <v>19</v>
      </c>
      <c r="I95" s="241"/>
      <c r="J95" s="238"/>
      <c r="K95" s="238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164</v>
      </c>
      <c r="AU95" s="246" t="s">
        <v>82</v>
      </c>
      <c r="AV95" s="14" t="s">
        <v>80</v>
      </c>
      <c r="AW95" s="14" t="s">
        <v>33</v>
      </c>
      <c r="AX95" s="14" t="s">
        <v>72</v>
      </c>
      <c r="AY95" s="246" t="s">
        <v>152</v>
      </c>
    </row>
    <row r="96" s="13" customFormat="1">
      <c r="A96" s="13"/>
      <c r="B96" s="225"/>
      <c r="C96" s="226"/>
      <c r="D96" s="227" t="s">
        <v>164</v>
      </c>
      <c r="E96" s="228" t="s">
        <v>19</v>
      </c>
      <c r="F96" s="229" t="s">
        <v>501</v>
      </c>
      <c r="G96" s="226"/>
      <c r="H96" s="230">
        <v>6.3150000000000004</v>
      </c>
      <c r="I96" s="231"/>
      <c r="J96" s="226"/>
      <c r="K96" s="226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164</v>
      </c>
      <c r="AU96" s="236" t="s">
        <v>82</v>
      </c>
      <c r="AV96" s="13" t="s">
        <v>82</v>
      </c>
      <c r="AW96" s="13" t="s">
        <v>33</v>
      </c>
      <c r="AX96" s="13" t="s">
        <v>72</v>
      </c>
      <c r="AY96" s="236" t="s">
        <v>152</v>
      </c>
    </row>
    <row r="97" s="13" customFormat="1">
      <c r="A97" s="13"/>
      <c r="B97" s="225"/>
      <c r="C97" s="226"/>
      <c r="D97" s="227" t="s">
        <v>164</v>
      </c>
      <c r="E97" s="228" t="s">
        <v>19</v>
      </c>
      <c r="F97" s="229" t="s">
        <v>502</v>
      </c>
      <c r="G97" s="226"/>
      <c r="H97" s="230">
        <v>5.2380000000000004</v>
      </c>
      <c r="I97" s="231"/>
      <c r="J97" s="226"/>
      <c r="K97" s="226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164</v>
      </c>
      <c r="AU97" s="236" t="s">
        <v>82</v>
      </c>
      <c r="AV97" s="13" t="s">
        <v>82</v>
      </c>
      <c r="AW97" s="13" t="s">
        <v>33</v>
      </c>
      <c r="AX97" s="13" t="s">
        <v>72</v>
      </c>
      <c r="AY97" s="236" t="s">
        <v>152</v>
      </c>
    </row>
    <row r="98" s="15" customFormat="1">
      <c r="A98" s="15"/>
      <c r="B98" s="247"/>
      <c r="C98" s="248"/>
      <c r="D98" s="227" t="s">
        <v>164</v>
      </c>
      <c r="E98" s="249" t="s">
        <v>19</v>
      </c>
      <c r="F98" s="250" t="s">
        <v>185</v>
      </c>
      <c r="G98" s="248"/>
      <c r="H98" s="251">
        <v>11.553000000000001</v>
      </c>
      <c r="I98" s="252"/>
      <c r="J98" s="248"/>
      <c r="K98" s="248"/>
      <c r="L98" s="253"/>
      <c r="M98" s="254"/>
      <c r="N98" s="255"/>
      <c r="O98" s="255"/>
      <c r="P98" s="255"/>
      <c r="Q98" s="255"/>
      <c r="R98" s="255"/>
      <c r="S98" s="255"/>
      <c r="T98" s="256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7" t="s">
        <v>164</v>
      </c>
      <c r="AU98" s="257" t="s">
        <v>82</v>
      </c>
      <c r="AV98" s="15" t="s">
        <v>160</v>
      </c>
      <c r="AW98" s="15" t="s">
        <v>33</v>
      </c>
      <c r="AX98" s="15" t="s">
        <v>80</v>
      </c>
      <c r="AY98" s="257" t="s">
        <v>152</v>
      </c>
    </row>
    <row r="99" s="2" customFormat="1" ht="16.5" customHeight="1">
      <c r="A99" s="41"/>
      <c r="B99" s="42"/>
      <c r="C99" s="207" t="s">
        <v>82</v>
      </c>
      <c r="D99" s="207" t="s">
        <v>155</v>
      </c>
      <c r="E99" s="208" t="s">
        <v>173</v>
      </c>
      <c r="F99" s="209" t="s">
        <v>174</v>
      </c>
      <c r="G99" s="210" t="s">
        <v>158</v>
      </c>
      <c r="H99" s="211">
        <v>11.553000000000001</v>
      </c>
      <c r="I99" s="212"/>
      <c r="J99" s="213">
        <f>ROUND(I99*H99,2)</f>
        <v>0</v>
      </c>
      <c r="K99" s="209" t="s">
        <v>159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0.0040000000000000001</v>
      </c>
      <c r="R99" s="216">
        <f>Q99*H99</f>
        <v>0.046212000000000003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160</v>
      </c>
      <c r="AT99" s="218" t="s">
        <v>155</v>
      </c>
      <c r="AU99" s="218" t="s">
        <v>82</v>
      </c>
      <c r="AY99" s="20" t="s">
        <v>152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80</v>
      </c>
      <c r="BK99" s="219">
        <f>ROUND(I99*H99,2)</f>
        <v>0</v>
      </c>
      <c r="BL99" s="20" t="s">
        <v>160</v>
      </c>
      <c r="BM99" s="218" t="s">
        <v>175</v>
      </c>
    </row>
    <row r="100" s="2" customFormat="1">
      <c r="A100" s="41"/>
      <c r="B100" s="42"/>
      <c r="C100" s="43"/>
      <c r="D100" s="220" t="s">
        <v>162</v>
      </c>
      <c r="E100" s="43"/>
      <c r="F100" s="221" t="s">
        <v>176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162</v>
      </c>
      <c r="AU100" s="20" t="s">
        <v>82</v>
      </c>
    </row>
    <row r="101" s="2" customFormat="1" ht="16.5" customHeight="1">
      <c r="A101" s="41"/>
      <c r="B101" s="42"/>
      <c r="C101" s="207" t="s">
        <v>172</v>
      </c>
      <c r="D101" s="207" t="s">
        <v>155</v>
      </c>
      <c r="E101" s="208" t="s">
        <v>177</v>
      </c>
      <c r="F101" s="209" t="s">
        <v>178</v>
      </c>
      <c r="G101" s="210" t="s">
        <v>158</v>
      </c>
      <c r="H101" s="211">
        <v>5.3289999999999997</v>
      </c>
      <c r="I101" s="212"/>
      <c r="J101" s="213">
        <f>ROUND(I101*H101,2)</f>
        <v>0</v>
      </c>
      <c r="K101" s="209" t="s">
        <v>159</v>
      </c>
      <c r="L101" s="47"/>
      <c r="M101" s="214" t="s">
        <v>19</v>
      </c>
      <c r="N101" s="215" t="s">
        <v>43</v>
      </c>
      <c r="O101" s="87"/>
      <c r="P101" s="216">
        <f>O101*H101</f>
        <v>0</v>
      </c>
      <c r="Q101" s="216">
        <v>0.00025999999999999998</v>
      </c>
      <c r="R101" s="216">
        <f>Q101*H101</f>
        <v>0.0013855399999999998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160</v>
      </c>
      <c r="AT101" s="218" t="s">
        <v>155</v>
      </c>
      <c r="AU101" s="218" t="s">
        <v>82</v>
      </c>
      <c r="AY101" s="20" t="s">
        <v>152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80</v>
      </c>
      <c r="BK101" s="219">
        <f>ROUND(I101*H101,2)</f>
        <v>0</v>
      </c>
      <c r="BL101" s="20" t="s">
        <v>160</v>
      </c>
      <c r="BM101" s="218" t="s">
        <v>179</v>
      </c>
    </row>
    <row r="102" s="2" customFormat="1">
      <c r="A102" s="41"/>
      <c r="B102" s="42"/>
      <c r="C102" s="43"/>
      <c r="D102" s="220" t="s">
        <v>162</v>
      </c>
      <c r="E102" s="43"/>
      <c r="F102" s="221" t="s">
        <v>180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162</v>
      </c>
      <c r="AU102" s="20" t="s">
        <v>82</v>
      </c>
    </row>
    <row r="103" s="14" customFormat="1">
      <c r="A103" s="14"/>
      <c r="B103" s="237"/>
      <c r="C103" s="238"/>
      <c r="D103" s="227" t="s">
        <v>164</v>
      </c>
      <c r="E103" s="239" t="s">
        <v>19</v>
      </c>
      <c r="F103" s="240" t="s">
        <v>170</v>
      </c>
      <c r="G103" s="238"/>
      <c r="H103" s="239" t="s">
        <v>19</v>
      </c>
      <c r="I103" s="241"/>
      <c r="J103" s="238"/>
      <c r="K103" s="238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164</v>
      </c>
      <c r="AU103" s="246" t="s">
        <v>82</v>
      </c>
      <c r="AV103" s="14" t="s">
        <v>80</v>
      </c>
      <c r="AW103" s="14" t="s">
        <v>33</v>
      </c>
      <c r="AX103" s="14" t="s">
        <v>72</v>
      </c>
      <c r="AY103" s="246" t="s">
        <v>152</v>
      </c>
    </row>
    <row r="104" s="14" customFormat="1">
      <c r="A104" s="14"/>
      <c r="B104" s="237"/>
      <c r="C104" s="238"/>
      <c r="D104" s="227" t="s">
        <v>164</v>
      </c>
      <c r="E104" s="239" t="s">
        <v>19</v>
      </c>
      <c r="F104" s="240" t="s">
        <v>503</v>
      </c>
      <c r="G104" s="238"/>
      <c r="H104" s="239" t="s">
        <v>19</v>
      </c>
      <c r="I104" s="241"/>
      <c r="J104" s="238"/>
      <c r="K104" s="238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164</v>
      </c>
      <c r="AU104" s="246" t="s">
        <v>82</v>
      </c>
      <c r="AV104" s="14" t="s">
        <v>80</v>
      </c>
      <c r="AW104" s="14" t="s">
        <v>33</v>
      </c>
      <c r="AX104" s="14" t="s">
        <v>72</v>
      </c>
      <c r="AY104" s="246" t="s">
        <v>152</v>
      </c>
    </row>
    <row r="105" s="13" customFormat="1">
      <c r="A105" s="13"/>
      <c r="B105" s="225"/>
      <c r="C105" s="226"/>
      <c r="D105" s="227" t="s">
        <v>164</v>
      </c>
      <c r="E105" s="228" t="s">
        <v>19</v>
      </c>
      <c r="F105" s="229" t="s">
        <v>504</v>
      </c>
      <c r="G105" s="226"/>
      <c r="H105" s="230">
        <v>5.3289999999999997</v>
      </c>
      <c r="I105" s="231"/>
      <c r="J105" s="226"/>
      <c r="K105" s="226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164</v>
      </c>
      <c r="AU105" s="236" t="s">
        <v>82</v>
      </c>
      <c r="AV105" s="13" t="s">
        <v>82</v>
      </c>
      <c r="AW105" s="13" t="s">
        <v>33</v>
      </c>
      <c r="AX105" s="13" t="s">
        <v>80</v>
      </c>
      <c r="AY105" s="236" t="s">
        <v>152</v>
      </c>
    </row>
    <row r="106" s="2" customFormat="1" ht="16.5" customHeight="1">
      <c r="A106" s="41"/>
      <c r="B106" s="42"/>
      <c r="C106" s="207" t="s">
        <v>160</v>
      </c>
      <c r="D106" s="207" t="s">
        <v>155</v>
      </c>
      <c r="E106" s="208" t="s">
        <v>187</v>
      </c>
      <c r="F106" s="209" t="s">
        <v>188</v>
      </c>
      <c r="G106" s="210" t="s">
        <v>158</v>
      </c>
      <c r="H106" s="211">
        <v>5.3289999999999997</v>
      </c>
      <c r="I106" s="212"/>
      <c r="J106" s="213">
        <f>ROUND(I106*H106,2)</f>
        <v>0</v>
      </c>
      <c r="K106" s="209" t="s">
        <v>159</v>
      </c>
      <c r="L106" s="47"/>
      <c r="M106" s="214" t="s">
        <v>19</v>
      </c>
      <c r="N106" s="215" t="s">
        <v>43</v>
      </c>
      <c r="O106" s="87"/>
      <c r="P106" s="216">
        <f>O106*H106</f>
        <v>0</v>
      </c>
      <c r="Q106" s="216">
        <v>0.0040000000000000001</v>
      </c>
      <c r="R106" s="216">
        <f>Q106*H106</f>
        <v>0.021315999999999998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160</v>
      </c>
      <c r="AT106" s="218" t="s">
        <v>155</v>
      </c>
      <c r="AU106" s="218" t="s">
        <v>82</v>
      </c>
      <c r="AY106" s="20" t="s">
        <v>152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80</v>
      </c>
      <c r="BK106" s="219">
        <f>ROUND(I106*H106,2)</f>
        <v>0</v>
      </c>
      <c r="BL106" s="20" t="s">
        <v>160</v>
      </c>
      <c r="BM106" s="218" t="s">
        <v>189</v>
      </c>
    </row>
    <row r="107" s="2" customFormat="1">
      <c r="A107" s="41"/>
      <c r="B107" s="42"/>
      <c r="C107" s="43"/>
      <c r="D107" s="220" t="s">
        <v>162</v>
      </c>
      <c r="E107" s="43"/>
      <c r="F107" s="221" t="s">
        <v>190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162</v>
      </c>
      <c r="AU107" s="20" t="s">
        <v>82</v>
      </c>
    </row>
    <row r="108" s="12" customFormat="1" ht="22.8" customHeight="1">
      <c r="A108" s="12"/>
      <c r="B108" s="191"/>
      <c r="C108" s="192"/>
      <c r="D108" s="193" t="s">
        <v>71</v>
      </c>
      <c r="E108" s="205" t="s">
        <v>191</v>
      </c>
      <c r="F108" s="205" t="s">
        <v>192</v>
      </c>
      <c r="G108" s="192"/>
      <c r="H108" s="192"/>
      <c r="I108" s="195"/>
      <c r="J108" s="206">
        <f>BK108</f>
        <v>0</v>
      </c>
      <c r="K108" s="192"/>
      <c r="L108" s="197"/>
      <c r="M108" s="198"/>
      <c r="N108" s="199"/>
      <c r="O108" s="199"/>
      <c r="P108" s="200">
        <f>SUM(P109:P112)</f>
        <v>0</v>
      </c>
      <c r="Q108" s="199"/>
      <c r="R108" s="200">
        <f>SUM(R109:R112)</f>
        <v>0.00092424000000000011</v>
      </c>
      <c r="S108" s="199"/>
      <c r="T108" s="201">
        <f>SUM(T109:T112)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2" t="s">
        <v>80</v>
      </c>
      <c r="AT108" s="203" t="s">
        <v>71</v>
      </c>
      <c r="AU108" s="203" t="s">
        <v>80</v>
      </c>
      <c r="AY108" s="202" t="s">
        <v>152</v>
      </c>
      <c r="BK108" s="204">
        <f>SUM(BK109:BK112)</f>
        <v>0</v>
      </c>
    </row>
    <row r="109" s="2" customFormat="1" ht="24.15" customHeight="1">
      <c r="A109" s="41"/>
      <c r="B109" s="42"/>
      <c r="C109" s="207" t="s">
        <v>197</v>
      </c>
      <c r="D109" s="207" t="s">
        <v>155</v>
      </c>
      <c r="E109" s="208" t="s">
        <v>193</v>
      </c>
      <c r="F109" s="209" t="s">
        <v>194</v>
      </c>
      <c r="G109" s="210" t="s">
        <v>158</v>
      </c>
      <c r="H109" s="211">
        <v>23.106000000000002</v>
      </c>
      <c r="I109" s="212"/>
      <c r="J109" s="213">
        <f>ROUND(I109*H109,2)</f>
        <v>0</v>
      </c>
      <c r="K109" s="209" t="s">
        <v>159</v>
      </c>
      <c r="L109" s="47"/>
      <c r="M109" s="214" t="s">
        <v>19</v>
      </c>
      <c r="N109" s="215" t="s">
        <v>43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160</v>
      </c>
      <c r="AT109" s="218" t="s">
        <v>155</v>
      </c>
      <c r="AU109" s="218" t="s">
        <v>82</v>
      </c>
      <c r="AY109" s="20" t="s">
        <v>152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80</v>
      </c>
      <c r="BK109" s="219">
        <f>ROUND(I109*H109,2)</f>
        <v>0</v>
      </c>
      <c r="BL109" s="20" t="s">
        <v>160</v>
      </c>
      <c r="BM109" s="218" t="s">
        <v>195</v>
      </c>
    </row>
    <row r="110" s="2" customFormat="1">
      <c r="A110" s="41"/>
      <c r="B110" s="42"/>
      <c r="C110" s="43"/>
      <c r="D110" s="220" t="s">
        <v>162</v>
      </c>
      <c r="E110" s="43"/>
      <c r="F110" s="221" t="s">
        <v>196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162</v>
      </c>
      <c r="AU110" s="20" t="s">
        <v>82</v>
      </c>
    </row>
    <row r="111" s="2" customFormat="1" ht="24.15" customHeight="1">
      <c r="A111" s="41"/>
      <c r="B111" s="42"/>
      <c r="C111" s="207" t="s">
        <v>204</v>
      </c>
      <c r="D111" s="207" t="s">
        <v>155</v>
      </c>
      <c r="E111" s="208" t="s">
        <v>198</v>
      </c>
      <c r="F111" s="209" t="s">
        <v>199</v>
      </c>
      <c r="G111" s="210" t="s">
        <v>158</v>
      </c>
      <c r="H111" s="211">
        <v>23.106000000000002</v>
      </c>
      <c r="I111" s="212"/>
      <c r="J111" s="213">
        <f>ROUND(I111*H111,2)</f>
        <v>0</v>
      </c>
      <c r="K111" s="209" t="s">
        <v>159</v>
      </c>
      <c r="L111" s="47"/>
      <c r="M111" s="214" t="s">
        <v>19</v>
      </c>
      <c r="N111" s="215" t="s">
        <v>43</v>
      </c>
      <c r="O111" s="87"/>
      <c r="P111" s="216">
        <f>O111*H111</f>
        <v>0</v>
      </c>
      <c r="Q111" s="216">
        <v>4.0000000000000003E-05</v>
      </c>
      <c r="R111" s="216">
        <f>Q111*H111</f>
        <v>0.00092424000000000011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160</v>
      </c>
      <c r="AT111" s="218" t="s">
        <v>155</v>
      </c>
      <c r="AU111" s="218" t="s">
        <v>82</v>
      </c>
      <c r="AY111" s="20" t="s">
        <v>152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80</v>
      </c>
      <c r="BK111" s="219">
        <f>ROUND(I111*H111,2)</f>
        <v>0</v>
      </c>
      <c r="BL111" s="20" t="s">
        <v>160</v>
      </c>
      <c r="BM111" s="218" t="s">
        <v>200</v>
      </c>
    </row>
    <row r="112" s="2" customFormat="1">
      <c r="A112" s="41"/>
      <c r="B112" s="42"/>
      <c r="C112" s="43"/>
      <c r="D112" s="220" t="s">
        <v>162</v>
      </c>
      <c r="E112" s="43"/>
      <c r="F112" s="221" t="s">
        <v>201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162</v>
      </c>
      <c r="AU112" s="20" t="s">
        <v>82</v>
      </c>
    </row>
    <row r="113" s="12" customFormat="1" ht="22.8" customHeight="1">
      <c r="A113" s="12"/>
      <c r="B113" s="191"/>
      <c r="C113" s="192"/>
      <c r="D113" s="193" t="s">
        <v>71</v>
      </c>
      <c r="E113" s="205" t="s">
        <v>202</v>
      </c>
      <c r="F113" s="205" t="s">
        <v>203</v>
      </c>
      <c r="G113" s="192"/>
      <c r="H113" s="192"/>
      <c r="I113" s="195"/>
      <c r="J113" s="206">
        <f>BK113</f>
        <v>0</v>
      </c>
      <c r="K113" s="192"/>
      <c r="L113" s="197"/>
      <c r="M113" s="198"/>
      <c r="N113" s="199"/>
      <c r="O113" s="199"/>
      <c r="P113" s="200">
        <f>SUM(P114:P124)</f>
        <v>0</v>
      </c>
      <c r="Q113" s="199"/>
      <c r="R113" s="200">
        <f>SUM(R114:R124)</f>
        <v>0</v>
      </c>
      <c r="S113" s="199"/>
      <c r="T113" s="201">
        <f>SUM(T114:T124)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2" t="s">
        <v>80</v>
      </c>
      <c r="AT113" s="203" t="s">
        <v>71</v>
      </c>
      <c r="AU113" s="203" t="s">
        <v>80</v>
      </c>
      <c r="AY113" s="202" t="s">
        <v>152</v>
      </c>
      <c r="BK113" s="204">
        <f>SUM(BK114:BK124)</f>
        <v>0</v>
      </c>
    </row>
    <row r="114" s="2" customFormat="1" ht="16.5" customHeight="1">
      <c r="A114" s="41"/>
      <c r="B114" s="42"/>
      <c r="C114" s="207" t="s">
        <v>191</v>
      </c>
      <c r="D114" s="207" t="s">
        <v>155</v>
      </c>
      <c r="E114" s="208" t="s">
        <v>205</v>
      </c>
      <c r="F114" s="209" t="s">
        <v>206</v>
      </c>
      <c r="G114" s="210" t="s">
        <v>207</v>
      </c>
      <c r="H114" s="211">
        <v>0.012</v>
      </c>
      <c r="I114" s="212"/>
      <c r="J114" s="213">
        <f>ROUND(I114*H114,2)</f>
        <v>0</v>
      </c>
      <c r="K114" s="209" t="s">
        <v>159</v>
      </c>
      <c r="L114" s="47"/>
      <c r="M114" s="214" t="s">
        <v>19</v>
      </c>
      <c r="N114" s="215" t="s">
        <v>43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160</v>
      </c>
      <c r="AT114" s="218" t="s">
        <v>155</v>
      </c>
      <c r="AU114" s="218" t="s">
        <v>82</v>
      </c>
      <c r="AY114" s="20" t="s">
        <v>152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80</v>
      </c>
      <c r="BK114" s="219">
        <f>ROUND(I114*H114,2)</f>
        <v>0</v>
      </c>
      <c r="BL114" s="20" t="s">
        <v>160</v>
      </c>
      <c r="BM114" s="218" t="s">
        <v>208</v>
      </c>
    </row>
    <row r="115" s="2" customFormat="1">
      <c r="A115" s="41"/>
      <c r="B115" s="42"/>
      <c r="C115" s="43"/>
      <c r="D115" s="220" t="s">
        <v>162</v>
      </c>
      <c r="E115" s="43"/>
      <c r="F115" s="221" t="s">
        <v>209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162</v>
      </c>
      <c r="AU115" s="20" t="s">
        <v>82</v>
      </c>
    </row>
    <row r="116" s="2" customFormat="1" ht="24.15" customHeight="1">
      <c r="A116" s="41"/>
      <c r="B116" s="42"/>
      <c r="C116" s="207" t="s">
        <v>107</v>
      </c>
      <c r="D116" s="207" t="s">
        <v>155</v>
      </c>
      <c r="E116" s="208" t="s">
        <v>210</v>
      </c>
      <c r="F116" s="209" t="s">
        <v>211</v>
      </c>
      <c r="G116" s="210" t="s">
        <v>207</v>
      </c>
      <c r="H116" s="211">
        <v>0.012</v>
      </c>
      <c r="I116" s="212"/>
      <c r="J116" s="213">
        <f>ROUND(I116*H116,2)</f>
        <v>0</v>
      </c>
      <c r="K116" s="209" t="s">
        <v>159</v>
      </c>
      <c r="L116" s="47"/>
      <c r="M116" s="214" t="s">
        <v>19</v>
      </c>
      <c r="N116" s="215" t="s">
        <v>43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160</v>
      </c>
      <c r="AT116" s="218" t="s">
        <v>155</v>
      </c>
      <c r="AU116" s="218" t="s">
        <v>82</v>
      </c>
      <c r="AY116" s="20" t="s">
        <v>152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80</v>
      </c>
      <c r="BK116" s="219">
        <f>ROUND(I116*H116,2)</f>
        <v>0</v>
      </c>
      <c r="BL116" s="20" t="s">
        <v>160</v>
      </c>
      <c r="BM116" s="218" t="s">
        <v>212</v>
      </c>
    </row>
    <row r="117" s="2" customFormat="1">
      <c r="A117" s="41"/>
      <c r="B117" s="42"/>
      <c r="C117" s="43"/>
      <c r="D117" s="220" t="s">
        <v>162</v>
      </c>
      <c r="E117" s="43"/>
      <c r="F117" s="221" t="s">
        <v>213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162</v>
      </c>
      <c r="AU117" s="20" t="s">
        <v>82</v>
      </c>
    </row>
    <row r="118" s="2" customFormat="1" ht="21.75" customHeight="1">
      <c r="A118" s="41"/>
      <c r="B118" s="42"/>
      <c r="C118" s="207" t="s">
        <v>110</v>
      </c>
      <c r="D118" s="207" t="s">
        <v>155</v>
      </c>
      <c r="E118" s="208" t="s">
        <v>214</v>
      </c>
      <c r="F118" s="209" t="s">
        <v>215</v>
      </c>
      <c r="G118" s="210" t="s">
        <v>207</v>
      </c>
      <c r="H118" s="211">
        <v>0.012</v>
      </c>
      <c r="I118" s="212"/>
      <c r="J118" s="213">
        <f>ROUND(I118*H118,2)</f>
        <v>0</v>
      </c>
      <c r="K118" s="209" t="s">
        <v>159</v>
      </c>
      <c r="L118" s="47"/>
      <c r="M118" s="214" t="s">
        <v>19</v>
      </c>
      <c r="N118" s="215" t="s">
        <v>43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160</v>
      </c>
      <c r="AT118" s="218" t="s">
        <v>155</v>
      </c>
      <c r="AU118" s="218" t="s">
        <v>82</v>
      </c>
      <c r="AY118" s="20" t="s">
        <v>152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80</v>
      </c>
      <c r="BK118" s="219">
        <f>ROUND(I118*H118,2)</f>
        <v>0</v>
      </c>
      <c r="BL118" s="20" t="s">
        <v>160</v>
      </c>
      <c r="BM118" s="218" t="s">
        <v>216</v>
      </c>
    </row>
    <row r="119" s="2" customFormat="1">
      <c r="A119" s="41"/>
      <c r="B119" s="42"/>
      <c r="C119" s="43"/>
      <c r="D119" s="220" t="s">
        <v>162</v>
      </c>
      <c r="E119" s="43"/>
      <c r="F119" s="221" t="s">
        <v>217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162</v>
      </c>
      <c r="AU119" s="20" t="s">
        <v>82</v>
      </c>
    </row>
    <row r="120" s="2" customFormat="1" ht="24.15" customHeight="1">
      <c r="A120" s="41"/>
      <c r="B120" s="42"/>
      <c r="C120" s="207" t="s">
        <v>8</v>
      </c>
      <c r="D120" s="207" t="s">
        <v>155</v>
      </c>
      <c r="E120" s="208" t="s">
        <v>218</v>
      </c>
      <c r="F120" s="209" t="s">
        <v>219</v>
      </c>
      <c r="G120" s="210" t="s">
        <v>207</v>
      </c>
      <c r="H120" s="211">
        <v>0.071999999999999995</v>
      </c>
      <c r="I120" s="212"/>
      <c r="J120" s="213">
        <f>ROUND(I120*H120,2)</f>
        <v>0</v>
      </c>
      <c r="K120" s="209" t="s">
        <v>159</v>
      </c>
      <c r="L120" s="47"/>
      <c r="M120" s="214" t="s">
        <v>19</v>
      </c>
      <c r="N120" s="215" t="s">
        <v>43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160</v>
      </c>
      <c r="AT120" s="218" t="s">
        <v>155</v>
      </c>
      <c r="AU120" s="218" t="s">
        <v>82</v>
      </c>
      <c r="AY120" s="20" t="s">
        <v>152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80</v>
      </c>
      <c r="BK120" s="219">
        <f>ROUND(I120*H120,2)</f>
        <v>0</v>
      </c>
      <c r="BL120" s="20" t="s">
        <v>160</v>
      </c>
      <c r="BM120" s="218" t="s">
        <v>220</v>
      </c>
    </row>
    <row r="121" s="2" customFormat="1">
      <c r="A121" s="41"/>
      <c r="B121" s="42"/>
      <c r="C121" s="43"/>
      <c r="D121" s="220" t="s">
        <v>162</v>
      </c>
      <c r="E121" s="43"/>
      <c r="F121" s="221" t="s">
        <v>221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162</v>
      </c>
      <c r="AU121" s="20" t="s">
        <v>82</v>
      </c>
    </row>
    <row r="122" s="13" customFormat="1">
      <c r="A122" s="13"/>
      <c r="B122" s="225"/>
      <c r="C122" s="226"/>
      <c r="D122" s="227" t="s">
        <v>164</v>
      </c>
      <c r="E122" s="228" t="s">
        <v>19</v>
      </c>
      <c r="F122" s="229" t="s">
        <v>505</v>
      </c>
      <c r="G122" s="226"/>
      <c r="H122" s="230">
        <v>0.071999999999999995</v>
      </c>
      <c r="I122" s="231"/>
      <c r="J122" s="226"/>
      <c r="K122" s="226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164</v>
      </c>
      <c r="AU122" s="236" t="s">
        <v>82</v>
      </c>
      <c r="AV122" s="13" t="s">
        <v>82</v>
      </c>
      <c r="AW122" s="13" t="s">
        <v>33</v>
      </c>
      <c r="AX122" s="13" t="s">
        <v>80</v>
      </c>
      <c r="AY122" s="236" t="s">
        <v>152</v>
      </c>
    </row>
    <row r="123" s="2" customFormat="1" ht="24.15" customHeight="1">
      <c r="A123" s="41"/>
      <c r="B123" s="42"/>
      <c r="C123" s="207" t="s">
        <v>115</v>
      </c>
      <c r="D123" s="207" t="s">
        <v>155</v>
      </c>
      <c r="E123" s="208" t="s">
        <v>223</v>
      </c>
      <c r="F123" s="209" t="s">
        <v>224</v>
      </c>
      <c r="G123" s="210" t="s">
        <v>207</v>
      </c>
      <c r="H123" s="211">
        <v>0.012</v>
      </c>
      <c r="I123" s="212"/>
      <c r="J123" s="213">
        <f>ROUND(I123*H123,2)</f>
        <v>0</v>
      </c>
      <c r="K123" s="209" t="s">
        <v>159</v>
      </c>
      <c r="L123" s="47"/>
      <c r="M123" s="214" t="s">
        <v>19</v>
      </c>
      <c r="N123" s="215" t="s">
        <v>43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160</v>
      </c>
      <c r="AT123" s="218" t="s">
        <v>155</v>
      </c>
      <c r="AU123" s="218" t="s">
        <v>82</v>
      </c>
      <c r="AY123" s="20" t="s">
        <v>152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80</v>
      </c>
      <c r="BK123" s="219">
        <f>ROUND(I123*H123,2)</f>
        <v>0</v>
      </c>
      <c r="BL123" s="20" t="s">
        <v>160</v>
      </c>
      <c r="BM123" s="218" t="s">
        <v>225</v>
      </c>
    </row>
    <row r="124" s="2" customFormat="1">
      <c r="A124" s="41"/>
      <c r="B124" s="42"/>
      <c r="C124" s="43"/>
      <c r="D124" s="220" t="s">
        <v>162</v>
      </c>
      <c r="E124" s="43"/>
      <c r="F124" s="221" t="s">
        <v>226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162</v>
      </c>
      <c r="AU124" s="20" t="s">
        <v>82</v>
      </c>
    </row>
    <row r="125" s="12" customFormat="1" ht="22.8" customHeight="1">
      <c r="A125" s="12"/>
      <c r="B125" s="191"/>
      <c r="C125" s="192"/>
      <c r="D125" s="193" t="s">
        <v>71</v>
      </c>
      <c r="E125" s="205" t="s">
        <v>227</v>
      </c>
      <c r="F125" s="205" t="s">
        <v>228</v>
      </c>
      <c r="G125" s="192"/>
      <c r="H125" s="192"/>
      <c r="I125" s="195"/>
      <c r="J125" s="206">
        <f>BK125</f>
        <v>0</v>
      </c>
      <c r="K125" s="192"/>
      <c r="L125" s="197"/>
      <c r="M125" s="198"/>
      <c r="N125" s="199"/>
      <c r="O125" s="199"/>
      <c r="P125" s="200">
        <f>SUM(P126:P127)</f>
        <v>0</v>
      </c>
      <c r="Q125" s="199"/>
      <c r="R125" s="200">
        <f>SUM(R126:R127)</f>
        <v>0</v>
      </c>
      <c r="S125" s="199"/>
      <c r="T125" s="201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2" t="s">
        <v>80</v>
      </c>
      <c r="AT125" s="203" t="s">
        <v>71</v>
      </c>
      <c r="AU125" s="203" t="s">
        <v>80</v>
      </c>
      <c r="AY125" s="202" t="s">
        <v>152</v>
      </c>
      <c r="BK125" s="204">
        <f>SUM(BK126:BK127)</f>
        <v>0</v>
      </c>
    </row>
    <row r="126" s="2" customFormat="1" ht="33" customHeight="1">
      <c r="A126" s="41"/>
      <c r="B126" s="42"/>
      <c r="C126" s="207" t="s">
        <v>118</v>
      </c>
      <c r="D126" s="207" t="s">
        <v>155</v>
      </c>
      <c r="E126" s="208" t="s">
        <v>229</v>
      </c>
      <c r="F126" s="209" t="s">
        <v>230</v>
      </c>
      <c r="G126" s="210" t="s">
        <v>207</v>
      </c>
      <c r="H126" s="211">
        <v>0.073999999999999996</v>
      </c>
      <c r="I126" s="212"/>
      <c r="J126" s="213">
        <f>ROUND(I126*H126,2)</f>
        <v>0</v>
      </c>
      <c r="K126" s="209" t="s">
        <v>159</v>
      </c>
      <c r="L126" s="47"/>
      <c r="M126" s="214" t="s">
        <v>19</v>
      </c>
      <c r="N126" s="215" t="s">
        <v>43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160</v>
      </c>
      <c r="AT126" s="218" t="s">
        <v>155</v>
      </c>
      <c r="AU126" s="218" t="s">
        <v>82</v>
      </c>
      <c r="AY126" s="20" t="s">
        <v>152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80</v>
      </c>
      <c r="BK126" s="219">
        <f>ROUND(I126*H126,2)</f>
        <v>0</v>
      </c>
      <c r="BL126" s="20" t="s">
        <v>160</v>
      </c>
      <c r="BM126" s="218" t="s">
        <v>231</v>
      </c>
    </row>
    <row r="127" s="2" customFormat="1">
      <c r="A127" s="41"/>
      <c r="B127" s="42"/>
      <c r="C127" s="43"/>
      <c r="D127" s="220" t="s">
        <v>162</v>
      </c>
      <c r="E127" s="43"/>
      <c r="F127" s="221" t="s">
        <v>232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162</v>
      </c>
      <c r="AU127" s="20" t="s">
        <v>82</v>
      </c>
    </row>
    <row r="128" s="12" customFormat="1" ht="25.92" customHeight="1">
      <c r="A128" s="12"/>
      <c r="B128" s="191"/>
      <c r="C128" s="192"/>
      <c r="D128" s="193" t="s">
        <v>71</v>
      </c>
      <c r="E128" s="194" t="s">
        <v>233</v>
      </c>
      <c r="F128" s="194" t="s">
        <v>234</v>
      </c>
      <c r="G128" s="192"/>
      <c r="H128" s="192"/>
      <c r="I128" s="195"/>
      <c r="J128" s="196">
        <f>BK128</f>
        <v>0</v>
      </c>
      <c r="K128" s="192"/>
      <c r="L128" s="197"/>
      <c r="M128" s="198"/>
      <c r="N128" s="199"/>
      <c r="O128" s="199"/>
      <c r="P128" s="200">
        <f>P129+P133</f>
        <v>0</v>
      </c>
      <c r="Q128" s="199"/>
      <c r="R128" s="200">
        <f>R129+R133</f>
        <v>0.050492910000000002</v>
      </c>
      <c r="S128" s="199"/>
      <c r="T128" s="201">
        <f>T129+T133</f>
        <v>0.01069909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2" t="s">
        <v>82</v>
      </c>
      <c r="AT128" s="203" t="s">
        <v>71</v>
      </c>
      <c r="AU128" s="203" t="s">
        <v>72</v>
      </c>
      <c r="AY128" s="202" t="s">
        <v>152</v>
      </c>
      <c r="BK128" s="204">
        <f>BK129+BK133</f>
        <v>0</v>
      </c>
    </row>
    <row r="129" s="12" customFormat="1" ht="22.8" customHeight="1">
      <c r="A129" s="12"/>
      <c r="B129" s="191"/>
      <c r="C129" s="192"/>
      <c r="D129" s="193" t="s">
        <v>71</v>
      </c>
      <c r="E129" s="205" t="s">
        <v>235</v>
      </c>
      <c r="F129" s="205" t="s">
        <v>236</v>
      </c>
      <c r="G129" s="192"/>
      <c r="H129" s="192"/>
      <c r="I129" s="195"/>
      <c r="J129" s="206">
        <f>BK129</f>
        <v>0</v>
      </c>
      <c r="K129" s="192"/>
      <c r="L129" s="197"/>
      <c r="M129" s="198"/>
      <c r="N129" s="199"/>
      <c r="O129" s="199"/>
      <c r="P129" s="200">
        <f>SUM(P130:P132)</f>
        <v>0</v>
      </c>
      <c r="Q129" s="199"/>
      <c r="R129" s="200">
        <f>SUM(R130:R132)</f>
        <v>0</v>
      </c>
      <c r="S129" s="199"/>
      <c r="T129" s="201">
        <f>SUM(T130:T132)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2" t="s">
        <v>82</v>
      </c>
      <c r="AT129" s="203" t="s">
        <v>71</v>
      </c>
      <c r="AU129" s="203" t="s">
        <v>80</v>
      </c>
      <c r="AY129" s="202" t="s">
        <v>152</v>
      </c>
      <c r="BK129" s="204">
        <f>SUM(BK130:BK132)</f>
        <v>0</v>
      </c>
    </row>
    <row r="130" s="2" customFormat="1" ht="16.5" customHeight="1">
      <c r="A130" s="41"/>
      <c r="B130" s="42"/>
      <c r="C130" s="207" t="s">
        <v>242</v>
      </c>
      <c r="D130" s="207" t="s">
        <v>155</v>
      </c>
      <c r="E130" s="208" t="s">
        <v>237</v>
      </c>
      <c r="F130" s="209" t="s">
        <v>427</v>
      </c>
      <c r="G130" s="210" t="s">
        <v>239</v>
      </c>
      <c r="H130" s="211">
        <v>1</v>
      </c>
      <c r="I130" s="212"/>
      <c r="J130" s="213">
        <f>ROUND(I130*H130,2)</f>
        <v>0</v>
      </c>
      <c r="K130" s="209" t="s">
        <v>19</v>
      </c>
      <c r="L130" s="47"/>
      <c r="M130" s="214" t="s">
        <v>19</v>
      </c>
      <c r="N130" s="215" t="s">
        <v>43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240</v>
      </c>
      <c r="AT130" s="218" t="s">
        <v>155</v>
      </c>
      <c r="AU130" s="218" t="s">
        <v>82</v>
      </c>
      <c r="AY130" s="20" t="s">
        <v>152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80</v>
      </c>
      <c r="BK130" s="219">
        <f>ROUND(I130*H130,2)</f>
        <v>0</v>
      </c>
      <c r="BL130" s="20" t="s">
        <v>240</v>
      </c>
      <c r="BM130" s="218" t="s">
        <v>241</v>
      </c>
    </row>
    <row r="131" s="2" customFormat="1" ht="16.5" customHeight="1">
      <c r="A131" s="41"/>
      <c r="B131" s="42"/>
      <c r="C131" s="207" t="s">
        <v>240</v>
      </c>
      <c r="D131" s="207" t="s">
        <v>155</v>
      </c>
      <c r="E131" s="208" t="s">
        <v>243</v>
      </c>
      <c r="F131" s="209" t="s">
        <v>428</v>
      </c>
      <c r="G131" s="210" t="s">
        <v>239</v>
      </c>
      <c r="H131" s="211">
        <v>1</v>
      </c>
      <c r="I131" s="212"/>
      <c r="J131" s="213">
        <f>ROUND(I131*H131,2)</f>
        <v>0</v>
      </c>
      <c r="K131" s="209" t="s">
        <v>19</v>
      </c>
      <c r="L131" s="47"/>
      <c r="M131" s="214" t="s">
        <v>19</v>
      </c>
      <c r="N131" s="215" t="s">
        <v>43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240</v>
      </c>
      <c r="AT131" s="218" t="s">
        <v>155</v>
      </c>
      <c r="AU131" s="218" t="s">
        <v>82</v>
      </c>
      <c r="AY131" s="20" t="s">
        <v>152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80</v>
      </c>
      <c r="BK131" s="219">
        <f>ROUND(I131*H131,2)</f>
        <v>0</v>
      </c>
      <c r="BL131" s="20" t="s">
        <v>240</v>
      </c>
      <c r="BM131" s="218" t="s">
        <v>245</v>
      </c>
    </row>
    <row r="132" s="2" customFormat="1" ht="24.15" customHeight="1">
      <c r="A132" s="41"/>
      <c r="B132" s="42"/>
      <c r="C132" s="207" t="s">
        <v>252</v>
      </c>
      <c r="D132" s="207" t="s">
        <v>155</v>
      </c>
      <c r="E132" s="208" t="s">
        <v>246</v>
      </c>
      <c r="F132" s="209" t="s">
        <v>247</v>
      </c>
      <c r="G132" s="210" t="s">
        <v>248</v>
      </c>
      <c r="H132" s="258"/>
      <c r="I132" s="212"/>
      <c r="J132" s="213">
        <f>ROUND(I132*H132,2)</f>
        <v>0</v>
      </c>
      <c r="K132" s="209" t="s">
        <v>19</v>
      </c>
      <c r="L132" s="47"/>
      <c r="M132" s="214" t="s">
        <v>19</v>
      </c>
      <c r="N132" s="215" t="s">
        <v>43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240</v>
      </c>
      <c r="AT132" s="218" t="s">
        <v>155</v>
      </c>
      <c r="AU132" s="218" t="s">
        <v>82</v>
      </c>
      <c r="AY132" s="20" t="s">
        <v>152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80</v>
      </c>
      <c r="BK132" s="219">
        <f>ROUND(I132*H132,2)</f>
        <v>0</v>
      </c>
      <c r="BL132" s="20" t="s">
        <v>240</v>
      </c>
      <c r="BM132" s="218" t="s">
        <v>249</v>
      </c>
    </row>
    <row r="133" s="12" customFormat="1" ht="22.8" customHeight="1">
      <c r="A133" s="12"/>
      <c r="B133" s="191"/>
      <c r="C133" s="192"/>
      <c r="D133" s="193" t="s">
        <v>71</v>
      </c>
      <c r="E133" s="205" t="s">
        <v>250</v>
      </c>
      <c r="F133" s="205" t="s">
        <v>251</v>
      </c>
      <c r="G133" s="192"/>
      <c r="H133" s="192"/>
      <c r="I133" s="195"/>
      <c r="J133" s="206">
        <f>BK133</f>
        <v>0</v>
      </c>
      <c r="K133" s="192"/>
      <c r="L133" s="197"/>
      <c r="M133" s="198"/>
      <c r="N133" s="199"/>
      <c r="O133" s="199"/>
      <c r="P133" s="200">
        <f>SUM(P134:P161)</f>
        <v>0</v>
      </c>
      <c r="Q133" s="199"/>
      <c r="R133" s="200">
        <f>SUM(R134:R161)</f>
        <v>0.050492910000000002</v>
      </c>
      <c r="S133" s="199"/>
      <c r="T133" s="201">
        <f>SUM(T134:T161)</f>
        <v>0.01069909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2" t="s">
        <v>82</v>
      </c>
      <c r="AT133" s="203" t="s">
        <v>71</v>
      </c>
      <c r="AU133" s="203" t="s">
        <v>80</v>
      </c>
      <c r="AY133" s="202" t="s">
        <v>152</v>
      </c>
      <c r="BK133" s="204">
        <f>SUM(BK134:BK161)</f>
        <v>0</v>
      </c>
    </row>
    <row r="134" s="2" customFormat="1" ht="16.5" customHeight="1">
      <c r="A134" s="41"/>
      <c r="B134" s="42"/>
      <c r="C134" s="207" t="s">
        <v>408</v>
      </c>
      <c r="D134" s="207" t="s">
        <v>155</v>
      </c>
      <c r="E134" s="208" t="s">
        <v>253</v>
      </c>
      <c r="F134" s="209" t="s">
        <v>254</v>
      </c>
      <c r="G134" s="210" t="s">
        <v>158</v>
      </c>
      <c r="H134" s="211">
        <v>33.762999999999998</v>
      </c>
      <c r="I134" s="212"/>
      <c r="J134" s="213">
        <f>ROUND(I134*H134,2)</f>
        <v>0</v>
      </c>
      <c r="K134" s="209" t="s">
        <v>159</v>
      </c>
      <c r="L134" s="47"/>
      <c r="M134" s="214" t="s">
        <v>19</v>
      </c>
      <c r="N134" s="215" t="s">
        <v>43</v>
      </c>
      <c r="O134" s="87"/>
      <c r="P134" s="216">
        <f>O134*H134</f>
        <v>0</v>
      </c>
      <c r="Q134" s="216">
        <v>0.001</v>
      </c>
      <c r="R134" s="216">
        <f>Q134*H134</f>
        <v>0.033763000000000001</v>
      </c>
      <c r="S134" s="216">
        <v>0.00031</v>
      </c>
      <c r="T134" s="217">
        <f>S134*H134</f>
        <v>0.01046653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240</v>
      </c>
      <c r="AT134" s="218" t="s">
        <v>155</v>
      </c>
      <c r="AU134" s="218" t="s">
        <v>82</v>
      </c>
      <c r="AY134" s="20" t="s">
        <v>152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80</v>
      </c>
      <c r="BK134" s="219">
        <f>ROUND(I134*H134,2)</f>
        <v>0</v>
      </c>
      <c r="BL134" s="20" t="s">
        <v>240</v>
      </c>
      <c r="BM134" s="218" t="s">
        <v>255</v>
      </c>
    </row>
    <row r="135" s="2" customFormat="1">
      <c r="A135" s="41"/>
      <c r="B135" s="42"/>
      <c r="C135" s="43"/>
      <c r="D135" s="220" t="s">
        <v>162</v>
      </c>
      <c r="E135" s="43"/>
      <c r="F135" s="221" t="s">
        <v>256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162</v>
      </c>
      <c r="AU135" s="20" t="s">
        <v>82</v>
      </c>
    </row>
    <row r="136" s="14" customFormat="1">
      <c r="A136" s="14"/>
      <c r="B136" s="237"/>
      <c r="C136" s="238"/>
      <c r="D136" s="227" t="s">
        <v>164</v>
      </c>
      <c r="E136" s="239" t="s">
        <v>19</v>
      </c>
      <c r="F136" s="240" t="s">
        <v>257</v>
      </c>
      <c r="G136" s="238"/>
      <c r="H136" s="239" t="s">
        <v>19</v>
      </c>
      <c r="I136" s="241"/>
      <c r="J136" s="238"/>
      <c r="K136" s="238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164</v>
      </c>
      <c r="AU136" s="246" t="s">
        <v>82</v>
      </c>
      <c r="AV136" s="14" t="s">
        <v>80</v>
      </c>
      <c r="AW136" s="14" t="s">
        <v>33</v>
      </c>
      <c r="AX136" s="14" t="s">
        <v>72</v>
      </c>
      <c r="AY136" s="246" t="s">
        <v>152</v>
      </c>
    </row>
    <row r="137" s="13" customFormat="1">
      <c r="A137" s="13"/>
      <c r="B137" s="225"/>
      <c r="C137" s="226"/>
      <c r="D137" s="227" t="s">
        <v>164</v>
      </c>
      <c r="E137" s="228" t="s">
        <v>19</v>
      </c>
      <c r="F137" s="229" t="s">
        <v>506</v>
      </c>
      <c r="G137" s="226"/>
      <c r="H137" s="230">
        <v>12.629</v>
      </c>
      <c r="I137" s="231"/>
      <c r="J137" s="226"/>
      <c r="K137" s="226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164</v>
      </c>
      <c r="AU137" s="236" t="s">
        <v>82</v>
      </c>
      <c r="AV137" s="13" t="s">
        <v>82</v>
      </c>
      <c r="AW137" s="13" t="s">
        <v>33</v>
      </c>
      <c r="AX137" s="13" t="s">
        <v>72</v>
      </c>
      <c r="AY137" s="236" t="s">
        <v>152</v>
      </c>
    </row>
    <row r="138" s="13" customFormat="1">
      <c r="A138" s="13"/>
      <c r="B138" s="225"/>
      <c r="C138" s="226"/>
      <c r="D138" s="227" t="s">
        <v>164</v>
      </c>
      <c r="E138" s="228" t="s">
        <v>19</v>
      </c>
      <c r="F138" s="229" t="s">
        <v>507</v>
      </c>
      <c r="G138" s="226"/>
      <c r="H138" s="230">
        <v>10.476000000000001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164</v>
      </c>
      <c r="AU138" s="236" t="s">
        <v>82</v>
      </c>
      <c r="AV138" s="13" t="s">
        <v>82</v>
      </c>
      <c r="AW138" s="13" t="s">
        <v>33</v>
      </c>
      <c r="AX138" s="13" t="s">
        <v>72</v>
      </c>
      <c r="AY138" s="236" t="s">
        <v>152</v>
      </c>
    </row>
    <row r="139" s="16" customFormat="1">
      <c r="A139" s="16"/>
      <c r="B139" s="259"/>
      <c r="C139" s="260"/>
      <c r="D139" s="227" t="s">
        <v>164</v>
      </c>
      <c r="E139" s="261" t="s">
        <v>19</v>
      </c>
      <c r="F139" s="262" t="s">
        <v>258</v>
      </c>
      <c r="G139" s="260"/>
      <c r="H139" s="263">
        <v>23.105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69" t="s">
        <v>164</v>
      </c>
      <c r="AU139" s="269" t="s">
        <v>82</v>
      </c>
      <c r="AV139" s="16" t="s">
        <v>172</v>
      </c>
      <c r="AW139" s="16" t="s">
        <v>33</v>
      </c>
      <c r="AX139" s="16" t="s">
        <v>72</v>
      </c>
      <c r="AY139" s="269" t="s">
        <v>152</v>
      </c>
    </row>
    <row r="140" s="14" customFormat="1">
      <c r="A140" s="14"/>
      <c r="B140" s="237"/>
      <c r="C140" s="238"/>
      <c r="D140" s="227" t="s">
        <v>164</v>
      </c>
      <c r="E140" s="239" t="s">
        <v>19</v>
      </c>
      <c r="F140" s="240" t="s">
        <v>259</v>
      </c>
      <c r="G140" s="238"/>
      <c r="H140" s="239" t="s">
        <v>19</v>
      </c>
      <c r="I140" s="241"/>
      <c r="J140" s="238"/>
      <c r="K140" s="238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164</v>
      </c>
      <c r="AU140" s="246" t="s">
        <v>82</v>
      </c>
      <c r="AV140" s="14" t="s">
        <v>80</v>
      </c>
      <c r="AW140" s="14" t="s">
        <v>33</v>
      </c>
      <c r="AX140" s="14" t="s">
        <v>72</v>
      </c>
      <c r="AY140" s="246" t="s">
        <v>152</v>
      </c>
    </row>
    <row r="141" s="14" customFormat="1">
      <c r="A141" s="14"/>
      <c r="B141" s="237"/>
      <c r="C141" s="238"/>
      <c r="D141" s="227" t="s">
        <v>164</v>
      </c>
      <c r="E141" s="239" t="s">
        <v>19</v>
      </c>
      <c r="F141" s="240" t="s">
        <v>503</v>
      </c>
      <c r="G141" s="238"/>
      <c r="H141" s="239" t="s">
        <v>19</v>
      </c>
      <c r="I141" s="241"/>
      <c r="J141" s="238"/>
      <c r="K141" s="238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164</v>
      </c>
      <c r="AU141" s="246" t="s">
        <v>82</v>
      </c>
      <c r="AV141" s="14" t="s">
        <v>80</v>
      </c>
      <c r="AW141" s="14" t="s">
        <v>33</v>
      </c>
      <c r="AX141" s="14" t="s">
        <v>72</v>
      </c>
      <c r="AY141" s="246" t="s">
        <v>152</v>
      </c>
    </row>
    <row r="142" s="13" customFormat="1">
      <c r="A142" s="13"/>
      <c r="B142" s="225"/>
      <c r="C142" s="226"/>
      <c r="D142" s="227" t="s">
        <v>164</v>
      </c>
      <c r="E142" s="228" t="s">
        <v>19</v>
      </c>
      <c r="F142" s="229" t="s">
        <v>508</v>
      </c>
      <c r="G142" s="226"/>
      <c r="H142" s="230">
        <v>10.658</v>
      </c>
      <c r="I142" s="231"/>
      <c r="J142" s="226"/>
      <c r="K142" s="226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164</v>
      </c>
      <c r="AU142" s="236" t="s">
        <v>82</v>
      </c>
      <c r="AV142" s="13" t="s">
        <v>82</v>
      </c>
      <c r="AW142" s="13" t="s">
        <v>33</v>
      </c>
      <c r="AX142" s="13" t="s">
        <v>72</v>
      </c>
      <c r="AY142" s="236" t="s">
        <v>152</v>
      </c>
    </row>
    <row r="143" s="16" customFormat="1">
      <c r="A143" s="16"/>
      <c r="B143" s="259"/>
      <c r="C143" s="260"/>
      <c r="D143" s="227" t="s">
        <v>164</v>
      </c>
      <c r="E143" s="261" t="s">
        <v>19</v>
      </c>
      <c r="F143" s="262" t="s">
        <v>258</v>
      </c>
      <c r="G143" s="260"/>
      <c r="H143" s="263">
        <v>10.658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69" t="s">
        <v>164</v>
      </c>
      <c r="AU143" s="269" t="s">
        <v>82</v>
      </c>
      <c r="AV143" s="16" t="s">
        <v>172</v>
      </c>
      <c r="AW143" s="16" t="s">
        <v>33</v>
      </c>
      <c r="AX143" s="16" t="s">
        <v>72</v>
      </c>
      <c r="AY143" s="269" t="s">
        <v>152</v>
      </c>
    </row>
    <row r="144" s="15" customFormat="1">
      <c r="A144" s="15"/>
      <c r="B144" s="247"/>
      <c r="C144" s="248"/>
      <c r="D144" s="227" t="s">
        <v>164</v>
      </c>
      <c r="E144" s="249" t="s">
        <v>19</v>
      </c>
      <c r="F144" s="250" t="s">
        <v>185</v>
      </c>
      <c r="G144" s="248"/>
      <c r="H144" s="251">
        <v>33.762999999999998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7" t="s">
        <v>164</v>
      </c>
      <c r="AU144" s="257" t="s">
        <v>82</v>
      </c>
      <c r="AV144" s="15" t="s">
        <v>160</v>
      </c>
      <c r="AW144" s="15" t="s">
        <v>33</v>
      </c>
      <c r="AX144" s="15" t="s">
        <v>80</v>
      </c>
      <c r="AY144" s="257" t="s">
        <v>152</v>
      </c>
    </row>
    <row r="145" s="2" customFormat="1" ht="24.15" customHeight="1">
      <c r="A145" s="41"/>
      <c r="B145" s="42"/>
      <c r="C145" s="207" t="s">
        <v>410</v>
      </c>
      <c r="D145" s="207" t="s">
        <v>155</v>
      </c>
      <c r="E145" s="208" t="s">
        <v>265</v>
      </c>
      <c r="F145" s="209" t="s">
        <v>266</v>
      </c>
      <c r="G145" s="210" t="s">
        <v>267</v>
      </c>
      <c r="H145" s="211">
        <v>16.059999999999999</v>
      </c>
      <c r="I145" s="212"/>
      <c r="J145" s="213">
        <f>ROUND(I145*H145,2)</f>
        <v>0</v>
      </c>
      <c r="K145" s="209" t="s">
        <v>159</v>
      </c>
      <c r="L145" s="47"/>
      <c r="M145" s="214" t="s">
        <v>19</v>
      </c>
      <c r="N145" s="215" t="s">
        <v>43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240</v>
      </c>
      <c r="AT145" s="218" t="s">
        <v>155</v>
      </c>
      <c r="AU145" s="218" t="s">
        <v>82</v>
      </c>
      <c r="AY145" s="20" t="s">
        <v>152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80</v>
      </c>
      <c r="BK145" s="219">
        <f>ROUND(I145*H145,2)</f>
        <v>0</v>
      </c>
      <c r="BL145" s="20" t="s">
        <v>240</v>
      </c>
      <c r="BM145" s="218" t="s">
        <v>268</v>
      </c>
    </row>
    <row r="146" s="2" customFormat="1">
      <c r="A146" s="41"/>
      <c r="B146" s="42"/>
      <c r="C146" s="43"/>
      <c r="D146" s="220" t="s">
        <v>162</v>
      </c>
      <c r="E146" s="43"/>
      <c r="F146" s="221" t="s">
        <v>269</v>
      </c>
      <c r="G146" s="43"/>
      <c r="H146" s="43"/>
      <c r="I146" s="222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162</v>
      </c>
      <c r="AU146" s="20" t="s">
        <v>82</v>
      </c>
    </row>
    <row r="147" s="13" customFormat="1">
      <c r="A147" s="13"/>
      <c r="B147" s="225"/>
      <c r="C147" s="226"/>
      <c r="D147" s="227" t="s">
        <v>164</v>
      </c>
      <c r="E147" s="228" t="s">
        <v>19</v>
      </c>
      <c r="F147" s="229" t="s">
        <v>509</v>
      </c>
      <c r="G147" s="226"/>
      <c r="H147" s="230">
        <v>16.059999999999999</v>
      </c>
      <c r="I147" s="231"/>
      <c r="J147" s="226"/>
      <c r="K147" s="226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164</v>
      </c>
      <c r="AU147" s="236" t="s">
        <v>82</v>
      </c>
      <c r="AV147" s="13" t="s">
        <v>82</v>
      </c>
      <c r="AW147" s="13" t="s">
        <v>33</v>
      </c>
      <c r="AX147" s="13" t="s">
        <v>80</v>
      </c>
      <c r="AY147" s="236" t="s">
        <v>152</v>
      </c>
    </row>
    <row r="148" s="2" customFormat="1" ht="16.5" customHeight="1">
      <c r="A148" s="41"/>
      <c r="B148" s="42"/>
      <c r="C148" s="270" t="s">
        <v>412</v>
      </c>
      <c r="D148" s="270" t="s">
        <v>272</v>
      </c>
      <c r="E148" s="271" t="s">
        <v>273</v>
      </c>
      <c r="F148" s="272" t="s">
        <v>274</v>
      </c>
      <c r="G148" s="273" t="s">
        <v>267</v>
      </c>
      <c r="H148" s="274">
        <v>19.271999999999998</v>
      </c>
      <c r="I148" s="275"/>
      <c r="J148" s="276">
        <f>ROUND(I148*H148,2)</f>
        <v>0</v>
      </c>
      <c r="K148" s="272" t="s">
        <v>159</v>
      </c>
      <c r="L148" s="277"/>
      <c r="M148" s="278" t="s">
        <v>19</v>
      </c>
      <c r="N148" s="279" t="s">
        <v>43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275</v>
      </c>
      <c r="AT148" s="218" t="s">
        <v>272</v>
      </c>
      <c r="AU148" s="218" t="s">
        <v>82</v>
      </c>
      <c r="AY148" s="20" t="s">
        <v>152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80</v>
      </c>
      <c r="BK148" s="219">
        <f>ROUND(I148*H148,2)</f>
        <v>0</v>
      </c>
      <c r="BL148" s="20" t="s">
        <v>240</v>
      </c>
      <c r="BM148" s="218" t="s">
        <v>276</v>
      </c>
    </row>
    <row r="149" s="13" customFormat="1">
      <c r="A149" s="13"/>
      <c r="B149" s="225"/>
      <c r="C149" s="226"/>
      <c r="D149" s="227" t="s">
        <v>164</v>
      </c>
      <c r="E149" s="226"/>
      <c r="F149" s="229" t="s">
        <v>510</v>
      </c>
      <c r="G149" s="226"/>
      <c r="H149" s="230">
        <v>19.271999999999998</v>
      </c>
      <c r="I149" s="231"/>
      <c r="J149" s="226"/>
      <c r="K149" s="226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164</v>
      </c>
      <c r="AU149" s="236" t="s">
        <v>82</v>
      </c>
      <c r="AV149" s="13" t="s">
        <v>82</v>
      </c>
      <c r="AW149" s="13" t="s">
        <v>4</v>
      </c>
      <c r="AX149" s="13" t="s">
        <v>80</v>
      </c>
      <c r="AY149" s="236" t="s">
        <v>152</v>
      </c>
    </row>
    <row r="150" s="2" customFormat="1" ht="24.15" customHeight="1">
      <c r="A150" s="41"/>
      <c r="B150" s="42"/>
      <c r="C150" s="207" t="s">
        <v>414</v>
      </c>
      <c r="D150" s="207" t="s">
        <v>155</v>
      </c>
      <c r="E150" s="208" t="s">
        <v>279</v>
      </c>
      <c r="F150" s="209" t="s">
        <v>280</v>
      </c>
      <c r="G150" s="210" t="s">
        <v>158</v>
      </c>
      <c r="H150" s="211">
        <v>7.7519999999999998</v>
      </c>
      <c r="I150" s="212"/>
      <c r="J150" s="213">
        <f>ROUND(I150*H150,2)</f>
        <v>0</v>
      </c>
      <c r="K150" s="209" t="s">
        <v>159</v>
      </c>
      <c r="L150" s="47"/>
      <c r="M150" s="214" t="s">
        <v>19</v>
      </c>
      <c r="N150" s="215" t="s">
        <v>43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3.0000000000000001E-05</v>
      </c>
      <c r="T150" s="217">
        <f>S150*H150</f>
        <v>0.00023256000000000001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240</v>
      </c>
      <c r="AT150" s="218" t="s">
        <v>155</v>
      </c>
      <c r="AU150" s="218" t="s">
        <v>82</v>
      </c>
      <c r="AY150" s="20" t="s">
        <v>152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80</v>
      </c>
      <c r="BK150" s="219">
        <f>ROUND(I150*H150,2)</f>
        <v>0</v>
      </c>
      <c r="BL150" s="20" t="s">
        <v>240</v>
      </c>
      <c r="BM150" s="218" t="s">
        <v>281</v>
      </c>
    </row>
    <row r="151" s="2" customFormat="1">
      <c r="A151" s="41"/>
      <c r="B151" s="42"/>
      <c r="C151" s="43"/>
      <c r="D151" s="220" t="s">
        <v>162</v>
      </c>
      <c r="E151" s="43"/>
      <c r="F151" s="221" t="s">
        <v>282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162</v>
      </c>
      <c r="AU151" s="20" t="s">
        <v>82</v>
      </c>
    </row>
    <row r="152" s="14" customFormat="1">
      <c r="A152" s="14"/>
      <c r="B152" s="237"/>
      <c r="C152" s="238"/>
      <c r="D152" s="227" t="s">
        <v>164</v>
      </c>
      <c r="E152" s="239" t="s">
        <v>19</v>
      </c>
      <c r="F152" s="240" t="s">
        <v>283</v>
      </c>
      <c r="G152" s="238"/>
      <c r="H152" s="239" t="s">
        <v>19</v>
      </c>
      <c r="I152" s="241"/>
      <c r="J152" s="238"/>
      <c r="K152" s="238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164</v>
      </c>
      <c r="AU152" s="246" t="s">
        <v>82</v>
      </c>
      <c r="AV152" s="14" t="s">
        <v>80</v>
      </c>
      <c r="AW152" s="14" t="s">
        <v>33</v>
      </c>
      <c r="AX152" s="14" t="s">
        <v>72</v>
      </c>
      <c r="AY152" s="246" t="s">
        <v>152</v>
      </c>
    </row>
    <row r="153" s="13" customFormat="1">
      <c r="A153" s="13"/>
      <c r="B153" s="225"/>
      <c r="C153" s="226"/>
      <c r="D153" s="227" t="s">
        <v>164</v>
      </c>
      <c r="E153" s="228" t="s">
        <v>19</v>
      </c>
      <c r="F153" s="229" t="s">
        <v>495</v>
      </c>
      <c r="G153" s="226"/>
      <c r="H153" s="230">
        <v>4.2240000000000002</v>
      </c>
      <c r="I153" s="231"/>
      <c r="J153" s="226"/>
      <c r="K153" s="226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164</v>
      </c>
      <c r="AU153" s="236" t="s">
        <v>82</v>
      </c>
      <c r="AV153" s="13" t="s">
        <v>82</v>
      </c>
      <c r="AW153" s="13" t="s">
        <v>33</v>
      </c>
      <c r="AX153" s="13" t="s">
        <v>72</v>
      </c>
      <c r="AY153" s="236" t="s">
        <v>152</v>
      </c>
    </row>
    <row r="154" s="13" customFormat="1">
      <c r="A154" s="13"/>
      <c r="B154" s="225"/>
      <c r="C154" s="226"/>
      <c r="D154" s="227" t="s">
        <v>164</v>
      </c>
      <c r="E154" s="228" t="s">
        <v>19</v>
      </c>
      <c r="F154" s="229" t="s">
        <v>511</v>
      </c>
      <c r="G154" s="226"/>
      <c r="H154" s="230">
        <v>3.528</v>
      </c>
      <c r="I154" s="231"/>
      <c r="J154" s="226"/>
      <c r="K154" s="226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164</v>
      </c>
      <c r="AU154" s="236" t="s">
        <v>82</v>
      </c>
      <c r="AV154" s="13" t="s">
        <v>82</v>
      </c>
      <c r="AW154" s="13" t="s">
        <v>33</v>
      </c>
      <c r="AX154" s="13" t="s">
        <v>72</v>
      </c>
      <c r="AY154" s="236" t="s">
        <v>152</v>
      </c>
    </row>
    <row r="155" s="15" customFormat="1">
      <c r="A155" s="15"/>
      <c r="B155" s="247"/>
      <c r="C155" s="248"/>
      <c r="D155" s="227" t="s">
        <v>164</v>
      </c>
      <c r="E155" s="249" t="s">
        <v>19</v>
      </c>
      <c r="F155" s="250" t="s">
        <v>185</v>
      </c>
      <c r="G155" s="248"/>
      <c r="H155" s="251">
        <v>7.7520000000000007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7" t="s">
        <v>164</v>
      </c>
      <c r="AU155" s="257" t="s">
        <v>82</v>
      </c>
      <c r="AV155" s="15" t="s">
        <v>160</v>
      </c>
      <c r="AW155" s="15" t="s">
        <v>33</v>
      </c>
      <c r="AX155" s="15" t="s">
        <v>80</v>
      </c>
      <c r="AY155" s="257" t="s">
        <v>152</v>
      </c>
    </row>
    <row r="156" s="2" customFormat="1" ht="16.5" customHeight="1">
      <c r="A156" s="41"/>
      <c r="B156" s="42"/>
      <c r="C156" s="270" t="s">
        <v>415</v>
      </c>
      <c r="D156" s="270" t="s">
        <v>272</v>
      </c>
      <c r="E156" s="271" t="s">
        <v>285</v>
      </c>
      <c r="F156" s="272" t="s">
        <v>286</v>
      </c>
      <c r="G156" s="273" t="s">
        <v>158</v>
      </c>
      <c r="H156" s="274">
        <v>9.3019999999999996</v>
      </c>
      <c r="I156" s="275"/>
      <c r="J156" s="276">
        <f>ROUND(I156*H156,2)</f>
        <v>0</v>
      </c>
      <c r="K156" s="272" t="s">
        <v>159</v>
      </c>
      <c r="L156" s="277"/>
      <c r="M156" s="278" t="s">
        <v>19</v>
      </c>
      <c r="N156" s="279" t="s">
        <v>43</v>
      </c>
      <c r="O156" s="87"/>
      <c r="P156" s="216">
        <f>O156*H156</f>
        <v>0</v>
      </c>
      <c r="Q156" s="216">
        <v>2.0000000000000002E-05</v>
      </c>
      <c r="R156" s="216">
        <f>Q156*H156</f>
        <v>0.00018604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275</v>
      </c>
      <c r="AT156" s="218" t="s">
        <v>272</v>
      </c>
      <c r="AU156" s="218" t="s">
        <v>82</v>
      </c>
      <c r="AY156" s="20" t="s">
        <v>152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80</v>
      </c>
      <c r="BK156" s="219">
        <f>ROUND(I156*H156,2)</f>
        <v>0</v>
      </c>
      <c r="BL156" s="20" t="s">
        <v>240</v>
      </c>
      <c r="BM156" s="218" t="s">
        <v>287</v>
      </c>
    </row>
    <row r="157" s="13" customFormat="1">
      <c r="A157" s="13"/>
      <c r="B157" s="225"/>
      <c r="C157" s="226"/>
      <c r="D157" s="227" t="s">
        <v>164</v>
      </c>
      <c r="E157" s="226"/>
      <c r="F157" s="229" t="s">
        <v>512</v>
      </c>
      <c r="G157" s="226"/>
      <c r="H157" s="230">
        <v>9.3019999999999996</v>
      </c>
      <c r="I157" s="231"/>
      <c r="J157" s="226"/>
      <c r="K157" s="226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164</v>
      </c>
      <c r="AU157" s="236" t="s">
        <v>82</v>
      </c>
      <c r="AV157" s="13" t="s">
        <v>82</v>
      </c>
      <c r="AW157" s="13" t="s">
        <v>4</v>
      </c>
      <c r="AX157" s="13" t="s">
        <v>80</v>
      </c>
      <c r="AY157" s="236" t="s">
        <v>152</v>
      </c>
    </row>
    <row r="158" s="2" customFormat="1" ht="16.5" customHeight="1">
      <c r="A158" s="41"/>
      <c r="B158" s="42"/>
      <c r="C158" s="207" t="s">
        <v>416</v>
      </c>
      <c r="D158" s="207" t="s">
        <v>155</v>
      </c>
      <c r="E158" s="208" t="s">
        <v>290</v>
      </c>
      <c r="F158" s="209" t="s">
        <v>291</v>
      </c>
      <c r="G158" s="210" t="s">
        <v>158</v>
      </c>
      <c r="H158" s="211">
        <v>33.762999999999998</v>
      </c>
      <c r="I158" s="212"/>
      <c r="J158" s="213">
        <f>ROUND(I158*H158,2)</f>
        <v>0</v>
      </c>
      <c r="K158" s="209" t="s">
        <v>159</v>
      </c>
      <c r="L158" s="47"/>
      <c r="M158" s="214" t="s">
        <v>19</v>
      </c>
      <c r="N158" s="215" t="s">
        <v>43</v>
      </c>
      <c r="O158" s="87"/>
      <c r="P158" s="216">
        <f>O158*H158</f>
        <v>0</v>
      </c>
      <c r="Q158" s="216">
        <v>0.00020000000000000001</v>
      </c>
      <c r="R158" s="216">
        <f>Q158*H158</f>
        <v>0.0067526000000000001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240</v>
      </c>
      <c r="AT158" s="218" t="s">
        <v>155</v>
      </c>
      <c r="AU158" s="218" t="s">
        <v>82</v>
      </c>
      <c r="AY158" s="20" t="s">
        <v>152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80</v>
      </c>
      <c r="BK158" s="219">
        <f>ROUND(I158*H158,2)</f>
        <v>0</v>
      </c>
      <c r="BL158" s="20" t="s">
        <v>240</v>
      </c>
      <c r="BM158" s="218" t="s">
        <v>292</v>
      </c>
    </row>
    <row r="159" s="2" customFormat="1">
      <c r="A159" s="41"/>
      <c r="B159" s="42"/>
      <c r="C159" s="43"/>
      <c r="D159" s="220" t="s">
        <v>162</v>
      </c>
      <c r="E159" s="43"/>
      <c r="F159" s="221" t="s">
        <v>293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162</v>
      </c>
      <c r="AU159" s="20" t="s">
        <v>82</v>
      </c>
    </row>
    <row r="160" s="2" customFormat="1" ht="24.15" customHeight="1">
      <c r="A160" s="41"/>
      <c r="B160" s="42"/>
      <c r="C160" s="207" t="s">
        <v>421</v>
      </c>
      <c r="D160" s="207" t="s">
        <v>155</v>
      </c>
      <c r="E160" s="208" t="s">
        <v>295</v>
      </c>
      <c r="F160" s="209" t="s">
        <v>296</v>
      </c>
      <c r="G160" s="210" t="s">
        <v>158</v>
      </c>
      <c r="H160" s="211">
        <v>33.762999999999998</v>
      </c>
      <c r="I160" s="212"/>
      <c r="J160" s="213">
        <f>ROUND(I160*H160,2)</f>
        <v>0</v>
      </c>
      <c r="K160" s="209" t="s">
        <v>159</v>
      </c>
      <c r="L160" s="47"/>
      <c r="M160" s="214" t="s">
        <v>19</v>
      </c>
      <c r="N160" s="215" t="s">
        <v>43</v>
      </c>
      <c r="O160" s="87"/>
      <c r="P160" s="216">
        <f>O160*H160</f>
        <v>0</v>
      </c>
      <c r="Q160" s="216">
        <v>0.00029</v>
      </c>
      <c r="R160" s="216">
        <f>Q160*H160</f>
        <v>0.0097912699999999995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240</v>
      </c>
      <c r="AT160" s="218" t="s">
        <v>155</v>
      </c>
      <c r="AU160" s="218" t="s">
        <v>82</v>
      </c>
      <c r="AY160" s="20" t="s">
        <v>152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80</v>
      </c>
      <c r="BK160" s="219">
        <f>ROUND(I160*H160,2)</f>
        <v>0</v>
      </c>
      <c r="BL160" s="20" t="s">
        <v>240</v>
      </c>
      <c r="BM160" s="218" t="s">
        <v>297</v>
      </c>
    </row>
    <row r="161" s="2" customFormat="1">
      <c r="A161" s="41"/>
      <c r="B161" s="42"/>
      <c r="C161" s="43"/>
      <c r="D161" s="220" t="s">
        <v>162</v>
      </c>
      <c r="E161" s="43"/>
      <c r="F161" s="221" t="s">
        <v>298</v>
      </c>
      <c r="G161" s="43"/>
      <c r="H161" s="43"/>
      <c r="I161" s="222"/>
      <c r="J161" s="43"/>
      <c r="K161" s="43"/>
      <c r="L161" s="47"/>
      <c r="M161" s="223"/>
      <c r="N161" s="224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162</v>
      </c>
      <c r="AU161" s="20" t="s">
        <v>82</v>
      </c>
    </row>
    <row r="162" s="12" customFormat="1" ht="25.92" customHeight="1">
      <c r="A162" s="12"/>
      <c r="B162" s="191"/>
      <c r="C162" s="192"/>
      <c r="D162" s="193" t="s">
        <v>71</v>
      </c>
      <c r="E162" s="194" t="s">
        <v>299</v>
      </c>
      <c r="F162" s="194" t="s">
        <v>300</v>
      </c>
      <c r="G162" s="192"/>
      <c r="H162" s="192"/>
      <c r="I162" s="195"/>
      <c r="J162" s="196">
        <f>BK162</f>
        <v>0</v>
      </c>
      <c r="K162" s="192"/>
      <c r="L162" s="197"/>
      <c r="M162" s="198"/>
      <c r="N162" s="199"/>
      <c r="O162" s="199"/>
      <c r="P162" s="200">
        <f>P163</f>
        <v>0</v>
      </c>
      <c r="Q162" s="199"/>
      <c r="R162" s="200">
        <f>R163</f>
        <v>0</v>
      </c>
      <c r="S162" s="199"/>
      <c r="T162" s="201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2" t="s">
        <v>186</v>
      </c>
      <c r="AT162" s="203" t="s">
        <v>71</v>
      </c>
      <c r="AU162" s="203" t="s">
        <v>72</v>
      </c>
      <c r="AY162" s="202" t="s">
        <v>152</v>
      </c>
      <c r="BK162" s="204">
        <f>BK163</f>
        <v>0</v>
      </c>
    </row>
    <row r="163" s="2" customFormat="1" ht="16.5" customHeight="1">
      <c r="A163" s="41"/>
      <c r="B163" s="42"/>
      <c r="C163" s="207" t="s">
        <v>467</v>
      </c>
      <c r="D163" s="207" t="s">
        <v>155</v>
      </c>
      <c r="E163" s="208" t="s">
        <v>302</v>
      </c>
      <c r="F163" s="209" t="s">
        <v>300</v>
      </c>
      <c r="G163" s="210" t="s">
        <v>248</v>
      </c>
      <c r="H163" s="258"/>
      <c r="I163" s="212"/>
      <c r="J163" s="213">
        <f>ROUND(I163*H163,2)</f>
        <v>0</v>
      </c>
      <c r="K163" s="209" t="s">
        <v>19</v>
      </c>
      <c r="L163" s="47"/>
      <c r="M163" s="280" t="s">
        <v>19</v>
      </c>
      <c r="N163" s="281" t="s">
        <v>43</v>
      </c>
      <c r="O163" s="282"/>
      <c r="P163" s="283">
        <f>O163*H163</f>
        <v>0</v>
      </c>
      <c r="Q163" s="283">
        <v>0</v>
      </c>
      <c r="R163" s="283">
        <f>Q163*H163</f>
        <v>0</v>
      </c>
      <c r="S163" s="283">
        <v>0</v>
      </c>
      <c r="T163" s="284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160</v>
      </c>
      <c r="AT163" s="218" t="s">
        <v>155</v>
      </c>
      <c r="AU163" s="218" t="s">
        <v>80</v>
      </c>
      <c r="AY163" s="20" t="s">
        <v>152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80</v>
      </c>
      <c r="BK163" s="219">
        <f>ROUND(I163*H163,2)</f>
        <v>0</v>
      </c>
      <c r="BL163" s="20" t="s">
        <v>160</v>
      </c>
      <c r="BM163" s="218" t="s">
        <v>303</v>
      </c>
    </row>
    <row r="164" s="2" customFormat="1" ht="6.96" customHeight="1">
      <c r="A164" s="41"/>
      <c r="B164" s="62"/>
      <c r="C164" s="63"/>
      <c r="D164" s="63"/>
      <c r="E164" s="63"/>
      <c r="F164" s="63"/>
      <c r="G164" s="63"/>
      <c r="H164" s="63"/>
      <c r="I164" s="63"/>
      <c r="J164" s="63"/>
      <c r="K164" s="63"/>
      <c r="L164" s="47"/>
      <c r="M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</row>
  </sheetData>
  <sheetProtection sheet="1" autoFilter="0" formatColumns="0" formatRows="0" objects="1" scenarios="1" spinCount="100000" saltValue="HuDWcGtWafyEv0mCQxH5jgLOVQUYexxDVYIyOQUd115bwJYt49ypii9UeWrIDgZ1NBUTaSedgPct6j2hvaMGaw==" hashValue="b37QKuZwMXOoV703IfbrSQ//RaH/lt5p1V6anhXZXjZyrNkkoOLU2lwDYcIxnTorFbd5ijVwKoyWN5y5IUer3A==" algorithmName="SHA-512" password="80EB"/>
  <autoFilter ref="C87:K163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5_01/619991001"/>
    <hyperlink ref="F94" r:id="rId2" display="https://podminky.urs.cz/item/CS_URS_2025_01/611131121"/>
    <hyperlink ref="F100" r:id="rId3" display="https://podminky.urs.cz/item/CS_URS_2025_01/611311131"/>
    <hyperlink ref="F102" r:id="rId4" display="https://podminky.urs.cz/item/CS_URS_2025_01/612131121"/>
    <hyperlink ref="F107" r:id="rId5" display="https://podminky.urs.cz/item/CS_URS_2025_01/612311131"/>
    <hyperlink ref="F110" r:id="rId6" display="https://podminky.urs.cz/item/CS_URS_2025_01/949101111"/>
    <hyperlink ref="F112" r:id="rId7" display="https://podminky.urs.cz/item/CS_URS_2025_01/952901111"/>
    <hyperlink ref="F115" r:id="rId8" display="https://podminky.urs.cz/item/CS_URS_2025_01/997002611"/>
    <hyperlink ref="F117" r:id="rId9" display="https://podminky.urs.cz/item/CS_URS_2025_01/997013212"/>
    <hyperlink ref="F119" r:id="rId10" display="https://podminky.urs.cz/item/CS_URS_2025_01/997013501"/>
    <hyperlink ref="F121" r:id="rId11" display="https://podminky.urs.cz/item/CS_URS_2025_01/997013509"/>
    <hyperlink ref="F124" r:id="rId12" display="https://podminky.urs.cz/item/CS_URS_2025_01/997013631"/>
    <hyperlink ref="F127" r:id="rId13" display="https://podminky.urs.cz/item/CS_URS_2025_01/998018002"/>
    <hyperlink ref="F135" r:id="rId14" display="https://podminky.urs.cz/item/CS_URS_2025_01/784121001"/>
    <hyperlink ref="F146" r:id="rId15" display="https://podminky.urs.cz/item/CS_URS_2025_01/784171001"/>
    <hyperlink ref="F151" r:id="rId16" display="https://podminky.urs.cz/item/CS_URS_2025_01/784171111"/>
    <hyperlink ref="F159" r:id="rId17" display="https://podminky.urs.cz/item/CS_URS_2025_01/784181121"/>
    <hyperlink ref="F161" r:id="rId18" display="https://podminky.urs.cz/item/CS_URS_2025_01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121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ZŠ Běžecká - oprava stropů a stěn po zatékání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513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30. 1. 2025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ROUND(J88,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ROUND((SUM(BE88:BE169)),  2)</f>
        <v>0</v>
      </c>
      <c r="G33" s="41"/>
      <c r="H33" s="41"/>
      <c r="I33" s="151">
        <v>0.20999999999999999</v>
      </c>
      <c r="J33" s="150">
        <f>ROUND(((SUM(BE88:BE169))*I33),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ROUND((SUM(BF88:BF169)),  2)</f>
        <v>0</v>
      </c>
      <c r="G34" s="41"/>
      <c r="H34" s="41"/>
      <c r="I34" s="151">
        <v>0.12</v>
      </c>
      <c r="J34" s="150">
        <f>ROUND(((SUM(BF88:BF169))*I34),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ROUND((SUM(BG88:BG169)),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ROUND((SUM(BH88:BH169)),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ROUND((SUM(BI88:BI169)),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ZŠ Běžecká - oprava stropů a stěn po zatékání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10 - m.č. C59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Sokolov, Běžecká 2055</v>
      </c>
      <c r="G52" s="43"/>
      <c r="H52" s="43"/>
      <c r="I52" s="35" t="s">
        <v>23</v>
      </c>
      <c r="J52" s="75" t="str">
        <f>IF(J12="","",J12)</f>
        <v>30. 1. 2025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125</v>
      </c>
      <c r="D57" s="165"/>
      <c r="E57" s="165"/>
      <c r="F57" s="165"/>
      <c r="G57" s="165"/>
      <c r="H57" s="165"/>
      <c r="I57" s="165"/>
      <c r="J57" s="166" t="s">
        <v>126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127</v>
      </c>
    </row>
    <row r="60" s="9" customFormat="1" ht="24.96" customHeight="1">
      <c r="A60" s="9"/>
      <c r="B60" s="168"/>
      <c r="C60" s="169"/>
      <c r="D60" s="170" t="s">
        <v>128</v>
      </c>
      <c r="E60" s="171"/>
      <c r="F60" s="171"/>
      <c r="G60" s="171"/>
      <c r="H60" s="171"/>
      <c r="I60" s="171"/>
      <c r="J60" s="172">
        <f>J89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129</v>
      </c>
      <c r="E61" s="177"/>
      <c r="F61" s="177"/>
      <c r="G61" s="177"/>
      <c r="H61" s="177"/>
      <c r="I61" s="177"/>
      <c r="J61" s="178">
        <f>J90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130</v>
      </c>
      <c r="E62" s="177"/>
      <c r="F62" s="177"/>
      <c r="G62" s="177"/>
      <c r="H62" s="177"/>
      <c r="I62" s="177"/>
      <c r="J62" s="178">
        <f>J113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131</v>
      </c>
      <c r="E63" s="177"/>
      <c r="F63" s="177"/>
      <c r="G63" s="177"/>
      <c r="H63" s="177"/>
      <c r="I63" s="177"/>
      <c r="J63" s="178">
        <f>J118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132</v>
      </c>
      <c r="E64" s="177"/>
      <c r="F64" s="177"/>
      <c r="G64" s="177"/>
      <c r="H64" s="177"/>
      <c r="I64" s="177"/>
      <c r="J64" s="178">
        <f>J130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133</v>
      </c>
      <c r="E65" s="171"/>
      <c r="F65" s="171"/>
      <c r="G65" s="171"/>
      <c r="H65" s="171"/>
      <c r="I65" s="171"/>
      <c r="J65" s="172">
        <f>J133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4"/>
      <c r="C66" s="175"/>
      <c r="D66" s="176" t="s">
        <v>134</v>
      </c>
      <c r="E66" s="177"/>
      <c r="F66" s="177"/>
      <c r="G66" s="177"/>
      <c r="H66" s="177"/>
      <c r="I66" s="177"/>
      <c r="J66" s="178">
        <f>J134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135</v>
      </c>
      <c r="E67" s="177"/>
      <c r="F67" s="177"/>
      <c r="G67" s="177"/>
      <c r="H67" s="177"/>
      <c r="I67" s="177"/>
      <c r="J67" s="178">
        <f>J138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8"/>
      <c r="C68" s="169"/>
      <c r="D68" s="170" t="s">
        <v>136</v>
      </c>
      <c r="E68" s="171"/>
      <c r="F68" s="171"/>
      <c r="G68" s="171"/>
      <c r="H68" s="171"/>
      <c r="I68" s="171"/>
      <c r="J68" s="172">
        <f>J168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137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63" t="str">
        <f>E7</f>
        <v>ZŠ Běžecká - oprava stropů a stěn po zatékání</v>
      </c>
      <c r="F78" s="35"/>
      <c r="G78" s="35"/>
      <c r="H78" s="35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122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10 - m.č. C59</v>
      </c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>Sokolov, Běžecká 2055</v>
      </c>
      <c r="G82" s="43"/>
      <c r="H82" s="43"/>
      <c r="I82" s="35" t="s">
        <v>23</v>
      </c>
      <c r="J82" s="75" t="str">
        <f>IF(J12="","",J12)</f>
        <v>30. 1. 2025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E15</f>
        <v>Město Sokolov</v>
      </c>
      <c r="G84" s="43"/>
      <c r="H84" s="43"/>
      <c r="I84" s="35" t="s">
        <v>31</v>
      </c>
      <c r="J84" s="39" t="str">
        <f>E21</f>
        <v xml:space="preserve"> 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29</v>
      </c>
      <c r="D85" s="43"/>
      <c r="E85" s="43"/>
      <c r="F85" s="30" t="str">
        <f>IF(E18="","",E18)</f>
        <v>Vyplň údaj</v>
      </c>
      <c r="G85" s="43"/>
      <c r="H85" s="43"/>
      <c r="I85" s="35" t="s">
        <v>34</v>
      </c>
      <c r="J85" s="39" t="str">
        <f>E24</f>
        <v>Michal Kubelka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0"/>
      <c r="B87" s="181"/>
      <c r="C87" s="182" t="s">
        <v>138</v>
      </c>
      <c r="D87" s="183" t="s">
        <v>57</v>
      </c>
      <c r="E87" s="183" t="s">
        <v>53</v>
      </c>
      <c r="F87" s="183" t="s">
        <v>54</v>
      </c>
      <c r="G87" s="183" t="s">
        <v>139</v>
      </c>
      <c r="H87" s="183" t="s">
        <v>140</v>
      </c>
      <c r="I87" s="183" t="s">
        <v>141</v>
      </c>
      <c r="J87" s="183" t="s">
        <v>126</v>
      </c>
      <c r="K87" s="184" t="s">
        <v>142</v>
      </c>
      <c r="L87" s="185"/>
      <c r="M87" s="95" t="s">
        <v>19</v>
      </c>
      <c r="N87" s="96" t="s">
        <v>42</v>
      </c>
      <c r="O87" s="96" t="s">
        <v>143</v>
      </c>
      <c r="P87" s="96" t="s">
        <v>144</v>
      </c>
      <c r="Q87" s="96" t="s">
        <v>145</v>
      </c>
      <c r="R87" s="96" t="s">
        <v>146</v>
      </c>
      <c r="S87" s="96" t="s">
        <v>147</v>
      </c>
      <c r="T87" s="97" t="s">
        <v>148</v>
      </c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</row>
    <row r="88" s="2" customFormat="1" ht="22.8" customHeight="1">
      <c r="A88" s="41"/>
      <c r="B88" s="42"/>
      <c r="C88" s="102" t="s">
        <v>149</v>
      </c>
      <c r="D88" s="43"/>
      <c r="E88" s="43"/>
      <c r="F88" s="43"/>
      <c r="G88" s="43"/>
      <c r="H88" s="43"/>
      <c r="I88" s="43"/>
      <c r="J88" s="186">
        <f>BK88</f>
        <v>0</v>
      </c>
      <c r="K88" s="43"/>
      <c r="L88" s="47"/>
      <c r="M88" s="98"/>
      <c r="N88" s="187"/>
      <c r="O88" s="99"/>
      <c r="P88" s="188">
        <f>P89+P133+P168</f>
        <v>0</v>
      </c>
      <c r="Q88" s="99"/>
      <c r="R88" s="188">
        <f>R89+R133+R168</f>
        <v>0.14599995999999998</v>
      </c>
      <c r="S88" s="99"/>
      <c r="T88" s="189">
        <f>T89+T133+T168</f>
        <v>0.01410488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71</v>
      </c>
      <c r="AU88" s="20" t="s">
        <v>127</v>
      </c>
      <c r="BK88" s="190">
        <f>BK89+BK133+BK168</f>
        <v>0</v>
      </c>
    </row>
    <row r="89" s="12" customFormat="1" ht="25.92" customHeight="1">
      <c r="A89" s="12"/>
      <c r="B89" s="191"/>
      <c r="C89" s="192"/>
      <c r="D89" s="193" t="s">
        <v>71</v>
      </c>
      <c r="E89" s="194" t="s">
        <v>150</v>
      </c>
      <c r="F89" s="194" t="s">
        <v>151</v>
      </c>
      <c r="G89" s="192"/>
      <c r="H89" s="192"/>
      <c r="I89" s="195"/>
      <c r="J89" s="196">
        <f>BK89</f>
        <v>0</v>
      </c>
      <c r="K89" s="192"/>
      <c r="L89" s="197"/>
      <c r="M89" s="198"/>
      <c r="N89" s="199"/>
      <c r="O89" s="199"/>
      <c r="P89" s="200">
        <f>P90+P113+P118+P130</f>
        <v>0</v>
      </c>
      <c r="Q89" s="199"/>
      <c r="R89" s="200">
        <f>R90+R113+R118+R130</f>
        <v>0.086654959999999989</v>
      </c>
      <c r="S89" s="199"/>
      <c r="T89" s="201">
        <f>T90+T113+T118+T130</f>
        <v>0.00156408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80</v>
      </c>
      <c r="AT89" s="203" t="s">
        <v>71</v>
      </c>
      <c r="AU89" s="203" t="s">
        <v>72</v>
      </c>
      <c r="AY89" s="202" t="s">
        <v>152</v>
      </c>
      <c r="BK89" s="204">
        <f>BK90+BK113+BK118+BK130</f>
        <v>0</v>
      </c>
    </row>
    <row r="90" s="12" customFormat="1" ht="22.8" customHeight="1">
      <c r="A90" s="12"/>
      <c r="B90" s="191"/>
      <c r="C90" s="192"/>
      <c r="D90" s="193" t="s">
        <v>71</v>
      </c>
      <c r="E90" s="205" t="s">
        <v>153</v>
      </c>
      <c r="F90" s="205" t="s">
        <v>154</v>
      </c>
      <c r="G90" s="192"/>
      <c r="H90" s="192"/>
      <c r="I90" s="195"/>
      <c r="J90" s="206">
        <f>BK90</f>
        <v>0</v>
      </c>
      <c r="K90" s="192"/>
      <c r="L90" s="197"/>
      <c r="M90" s="198"/>
      <c r="N90" s="199"/>
      <c r="O90" s="199"/>
      <c r="P90" s="200">
        <f>SUM(P91:P112)</f>
        <v>0</v>
      </c>
      <c r="Q90" s="199"/>
      <c r="R90" s="200">
        <f>SUM(R91:R112)</f>
        <v>0.085612239999999992</v>
      </c>
      <c r="S90" s="199"/>
      <c r="T90" s="201">
        <f>SUM(T91:T112)</f>
        <v>0.00156408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80</v>
      </c>
      <c r="AT90" s="203" t="s">
        <v>71</v>
      </c>
      <c r="AU90" s="203" t="s">
        <v>80</v>
      </c>
      <c r="AY90" s="202" t="s">
        <v>152</v>
      </c>
      <c r="BK90" s="204">
        <f>SUM(BK91:BK112)</f>
        <v>0</v>
      </c>
    </row>
    <row r="91" s="2" customFormat="1" ht="16.5" customHeight="1">
      <c r="A91" s="41"/>
      <c r="B91" s="42"/>
      <c r="C91" s="207" t="s">
        <v>80</v>
      </c>
      <c r="D91" s="207" t="s">
        <v>155</v>
      </c>
      <c r="E91" s="208" t="s">
        <v>156</v>
      </c>
      <c r="F91" s="209" t="s">
        <v>157</v>
      </c>
      <c r="G91" s="210" t="s">
        <v>158</v>
      </c>
      <c r="H91" s="211">
        <v>26.068000000000001</v>
      </c>
      <c r="I91" s="212"/>
      <c r="J91" s="213">
        <f>ROUND(I91*H91,2)</f>
        <v>0</v>
      </c>
      <c r="K91" s="209" t="s">
        <v>159</v>
      </c>
      <c r="L91" s="47"/>
      <c r="M91" s="214" t="s">
        <v>19</v>
      </c>
      <c r="N91" s="215" t="s">
        <v>43</v>
      </c>
      <c r="O91" s="87"/>
      <c r="P91" s="216">
        <f>O91*H91</f>
        <v>0</v>
      </c>
      <c r="Q91" s="216">
        <v>4.0000000000000003E-05</v>
      </c>
      <c r="R91" s="216">
        <f>Q91*H91</f>
        <v>0.0010427200000000002</v>
      </c>
      <c r="S91" s="216">
        <v>6.0000000000000002E-05</v>
      </c>
      <c r="T91" s="217">
        <f>S91*H91</f>
        <v>0.00156408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160</v>
      </c>
      <c r="AT91" s="218" t="s">
        <v>155</v>
      </c>
      <c r="AU91" s="218" t="s">
        <v>82</v>
      </c>
      <c r="AY91" s="20" t="s">
        <v>152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80</v>
      </c>
      <c r="BK91" s="219">
        <f>ROUND(I91*H91,2)</f>
        <v>0</v>
      </c>
      <c r="BL91" s="20" t="s">
        <v>160</v>
      </c>
      <c r="BM91" s="218" t="s">
        <v>500</v>
      </c>
    </row>
    <row r="92" s="2" customFormat="1">
      <c r="A92" s="41"/>
      <c r="B92" s="42"/>
      <c r="C92" s="43"/>
      <c r="D92" s="220" t="s">
        <v>162</v>
      </c>
      <c r="E92" s="43"/>
      <c r="F92" s="221" t="s">
        <v>163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162</v>
      </c>
      <c r="AU92" s="20" t="s">
        <v>82</v>
      </c>
    </row>
    <row r="93" s="13" customFormat="1">
      <c r="A93" s="13"/>
      <c r="B93" s="225"/>
      <c r="C93" s="226"/>
      <c r="D93" s="227" t="s">
        <v>164</v>
      </c>
      <c r="E93" s="228" t="s">
        <v>19</v>
      </c>
      <c r="F93" s="229" t="s">
        <v>506</v>
      </c>
      <c r="G93" s="226"/>
      <c r="H93" s="230">
        <v>12.629</v>
      </c>
      <c r="I93" s="231"/>
      <c r="J93" s="226"/>
      <c r="K93" s="226"/>
      <c r="L93" s="232"/>
      <c r="M93" s="233"/>
      <c r="N93" s="234"/>
      <c r="O93" s="234"/>
      <c r="P93" s="234"/>
      <c r="Q93" s="234"/>
      <c r="R93" s="234"/>
      <c r="S93" s="234"/>
      <c r="T93" s="23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164</v>
      </c>
      <c r="AU93" s="236" t="s">
        <v>82</v>
      </c>
      <c r="AV93" s="13" t="s">
        <v>82</v>
      </c>
      <c r="AW93" s="13" t="s">
        <v>33</v>
      </c>
      <c r="AX93" s="13" t="s">
        <v>72</v>
      </c>
      <c r="AY93" s="236" t="s">
        <v>152</v>
      </c>
    </row>
    <row r="94" s="13" customFormat="1">
      <c r="A94" s="13"/>
      <c r="B94" s="225"/>
      <c r="C94" s="226"/>
      <c r="D94" s="227" t="s">
        <v>164</v>
      </c>
      <c r="E94" s="228" t="s">
        <v>19</v>
      </c>
      <c r="F94" s="229" t="s">
        <v>514</v>
      </c>
      <c r="G94" s="226"/>
      <c r="H94" s="230">
        <v>1.5660000000000001</v>
      </c>
      <c r="I94" s="231"/>
      <c r="J94" s="226"/>
      <c r="K94" s="226"/>
      <c r="L94" s="232"/>
      <c r="M94" s="233"/>
      <c r="N94" s="234"/>
      <c r="O94" s="234"/>
      <c r="P94" s="234"/>
      <c r="Q94" s="234"/>
      <c r="R94" s="234"/>
      <c r="S94" s="234"/>
      <c r="T94" s="23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6" t="s">
        <v>164</v>
      </c>
      <c r="AU94" s="236" t="s">
        <v>82</v>
      </c>
      <c r="AV94" s="13" t="s">
        <v>82</v>
      </c>
      <c r="AW94" s="13" t="s">
        <v>33</v>
      </c>
      <c r="AX94" s="13" t="s">
        <v>72</v>
      </c>
      <c r="AY94" s="236" t="s">
        <v>152</v>
      </c>
    </row>
    <row r="95" s="13" customFormat="1">
      <c r="A95" s="13"/>
      <c r="B95" s="225"/>
      <c r="C95" s="226"/>
      <c r="D95" s="227" t="s">
        <v>164</v>
      </c>
      <c r="E95" s="228" t="s">
        <v>19</v>
      </c>
      <c r="F95" s="229" t="s">
        <v>515</v>
      </c>
      <c r="G95" s="226"/>
      <c r="H95" s="230">
        <v>11.872999999999999</v>
      </c>
      <c r="I95" s="231"/>
      <c r="J95" s="226"/>
      <c r="K95" s="226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164</v>
      </c>
      <c r="AU95" s="236" t="s">
        <v>82</v>
      </c>
      <c r="AV95" s="13" t="s">
        <v>82</v>
      </c>
      <c r="AW95" s="13" t="s">
        <v>33</v>
      </c>
      <c r="AX95" s="13" t="s">
        <v>72</v>
      </c>
      <c r="AY95" s="236" t="s">
        <v>152</v>
      </c>
    </row>
    <row r="96" s="15" customFormat="1">
      <c r="A96" s="15"/>
      <c r="B96" s="247"/>
      <c r="C96" s="248"/>
      <c r="D96" s="227" t="s">
        <v>164</v>
      </c>
      <c r="E96" s="249" t="s">
        <v>19</v>
      </c>
      <c r="F96" s="250" t="s">
        <v>185</v>
      </c>
      <c r="G96" s="248"/>
      <c r="H96" s="251">
        <v>26.067999999999998</v>
      </c>
      <c r="I96" s="252"/>
      <c r="J96" s="248"/>
      <c r="K96" s="248"/>
      <c r="L96" s="253"/>
      <c r="M96" s="254"/>
      <c r="N96" s="255"/>
      <c r="O96" s="255"/>
      <c r="P96" s="255"/>
      <c r="Q96" s="255"/>
      <c r="R96" s="255"/>
      <c r="S96" s="255"/>
      <c r="T96" s="256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57" t="s">
        <v>164</v>
      </c>
      <c r="AU96" s="257" t="s">
        <v>82</v>
      </c>
      <c r="AV96" s="15" t="s">
        <v>160</v>
      </c>
      <c r="AW96" s="15" t="s">
        <v>33</v>
      </c>
      <c r="AX96" s="15" t="s">
        <v>80</v>
      </c>
      <c r="AY96" s="257" t="s">
        <v>152</v>
      </c>
    </row>
    <row r="97" s="2" customFormat="1" ht="16.5" customHeight="1">
      <c r="A97" s="41"/>
      <c r="B97" s="42"/>
      <c r="C97" s="207" t="s">
        <v>82</v>
      </c>
      <c r="D97" s="207" t="s">
        <v>155</v>
      </c>
      <c r="E97" s="208" t="s">
        <v>166</v>
      </c>
      <c r="F97" s="209" t="s">
        <v>167</v>
      </c>
      <c r="G97" s="210" t="s">
        <v>158</v>
      </c>
      <c r="H97" s="211">
        <v>13.034000000000001</v>
      </c>
      <c r="I97" s="212"/>
      <c r="J97" s="213">
        <f>ROUND(I97*H97,2)</f>
        <v>0</v>
      </c>
      <c r="K97" s="209" t="s">
        <v>159</v>
      </c>
      <c r="L97" s="47"/>
      <c r="M97" s="214" t="s">
        <v>19</v>
      </c>
      <c r="N97" s="215" t="s">
        <v>43</v>
      </c>
      <c r="O97" s="87"/>
      <c r="P97" s="216">
        <f>O97*H97</f>
        <v>0</v>
      </c>
      <c r="Q97" s="216">
        <v>0.00025999999999999998</v>
      </c>
      <c r="R97" s="216">
        <f>Q97*H97</f>
        <v>0.0033888399999999997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160</v>
      </c>
      <c r="AT97" s="218" t="s">
        <v>155</v>
      </c>
      <c r="AU97" s="218" t="s">
        <v>82</v>
      </c>
      <c r="AY97" s="20" t="s">
        <v>152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80</v>
      </c>
      <c r="BK97" s="219">
        <f>ROUND(I97*H97,2)</f>
        <v>0</v>
      </c>
      <c r="BL97" s="20" t="s">
        <v>160</v>
      </c>
      <c r="BM97" s="218" t="s">
        <v>168</v>
      </c>
    </row>
    <row r="98" s="2" customFormat="1">
      <c r="A98" s="41"/>
      <c r="B98" s="42"/>
      <c r="C98" s="43"/>
      <c r="D98" s="220" t="s">
        <v>162</v>
      </c>
      <c r="E98" s="43"/>
      <c r="F98" s="221" t="s">
        <v>169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162</v>
      </c>
      <c r="AU98" s="20" t="s">
        <v>82</v>
      </c>
    </row>
    <row r="99" s="14" customFormat="1">
      <c r="A99" s="14"/>
      <c r="B99" s="237"/>
      <c r="C99" s="238"/>
      <c r="D99" s="227" t="s">
        <v>164</v>
      </c>
      <c r="E99" s="239" t="s">
        <v>19</v>
      </c>
      <c r="F99" s="240" t="s">
        <v>170</v>
      </c>
      <c r="G99" s="238"/>
      <c r="H99" s="239" t="s">
        <v>19</v>
      </c>
      <c r="I99" s="241"/>
      <c r="J99" s="238"/>
      <c r="K99" s="238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164</v>
      </c>
      <c r="AU99" s="246" t="s">
        <v>82</v>
      </c>
      <c r="AV99" s="14" t="s">
        <v>80</v>
      </c>
      <c r="AW99" s="14" t="s">
        <v>33</v>
      </c>
      <c r="AX99" s="14" t="s">
        <v>72</v>
      </c>
      <c r="AY99" s="246" t="s">
        <v>152</v>
      </c>
    </row>
    <row r="100" s="13" customFormat="1">
      <c r="A100" s="13"/>
      <c r="B100" s="225"/>
      <c r="C100" s="226"/>
      <c r="D100" s="227" t="s">
        <v>164</v>
      </c>
      <c r="E100" s="228" t="s">
        <v>19</v>
      </c>
      <c r="F100" s="229" t="s">
        <v>501</v>
      </c>
      <c r="G100" s="226"/>
      <c r="H100" s="230">
        <v>6.3150000000000004</v>
      </c>
      <c r="I100" s="231"/>
      <c r="J100" s="226"/>
      <c r="K100" s="226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164</v>
      </c>
      <c r="AU100" s="236" t="s">
        <v>82</v>
      </c>
      <c r="AV100" s="13" t="s">
        <v>82</v>
      </c>
      <c r="AW100" s="13" t="s">
        <v>33</v>
      </c>
      <c r="AX100" s="13" t="s">
        <v>72</v>
      </c>
      <c r="AY100" s="236" t="s">
        <v>152</v>
      </c>
    </row>
    <row r="101" s="13" customFormat="1">
      <c r="A101" s="13"/>
      <c r="B101" s="225"/>
      <c r="C101" s="226"/>
      <c r="D101" s="227" t="s">
        <v>164</v>
      </c>
      <c r="E101" s="228" t="s">
        <v>19</v>
      </c>
      <c r="F101" s="229" t="s">
        <v>516</v>
      </c>
      <c r="G101" s="226"/>
      <c r="H101" s="230">
        <v>0.78300000000000003</v>
      </c>
      <c r="I101" s="231"/>
      <c r="J101" s="226"/>
      <c r="K101" s="226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164</v>
      </c>
      <c r="AU101" s="236" t="s">
        <v>82</v>
      </c>
      <c r="AV101" s="13" t="s">
        <v>82</v>
      </c>
      <c r="AW101" s="13" t="s">
        <v>33</v>
      </c>
      <c r="AX101" s="13" t="s">
        <v>72</v>
      </c>
      <c r="AY101" s="236" t="s">
        <v>152</v>
      </c>
    </row>
    <row r="102" s="13" customFormat="1">
      <c r="A102" s="13"/>
      <c r="B102" s="225"/>
      <c r="C102" s="226"/>
      <c r="D102" s="227" t="s">
        <v>164</v>
      </c>
      <c r="E102" s="228" t="s">
        <v>19</v>
      </c>
      <c r="F102" s="229" t="s">
        <v>517</v>
      </c>
      <c r="G102" s="226"/>
      <c r="H102" s="230">
        <v>5.9359999999999999</v>
      </c>
      <c r="I102" s="231"/>
      <c r="J102" s="226"/>
      <c r="K102" s="226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164</v>
      </c>
      <c r="AU102" s="236" t="s">
        <v>82</v>
      </c>
      <c r="AV102" s="13" t="s">
        <v>82</v>
      </c>
      <c r="AW102" s="13" t="s">
        <v>33</v>
      </c>
      <c r="AX102" s="13" t="s">
        <v>72</v>
      </c>
      <c r="AY102" s="236" t="s">
        <v>152</v>
      </c>
    </row>
    <row r="103" s="15" customFormat="1">
      <c r="A103" s="15"/>
      <c r="B103" s="247"/>
      <c r="C103" s="248"/>
      <c r="D103" s="227" t="s">
        <v>164</v>
      </c>
      <c r="E103" s="249" t="s">
        <v>19</v>
      </c>
      <c r="F103" s="250" t="s">
        <v>185</v>
      </c>
      <c r="G103" s="248"/>
      <c r="H103" s="251">
        <v>13.034000000000001</v>
      </c>
      <c r="I103" s="252"/>
      <c r="J103" s="248"/>
      <c r="K103" s="248"/>
      <c r="L103" s="253"/>
      <c r="M103" s="254"/>
      <c r="N103" s="255"/>
      <c r="O103" s="255"/>
      <c r="P103" s="255"/>
      <c r="Q103" s="255"/>
      <c r="R103" s="255"/>
      <c r="S103" s="255"/>
      <c r="T103" s="25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7" t="s">
        <v>164</v>
      </c>
      <c r="AU103" s="257" t="s">
        <v>82</v>
      </c>
      <c r="AV103" s="15" t="s">
        <v>160</v>
      </c>
      <c r="AW103" s="15" t="s">
        <v>33</v>
      </c>
      <c r="AX103" s="15" t="s">
        <v>80</v>
      </c>
      <c r="AY103" s="257" t="s">
        <v>152</v>
      </c>
    </row>
    <row r="104" s="2" customFormat="1" ht="16.5" customHeight="1">
      <c r="A104" s="41"/>
      <c r="B104" s="42"/>
      <c r="C104" s="207" t="s">
        <v>172</v>
      </c>
      <c r="D104" s="207" t="s">
        <v>155</v>
      </c>
      <c r="E104" s="208" t="s">
        <v>173</v>
      </c>
      <c r="F104" s="209" t="s">
        <v>174</v>
      </c>
      <c r="G104" s="210" t="s">
        <v>158</v>
      </c>
      <c r="H104" s="211">
        <v>13.034000000000001</v>
      </c>
      <c r="I104" s="212"/>
      <c r="J104" s="213">
        <f>ROUND(I104*H104,2)</f>
        <v>0</v>
      </c>
      <c r="K104" s="209" t="s">
        <v>159</v>
      </c>
      <c r="L104" s="47"/>
      <c r="M104" s="214" t="s">
        <v>19</v>
      </c>
      <c r="N104" s="215" t="s">
        <v>43</v>
      </c>
      <c r="O104" s="87"/>
      <c r="P104" s="216">
        <f>O104*H104</f>
        <v>0</v>
      </c>
      <c r="Q104" s="216">
        <v>0.0040000000000000001</v>
      </c>
      <c r="R104" s="216">
        <f>Q104*H104</f>
        <v>0.052136000000000002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160</v>
      </c>
      <c r="AT104" s="218" t="s">
        <v>155</v>
      </c>
      <c r="AU104" s="218" t="s">
        <v>82</v>
      </c>
      <c r="AY104" s="20" t="s">
        <v>152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80</v>
      </c>
      <c r="BK104" s="219">
        <f>ROUND(I104*H104,2)</f>
        <v>0</v>
      </c>
      <c r="BL104" s="20" t="s">
        <v>160</v>
      </c>
      <c r="BM104" s="218" t="s">
        <v>175</v>
      </c>
    </row>
    <row r="105" s="2" customFormat="1">
      <c r="A105" s="41"/>
      <c r="B105" s="42"/>
      <c r="C105" s="43"/>
      <c r="D105" s="220" t="s">
        <v>162</v>
      </c>
      <c r="E105" s="43"/>
      <c r="F105" s="221" t="s">
        <v>176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162</v>
      </c>
      <c r="AU105" s="20" t="s">
        <v>82</v>
      </c>
    </row>
    <row r="106" s="2" customFormat="1" ht="16.5" customHeight="1">
      <c r="A106" s="41"/>
      <c r="B106" s="42"/>
      <c r="C106" s="207" t="s">
        <v>160</v>
      </c>
      <c r="D106" s="207" t="s">
        <v>155</v>
      </c>
      <c r="E106" s="208" t="s">
        <v>177</v>
      </c>
      <c r="F106" s="209" t="s">
        <v>178</v>
      </c>
      <c r="G106" s="210" t="s">
        <v>158</v>
      </c>
      <c r="H106" s="211">
        <v>6.8179999999999996</v>
      </c>
      <c r="I106" s="212"/>
      <c r="J106" s="213">
        <f>ROUND(I106*H106,2)</f>
        <v>0</v>
      </c>
      <c r="K106" s="209" t="s">
        <v>159</v>
      </c>
      <c r="L106" s="47"/>
      <c r="M106" s="214" t="s">
        <v>19</v>
      </c>
      <c r="N106" s="215" t="s">
        <v>43</v>
      </c>
      <c r="O106" s="87"/>
      <c r="P106" s="216">
        <f>O106*H106</f>
        <v>0</v>
      </c>
      <c r="Q106" s="216">
        <v>0.00025999999999999998</v>
      </c>
      <c r="R106" s="216">
        <f>Q106*H106</f>
        <v>0.0017726799999999998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160</v>
      </c>
      <c r="AT106" s="218" t="s">
        <v>155</v>
      </c>
      <c r="AU106" s="218" t="s">
        <v>82</v>
      </c>
      <c r="AY106" s="20" t="s">
        <v>152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80</v>
      </c>
      <c r="BK106" s="219">
        <f>ROUND(I106*H106,2)</f>
        <v>0</v>
      </c>
      <c r="BL106" s="20" t="s">
        <v>160</v>
      </c>
      <c r="BM106" s="218" t="s">
        <v>179</v>
      </c>
    </row>
    <row r="107" s="2" customFormat="1">
      <c r="A107" s="41"/>
      <c r="B107" s="42"/>
      <c r="C107" s="43"/>
      <c r="D107" s="220" t="s">
        <v>162</v>
      </c>
      <c r="E107" s="43"/>
      <c r="F107" s="221" t="s">
        <v>180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162</v>
      </c>
      <c r="AU107" s="20" t="s">
        <v>82</v>
      </c>
    </row>
    <row r="108" s="14" customFormat="1">
      <c r="A108" s="14"/>
      <c r="B108" s="237"/>
      <c r="C108" s="238"/>
      <c r="D108" s="227" t="s">
        <v>164</v>
      </c>
      <c r="E108" s="239" t="s">
        <v>19</v>
      </c>
      <c r="F108" s="240" t="s">
        <v>170</v>
      </c>
      <c r="G108" s="238"/>
      <c r="H108" s="239" t="s">
        <v>19</v>
      </c>
      <c r="I108" s="241"/>
      <c r="J108" s="238"/>
      <c r="K108" s="238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164</v>
      </c>
      <c r="AU108" s="246" t="s">
        <v>82</v>
      </c>
      <c r="AV108" s="14" t="s">
        <v>80</v>
      </c>
      <c r="AW108" s="14" t="s">
        <v>33</v>
      </c>
      <c r="AX108" s="14" t="s">
        <v>72</v>
      </c>
      <c r="AY108" s="246" t="s">
        <v>152</v>
      </c>
    </row>
    <row r="109" s="14" customFormat="1">
      <c r="A109" s="14"/>
      <c r="B109" s="237"/>
      <c r="C109" s="238"/>
      <c r="D109" s="227" t="s">
        <v>164</v>
      </c>
      <c r="E109" s="239" t="s">
        <v>19</v>
      </c>
      <c r="F109" s="240" t="s">
        <v>518</v>
      </c>
      <c r="G109" s="238"/>
      <c r="H109" s="239" t="s">
        <v>19</v>
      </c>
      <c r="I109" s="241"/>
      <c r="J109" s="238"/>
      <c r="K109" s="238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164</v>
      </c>
      <c r="AU109" s="246" t="s">
        <v>82</v>
      </c>
      <c r="AV109" s="14" t="s">
        <v>80</v>
      </c>
      <c r="AW109" s="14" t="s">
        <v>33</v>
      </c>
      <c r="AX109" s="14" t="s">
        <v>72</v>
      </c>
      <c r="AY109" s="246" t="s">
        <v>152</v>
      </c>
    </row>
    <row r="110" s="13" customFormat="1">
      <c r="A110" s="13"/>
      <c r="B110" s="225"/>
      <c r="C110" s="226"/>
      <c r="D110" s="227" t="s">
        <v>164</v>
      </c>
      <c r="E110" s="228" t="s">
        <v>19</v>
      </c>
      <c r="F110" s="229" t="s">
        <v>519</v>
      </c>
      <c r="G110" s="226"/>
      <c r="H110" s="230">
        <v>6.8179999999999996</v>
      </c>
      <c r="I110" s="231"/>
      <c r="J110" s="226"/>
      <c r="K110" s="226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164</v>
      </c>
      <c r="AU110" s="236" t="s">
        <v>82</v>
      </c>
      <c r="AV110" s="13" t="s">
        <v>82</v>
      </c>
      <c r="AW110" s="13" t="s">
        <v>33</v>
      </c>
      <c r="AX110" s="13" t="s">
        <v>80</v>
      </c>
      <c r="AY110" s="236" t="s">
        <v>152</v>
      </c>
    </row>
    <row r="111" s="2" customFormat="1" ht="16.5" customHeight="1">
      <c r="A111" s="41"/>
      <c r="B111" s="42"/>
      <c r="C111" s="207" t="s">
        <v>186</v>
      </c>
      <c r="D111" s="207" t="s">
        <v>155</v>
      </c>
      <c r="E111" s="208" t="s">
        <v>187</v>
      </c>
      <c r="F111" s="209" t="s">
        <v>188</v>
      </c>
      <c r="G111" s="210" t="s">
        <v>158</v>
      </c>
      <c r="H111" s="211">
        <v>6.8179999999999996</v>
      </c>
      <c r="I111" s="212"/>
      <c r="J111" s="213">
        <f>ROUND(I111*H111,2)</f>
        <v>0</v>
      </c>
      <c r="K111" s="209" t="s">
        <v>159</v>
      </c>
      <c r="L111" s="47"/>
      <c r="M111" s="214" t="s">
        <v>19</v>
      </c>
      <c r="N111" s="215" t="s">
        <v>43</v>
      </c>
      <c r="O111" s="87"/>
      <c r="P111" s="216">
        <f>O111*H111</f>
        <v>0</v>
      </c>
      <c r="Q111" s="216">
        <v>0.0040000000000000001</v>
      </c>
      <c r="R111" s="216">
        <f>Q111*H111</f>
        <v>0.027271999999999998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160</v>
      </c>
      <c r="AT111" s="218" t="s">
        <v>155</v>
      </c>
      <c r="AU111" s="218" t="s">
        <v>82</v>
      </c>
      <c r="AY111" s="20" t="s">
        <v>152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80</v>
      </c>
      <c r="BK111" s="219">
        <f>ROUND(I111*H111,2)</f>
        <v>0</v>
      </c>
      <c r="BL111" s="20" t="s">
        <v>160</v>
      </c>
      <c r="BM111" s="218" t="s">
        <v>189</v>
      </c>
    </row>
    <row r="112" s="2" customFormat="1">
      <c r="A112" s="41"/>
      <c r="B112" s="42"/>
      <c r="C112" s="43"/>
      <c r="D112" s="220" t="s">
        <v>162</v>
      </c>
      <c r="E112" s="43"/>
      <c r="F112" s="221" t="s">
        <v>190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162</v>
      </c>
      <c r="AU112" s="20" t="s">
        <v>82</v>
      </c>
    </row>
    <row r="113" s="12" customFormat="1" ht="22.8" customHeight="1">
      <c r="A113" s="12"/>
      <c r="B113" s="191"/>
      <c r="C113" s="192"/>
      <c r="D113" s="193" t="s">
        <v>71</v>
      </c>
      <c r="E113" s="205" t="s">
        <v>191</v>
      </c>
      <c r="F113" s="205" t="s">
        <v>192</v>
      </c>
      <c r="G113" s="192"/>
      <c r="H113" s="192"/>
      <c r="I113" s="195"/>
      <c r="J113" s="206">
        <f>BK113</f>
        <v>0</v>
      </c>
      <c r="K113" s="192"/>
      <c r="L113" s="197"/>
      <c r="M113" s="198"/>
      <c r="N113" s="199"/>
      <c r="O113" s="199"/>
      <c r="P113" s="200">
        <f>SUM(P114:P117)</f>
        <v>0</v>
      </c>
      <c r="Q113" s="199"/>
      <c r="R113" s="200">
        <f>SUM(R114:R117)</f>
        <v>0.0010427200000000002</v>
      </c>
      <c r="S113" s="199"/>
      <c r="T113" s="201">
        <f>SUM(T114:T117)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2" t="s">
        <v>80</v>
      </c>
      <c r="AT113" s="203" t="s">
        <v>71</v>
      </c>
      <c r="AU113" s="203" t="s">
        <v>80</v>
      </c>
      <c r="AY113" s="202" t="s">
        <v>152</v>
      </c>
      <c r="BK113" s="204">
        <f>SUM(BK114:BK117)</f>
        <v>0</v>
      </c>
    </row>
    <row r="114" s="2" customFormat="1" ht="24.15" customHeight="1">
      <c r="A114" s="41"/>
      <c r="B114" s="42"/>
      <c r="C114" s="207" t="s">
        <v>153</v>
      </c>
      <c r="D114" s="207" t="s">
        <v>155</v>
      </c>
      <c r="E114" s="208" t="s">
        <v>193</v>
      </c>
      <c r="F114" s="209" t="s">
        <v>194</v>
      </c>
      <c r="G114" s="210" t="s">
        <v>158</v>
      </c>
      <c r="H114" s="211">
        <v>26.068000000000001</v>
      </c>
      <c r="I114" s="212"/>
      <c r="J114" s="213">
        <f>ROUND(I114*H114,2)</f>
        <v>0</v>
      </c>
      <c r="K114" s="209" t="s">
        <v>159</v>
      </c>
      <c r="L114" s="47"/>
      <c r="M114" s="214" t="s">
        <v>19</v>
      </c>
      <c r="N114" s="215" t="s">
        <v>43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160</v>
      </c>
      <c r="AT114" s="218" t="s">
        <v>155</v>
      </c>
      <c r="AU114" s="218" t="s">
        <v>82</v>
      </c>
      <c r="AY114" s="20" t="s">
        <v>152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80</v>
      </c>
      <c r="BK114" s="219">
        <f>ROUND(I114*H114,2)</f>
        <v>0</v>
      </c>
      <c r="BL114" s="20" t="s">
        <v>160</v>
      </c>
      <c r="BM114" s="218" t="s">
        <v>195</v>
      </c>
    </row>
    <row r="115" s="2" customFormat="1">
      <c r="A115" s="41"/>
      <c r="B115" s="42"/>
      <c r="C115" s="43"/>
      <c r="D115" s="220" t="s">
        <v>162</v>
      </c>
      <c r="E115" s="43"/>
      <c r="F115" s="221" t="s">
        <v>196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162</v>
      </c>
      <c r="AU115" s="20" t="s">
        <v>82</v>
      </c>
    </row>
    <row r="116" s="2" customFormat="1" ht="24.15" customHeight="1">
      <c r="A116" s="41"/>
      <c r="B116" s="42"/>
      <c r="C116" s="207" t="s">
        <v>197</v>
      </c>
      <c r="D116" s="207" t="s">
        <v>155</v>
      </c>
      <c r="E116" s="208" t="s">
        <v>198</v>
      </c>
      <c r="F116" s="209" t="s">
        <v>199</v>
      </c>
      <c r="G116" s="210" t="s">
        <v>158</v>
      </c>
      <c r="H116" s="211">
        <v>26.068000000000001</v>
      </c>
      <c r="I116" s="212"/>
      <c r="J116" s="213">
        <f>ROUND(I116*H116,2)</f>
        <v>0</v>
      </c>
      <c r="K116" s="209" t="s">
        <v>159</v>
      </c>
      <c r="L116" s="47"/>
      <c r="M116" s="214" t="s">
        <v>19</v>
      </c>
      <c r="N116" s="215" t="s">
        <v>43</v>
      </c>
      <c r="O116" s="87"/>
      <c r="P116" s="216">
        <f>O116*H116</f>
        <v>0</v>
      </c>
      <c r="Q116" s="216">
        <v>4.0000000000000003E-05</v>
      </c>
      <c r="R116" s="216">
        <f>Q116*H116</f>
        <v>0.0010427200000000002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160</v>
      </c>
      <c r="AT116" s="218" t="s">
        <v>155</v>
      </c>
      <c r="AU116" s="218" t="s">
        <v>82</v>
      </c>
      <c r="AY116" s="20" t="s">
        <v>152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80</v>
      </c>
      <c r="BK116" s="219">
        <f>ROUND(I116*H116,2)</f>
        <v>0</v>
      </c>
      <c r="BL116" s="20" t="s">
        <v>160</v>
      </c>
      <c r="BM116" s="218" t="s">
        <v>200</v>
      </c>
    </row>
    <row r="117" s="2" customFormat="1">
      <c r="A117" s="41"/>
      <c r="B117" s="42"/>
      <c r="C117" s="43"/>
      <c r="D117" s="220" t="s">
        <v>162</v>
      </c>
      <c r="E117" s="43"/>
      <c r="F117" s="221" t="s">
        <v>201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162</v>
      </c>
      <c r="AU117" s="20" t="s">
        <v>82</v>
      </c>
    </row>
    <row r="118" s="12" customFormat="1" ht="22.8" customHeight="1">
      <c r="A118" s="12"/>
      <c r="B118" s="191"/>
      <c r="C118" s="192"/>
      <c r="D118" s="193" t="s">
        <v>71</v>
      </c>
      <c r="E118" s="205" t="s">
        <v>202</v>
      </c>
      <c r="F118" s="205" t="s">
        <v>203</v>
      </c>
      <c r="G118" s="192"/>
      <c r="H118" s="192"/>
      <c r="I118" s="195"/>
      <c r="J118" s="206">
        <f>BK118</f>
        <v>0</v>
      </c>
      <c r="K118" s="192"/>
      <c r="L118" s="197"/>
      <c r="M118" s="198"/>
      <c r="N118" s="199"/>
      <c r="O118" s="199"/>
      <c r="P118" s="200">
        <f>SUM(P119:P129)</f>
        <v>0</v>
      </c>
      <c r="Q118" s="199"/>
      <c r="R118" s="200">
        <f>SUM(R119:R129)</f>
        <v>0</v>
      </c>
      <c r="S118" s="199"/>
      <c r="T118" s="201">
        <f>SUM(T119:T129)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2" t="s">
        <v>80</v>
      </c>
      <c r="AT118" s="203" t="s">
        <v>71</v>
      </c>
      <c r="AU118" s="203" t="s">
        <v>80</v>
      </c>
      <c r="AY118" s="202" t="s">
        <v>152</v>
      </c>
      <c r="BK118" s="204">
        <f>SUM(BK119:BK129)</f>
        <v>0</v>
      </c>
    </row>
    <row r="119" s="2" customFormat="1" ht="16.5" customHeight="1">
      <c r="A119" s="41"/>
      <c r="B119" s="42"/>
      <c r="C119" s="207" t="s">
        <v>204</v>
      </c>
      <c r="D119" s="207" t="s">
        <v>155</v>
      </c>
      <c r="E119" s="208" t="s">
        <v>205</v>
      </c>
      <c r="F119" s="209" t="s">
        <v>206</v>
      </c>
      <c r="G119" s="210" t="s">
        <v>207</v>
      </c>
      <c r="H119" s="211">
        <v>0.014</v>
      </c>
      <c r="I119" s="212"/>
      <c r="J119" s="213">
        <f>ROUND(I119*H119,2)</f>
        <v>0</v>
      </c>
      <c r="K119" s="209" t="s">
        <v>159</v>
      </c>
      <c r="L119" s="47"/>
      <c r="M119" s="214" t="s">
        <v>19</v>
      </c>
      <c r="N119" s="215" t="s">
        <v>43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160</v>
      </c>
      <c r="AT119" s="218" t="s">
        <v>155</v>
      </c>
      <c r="AU119" s="218" t="s">
        <v>82</v>
      </c>
      <c r="AY119" s="20" t="s">
        <v>152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80</v>
      </c>
      <c r="BK119" s="219">
        <f>ROUND(I119*H119,2)</f>
        <v>0</v>
      </c>
      <c r="BL119" s="20" t="s">
        <v>160</v>
      </c>
      <c r="BM119" s="218" t="s">
        <v>208</v>
      </c>
    </row>
    <row r="120" s="2" customFormat="1">
      <c r="A120" s="41"/>
      <c r="B120" s="42"/>
      <c r="C120" s="43"/>
      <c r="D120" s="220" t="s">
        <v>162</v>
      </c>
      <c r="E120" s="43"/>
      <c r="F120" s="221" t="s">
        <v>209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162</v>
      </c>
      <c r="AU120" s="20" t="s">
        <v>82</v>
      </c>
    </row>
    <row r="121" s="2" customFormat="1" ht="24.15" customHeight="1">
      <c r="A121" s="41"/>
      <c r="B121" s="42"/>
      <c r="C121" s="207" t="s">
        <v>191</v>
      </c>
      <c r="D121" s="207" t="s">
        <v>155</v>
      </c>
      <c r="E121" s="208" t="s">
        <v>210</v>
      </c>
      <c r="F121" s="209" t="s">
        <v>211</v>
      </c>
      <c r="G121" s="210" t="s">
        <v>207</v>
      </c>
      <c r="H121" s="211">
        <v>0.014</v>
      </c>
      <c r="I121" s="212"/>
      <c r="J121" s="213">
        <f>ROUND(I121*H121,2)</f>
        <v>0</v>
      </c>
      <c r="K121" s="209" t="s">
        <v>159</v>
      </c>
      <c r="L121" s="47"/>
      <c r="M121" s="214" t="s">
        <v>19</v>
      </c>
      <c r="N121" s="215" t="s">
        <v>43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160</v>
      </c>
      <c r="AT121" s="218" t="s">
        <v>155</v>
      </c>
      <c r="AU121" s="218" t="s">
        <v>82</v>
      </c>
      <c r="AY121" s="20" t="s">
        <v>152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80</v>
      </c>
      <c r="BK121" s="219">
        <f>ROUND(I121*H121,2)</f>
        <v>0</v>
      </c>
      <c r="BL121" s="20" t="s">
        <v>160</v>
      </c>
      <c r="BM121" s="218" t="s">
        <v>212</v>
      </c>
    </row>
    <row r="122" s="2" customFormat="1">
      <c r="A122" s="41"/>
      <c r="B122" s="42"/>
      <c r="C122" s="43"/>
      <c r="D122" s="220" t="s">
        <v>162</v>
      </c>
      <c r="E122" s="43"/>
      <c r="F122" s="221" t="s">
        <v>213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162</v>
      </c>
      <c r="AU122" s="20" t="s">
        <v>82</v>
      </c>
    </row>
    <row r="123" s="2" customFormat="1" ht="21.75" customHeight="1">
      <c r="A123" s="41"/>
      <c r="B123" s="42"/>
      <c r="C123" s="207" t="s">
        <v>107</v>
      </c>
      <c r="D123" s="207" t="s">
        <v>155</v>
      </c>
      <c r="E123" s="208" t="s">
        <v>214</v>
      </c>
      <c r="F123" s="209" t="s">
        <v>215</v>
      </c>
      <c r="G123" s="210" t="s">
        <v>207</v>
      </c>
      <c r="H123" s="211">
        <v>0.014</v>
      </c>
      <c r="I123" s="212"/>
      <c r="J123" s="213">
        <f>ROUND(I123*H123,2)</f>
        <v>0</v>
      </c>
      <c r="K123" s="209" t="s">
        <v>159</v>
      </c>
      <c r="L123" s="47"/>
      <c r="M123" s="214" t="s">
        <v>19</v>
      </c>
      <c r="N123" s="215" t="s">
        <v>43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160</v>
      </c>
      <c r="AT123" s="218" t="s">
        <v>155</v>
      </c>
      <c r="AU123" s="218" t="s">
        <v>82</v>
      </c>
      <c r="AY123" s="20" t="s">
        <v>152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80</v>
      </c>
      <c r="BK123" s="219">
        <f>ROUND(I123*H123,2)</f>
        <v>0</v>
      </c>
      <c r="BL123" s="20" t="s">
        <v>160</v>
      </c>
      <c r="BM123" s="218" t="s">
        <v>216</v>
      </c>
    </row>
    <row r="124" s="2" customFormat="1">
      <c r="A124" s="41"/>
      <c r="B124" s="42"/>
      <c r="C124" s="43"/>
      <c r="D124" s="220" t="s">
        <v>162</v>
      </c>
      <c r="E124" s="43"/>
      <c r="F124" s="221" t="s">
        <v>217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162</v>
      </c>
      <c r="AU124" s="20" t="s">
        <v>82</v>
      </c>
    </row>
    <row r="125" s="2" customFormat="1" ht="24.15" customHeight="1">
      <c r="A125" s="41"/>
      <c r="B125" s="42"/>
      <c r="C125" s="207" t="s">
        <v>110</v>
      </c>
      <c r="D125" s="207" t="s">
        <v>155</v>
      </c>
      <c r="E125" s="208" t="s">
        <v>218</v>
      </c>
      <c r="F125" s="209" t="s">
        <v>219</v>
      </c>
      <c r="G125" s="210" t="s">
        <v>207</v>
      </c>
      <c r="H125" s="211">
        <v>0.084000000000000005</v>
      </c>
      <c r="I125" s="212"/>
      <c r="J125" s="213">
        <f>ROUND(I125*H125,2)</f>
        <v>0</v>
      </c>
      <c r="K125" s="209" t="s">
        <v>159</v>
      </c>
      <c r="L125" s="47"/>
      <c r="M125" s="214" t="s">
        <v>19</v>
      </c>
      <c r="N125" s="215" t="s">
        <v>43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160</v>
      </c>
      <c r="AT125" s="218" t="s">
        <v>155</v>
      </c>
      <c r="AU125" s="218" t="s">
        <v>82</v>
      </c>
      <c r="AY125" s="20" t="s">
        <v>152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80</v>
      </c>
      <c r="BK125" s="219">
        <f>ROUND(I125*H125,2)</f>
        <v>0</v>
      </c>
      <c r="BL125" s="20" t="s">
        <v>160</v>
      </c>
      <c r="BM125" s="218" t="s">
        <v>220</v>
      </c>
    </row>
    <row r="126" s="2" customFormat="1">
      <c r="A126" s="41"/>
      <c r="B126" s="42"/>
      <c r="C126" s="43"/>
      <c r="D126" s="220" t="s">
        <v>162</v>
      </c>
      <c r="E126" s="43"/>
      <c r="F126" s="221" t="s">
        <v>221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162</v>
      </c>
      <c r="AU126" s="20" t="s">
        <v>82</v>
      </c>
    </row>
    <row r="127" s="13" customFormat="1">
      <c r="A127" s="13"/>
      <c r="B127" s="225"/>
      <c r="C127" s="226"/>
      <c r="D127" s="227" t="s">
        <v>164</v>
      </c>
      <c r="E127" s="228" t="s">
        <v>19</v>
      </c>
      <c r="F127" s="229" t="s">
        <v>520</v>
      </c>
      <c r="G127" s="226"/>
      <c r="H127" s="230">
        <v>0.084000000000000005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164</v>
      </c>
      <c r="AU127" s="236" t="s">
        <v>82</v>
      </c>
      <c r="AV127" s="13" t="s">
        <v>82</v>
      </c>
      <c r="AW127" s="13" t="s">
        <v>33</v>
      </c>
      <c r="AX127" s="13" t="s">
        <v>80</v>
      </c>
      <c r="AY127" s="236" t="s">
        <v>152</v>
      </c>
    </row>
    <row r="128" s="2" customFormat="1" ht="24.15" customHeight="1">
      <c r="A128" s="41"/>
      <c r="B128" s="42"/>
      <c r="C128" s="207" t="s">
        <v>8</v>
      </c>
      <c r="D128" s="207" t="s">
        <v>155</v>
      </c>
      <c r="E128" s="208" t="s">
        <v>223</v>
      </c>
      <c r="F128" s="209" t="s">
        <v>224</v>
      </c>
      <c r="G128" s="210" t="s">
        <v>207</v>
      </c>
      <c r="H128" s="211">
        <v>0.014</v>
      </c>
      <c r="I128" s="212"/>
      <c r="J128" s="213">
        <f>ROUND(I128*H128,2)</f>
        <v>0</v>
      </c>
      <c r="K128" s="209" t="s">
        <v>159</v>
      </c>
      <c r="L128" s="47"/>
      <c r="M128" s="214" t="s">
        <v>19</v>
      </c>
      <c r="N128" s="215" t="s">
        <v>43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160</v>
      </c>
      <c r="AT128" s="218" t="s">
        <v>155</v>
      </c>
      <c r="AU128" s="218" t="s">
        <v>82</v>
      </c>
      <c r="AY128" s="20" t="s">
        <v>152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80</v>
      </c>
      <c r="BK128" s="219">
        <f>ROUND(I128*H128,2)</f>
        <v>0</v>
      </c>
      <c r="BL128" s="20" t="s">
        <v>160</v>
      </c>
      <c r="BM128" s="218" t="s">
        <v>225</v>
      </c>
    </row>
    <row r="129" s="2" customFormat="1">
      <c r="A129" s="41"/>
      <c r="B129" s="42"/>
      <c r="C129" s="43"/>
      <c r="D129" s="220" t="s">
        <v>162</v>
      </c>
      <c r="E129" s="43"/>
      <c r="F129" s="221" t="s">
        <v>226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162</v>
      </c>
      <c r="AU129" s="20" t="s">
        <v>82</v>
      </c>
    </row>
    <row r="130" s="12" customFormat="1" ht="22.8" customHeight="1">
      <c r="A130" s="12"/>
      <c r="B130" s="191"/>
      <c r="C130" s="192"/>
      <c r="D130" s="193" t="s">
        <v>71</v>
      </c>
      <c r="E130" s="205" t="s">
        <v>227</v>
      </c>
      <c r="F130" s="205" t="s">
        <v>228</v>
      </c>
      <c r="G130" s="192"/>
      <c r="H130" s="192"/>
      <c r="I130" s="195"/>
      <c r="J130" s="206">
        <f>BK130</f>
        <v>0</v>
      </c>
      <c r="K130" s="192"/>
      <c r="L130" s="197"/>
      <c r="M130" s="198"/>
      <c r="N130" s="199"/>
      <c r="O130" s="199"/>
      <c r="P130" s="200">
        <f>SUM(P131:P132)</f>
        <v>0</v>
      </c>
      <c r="Q130" s="199"/>
      <c r="R130" s="200">
        <f>SUM(R131:R132)</f>
        <v>0</v>
      </c>
      <c r="S130" s="199"/>
      <c r="T130" s="201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2" t="s">
        <v>80</v>
      </c>
      <c r="AT130" s="203" t="s">
        <v>71</v>
      </c>
      <c r="AU130" s="203" t="s">
        <v>80</v>
      </c>
      <c r="AY130" s="202" t="s">
        <v>152</v>
      </c>
      <c r="BK130" s="204">
        <f>SUM(BK131:BK132)</f>
        <v>0</v>
      </c>
    </row>
    <row r="131" s="2" customFormat="1" ht="33" customHeight="1">
      <c r="A131" s="41"/>
      <c r="B131" s="42"/>
      <c r="C131" s="207" t="s">
        <v>115</v>
      </c>
      <c r="D131" s="207" t="s">
        <v>155</v>
      </c>
      <c r="E131" s="208" t="s">
        <v>229</v>
      </c>
      <c r="F131" s="209" t="s">
        <v>230</v>
      </c>
      <c r="G131" s="210" t="s">
        <v>207</v>
      </c>
      <c r="H131" s="211">
        <v>0.086999999999999994</v>
      </c>
      <c r="I131" s="212"/>
      <c r="J131" s="213">
        <f>ROUND(I131*H131,2)</f>
        <v>0</v>
      </c>
      <c r="K131" s="209" t="s">
        <v>159</v>
      </c>
      <c r="L131" s="47"/>
      <c r="M131" s="214" t="s">
        <v>19</v>
      </c>
      <c r="N131" s="215" t="s">
        <v>43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160</v>
      </c>
      <c r="AT131" s="218" t="s">
        <v>155</v>
      </c>
      <c r="AU131" s="218" t="s">
        <v>82</v>
      </c>
      <c r="AY131" s="20" t="s">
        <v>152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80</v>
      </c>
      <c r="BK131" s="219">
        <f>ROUND(I131*H131,2)</f>
        <v>0</v>
      </c>
      <c r="BL131" s="20" t="s">
        <v>160</v>
      </c>
      <c r="BM131" s="218" t="s">
        <v>231</v>
      </c>
    </row>
    <row r="132" s="2" customFormat="1">
      <c r="A132" s="41"/>
      <c r="B132" s="42"/>
      <c r="C132" s="43"/>
      <c r="D132" s="220" t="s">
        <v>162</v>
      </c>
      <c r="E132" s="43"/>
      <c r="F132" s="221" t="s">
        <v>232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162</v>
      </c>
      <c r="AU132" s="20" t="s">
        <v>82</v>
      </c>
    </row>
    <row r="133" s="12" customFormat="1" ht="25.92" customHeight="1">
      <c r="A133" s="12"/>
      <c r="B133" s="191"/>
      <c r="C133" s="192"/>
      <c r="D133" s="193" t="s">
        <v>71</v>
      </c>
      <c r="E133" s="194" t="s">
        <v>233</v>
      </c>
      <c r="F133" s="194" t="s">
        <v>234</v>
      </c>
      <c r="G133" s="192"/>
      <c r="H133" s="192"/>
      <c r="I133" s="195"/>
      <c r="J133" s="196">
        <f>BK133</f>
        <v>0</v>
      </c>
      <c r="K133" s="192"/>
      <c r="L133" s="197"/>
      <c r="M133" s="198"/>
      <c r="N133" s="199"/>
      <c r="O133" s="199"/>
      <c r="P133" s="200">
        <f>P134+P138</f>
        <v>0</v>
      </c>
      <c r="Q133" s="199"/>
      <c r="R133" s="200">
        <f>R134+R138</f>
        <v>0.059345000000000002</v>
      </c>
      <c r="S133" s="199"/>
      <c r="T133" s="201">
        <f>T134+T138</f>
        <v>0.0125408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2" t="s">
        <v>82</v>
      </c>
      <c r="AT133" s="203" t="s">
        <v>71</v>
      </c>
      <c r="AU133" s="203" t="s">
        <v>72</v>
      </c>
      <c r="AY133" s="202" t="s">
        <v>152</v>
      </c>
      <c r="BK133" s="204">
        <f>BK134+BK138</f>
        <v>0</v>
      </c>
    </row>
    <row r="134" s="12" customFormat="1" ht="22.8" customHeight="1">
      <c r="A134" s="12"/>
      <c r="B134" s="191"/>
      <c r="C134" s="192"/>
      <c r="D134" s="193" t="s">
        <v>71</v>
      </c>
      <c r="E134" s="205" t="s">
        <v>235</v>
      </c>
      <c r="F134" s="205" t="s">
        <v>236</v>
      </c>
      <c r="G134" s="192"/>
      <c r="H134" s="192"/>
      <c r="I134" s="195"/>
      <c r="J134" s="206">
        <f>BK134</f>
        <v>0</v>
      </c>
      <c r="K134" s="192"/>
      <c r="L134" s="197"/>
      <c r="M134" s="198"/>
      <c r="N134" s="199"/>
      <c r="O134" s="199"/>
      <c r="P134" s="200">
        <f>SUM(P135:P137)</f>
        <v>0</v>
      </c>
      <c r="Q134" s="199"/>
      <c r="R134" s="200">
        <f>SUM(R135:R137)</f>
        <v>0</v>
      </c>
      <c r="S134" s="199"/>
      <c r="T134" s="201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2" t="s">
        <v>82</v>
      </c>
      <c r="AT134" s="203" t="s">
        <v>71</v>
      </c>
      <c r="AU134" s="203" t="s">
        <v>80</v>
      </c>
      <c r="AY134" s="202" t="s">
        <v>152</v>
      </c>
      <c r="BK134" s="204">
        <f>SUM(BK135:BK137)</f>
        <v>0</v>
      </c>
    </row>
    <row r="135" s="2" customFormat="1" ht="16.5" customHeight="1">
      <c r="A135" s="41"/>
      <c r="B135" s="42"/>
      <c r="C135" s="207" t="s">
        <v>118</v>
      </c>
      <c r="D135" s="207" t="s">
        <v>155</v>
      </c>
      <c r="E135" s="208" t="s">
        <v>237</v>
      </c>
      <c r="F135" s="209" t="s">
        <v>427</v>
      </c>
      <c r="G135" s="210" t="s">
        <v>239</v>
      </c>
      <c r="H135" s="211">
        <v>1</v>
      </c>
      <c r="I135" s="212"/>
      <c r="J135" s="213">
        <f>ROUND(I135*H135,2)</f>
        <v>0</v>
      </c>
      <c r="K135" s="209" t="s">
        <v>19</v>
      </c>
      <c r="L135" s="47"/>
      <c r="M135" s="214" t="s">
        <v>19</v>
      </c>
      <c r="N135" s="215" t="s">
        <v>43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240</v>
      </c>
      <c r="AT135" s="218" t="s">
        <v>155</v>
      </c>
      <c r="AU135" s="218" t="s">
        <v>82</v>
      </c>
      <c r="AY135" s="20" t="s">
        <v>152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80</v>
      </c>
      <c r="BK135" s="219">
        <f>ROUND(I135*H135,2)</f>
        <v>0</v>
      </c>
      <c r="BL135" s="20" t="s">
        <v>240</v>
      </c>
      <c r="BM135" s="218" t="s">
        <v>241</v>
      </c>
    </row>
    <row r="136" s="2" customFormat="1" ht="16.5" customHeight="1">
      <c r="A136" s="41"/>
      <c r="B136" s="42"/>
      <c r="C136" s="207" t="s">
        <v>242</v>
      </c>
      <c r="D136" s="207" t="s">
        <v>155</v>
      </c>
      <c r="E136" s="208" t="s">
        <v>243</v>
      </c>
      <c r="F136" s="209" t="s">
        <v>428</v>
      </c>
      <c r="G136" s="210" t="s">
        <v>239</v>
      </c>
      <c r="H136" s="211">
        <v>1</v>
      </c>
      <c r="I136" s="212"/>
      <c r="J136" s="213">
        <f>ROUND(I136*H136,2)</f>
        <v>0</v>
      </c>
      <c r="K136" s="209" t="s">
        <v>19</v>
      </c>
      <c r="L136" s="47"/>
      <c r="M136" s="214" t="s">
        <v>19</v>
      </c>
      <c r="N136" s="215" t="s">
        <v>43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240</v>
      </c>
      <c r="AT136" s="218" t="s">
        <v>155</v>
      </c>
      <c r="AU136" s="218" t="s">
        <v>82</v>
      </c>
      <c r="AY136" s="20" t="s">
        <v>152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80</v>
      </c>
      <c r="BK136" s="219">
        <f>ROUND(I136*H136,2)</f>
        <v>0</v>
      </c>
      <c r="BL136" s="20" t="s">
        <v>240</v>
      </c>
      <c r="BM136" s="218" t="s">
        <v>245</v>
      </c>
    </row>
    <row r="137" s="2" customFormat="1" ht="24.15" customHeight="1">
      <c r="A137" s="41"/>
      <c r="B137" s="42"/>
      <c r="C137" s="207" t="s">
        <v>240</v>
      </c>
      <c r="D137" s="207" t="s">
        <v>155</v>
      </c>
      <c r="E137" s="208" t="s">
        <v>246</v>
      </c>
      <c r="F137" s="209" t="s">
        <v>247</v>
      </c>
      <c r="G137" s="210" t="s">
        <v>248</v>
      </c>
      <c r="H137" s="258"/>
      <c r="I137" s="212"/>
      <c r="J137" s="213">
        <f>ROUND(I137*H137,2)</f>
        <v>0</v>
      </c>
      <c r="K137" s="209" t="s">
        <v>19</v>
      </c>
      <c r="L137" s="47"/>
      <c r="M137" s="214" t="s">
        <v>19</v>
      </c>
      <c r="N137" s="215" t="s">
        <v>43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240</v>
      </c>
      <c r="AT137" s="218" t="s">
        <v>155</v>
      </c>
      <c r="AU137" s="218" t="s">
        <v>82</v>
      </c>
      <c r="AY137" s="20" t="s">
        <v>152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80</v>
      </c>
      <c r="BK137" s="219">
        <f>ROUND(I137*H137,2)</f>
        <v>0</v>
      </c>
      <c r="BL137" s="20" t="s">
        <v>240</v>
      </c>
      <c r="BM137" s="218" t="s">
        <v>249</v>
      </c>
    </row>
    <row r="138" s="12" customFormat="1" ht="22.8" customHeight="1">
      <c r="A138" s="12"/>
      <c r="B138" s="191"/>
      <c r="C138" s="192"/>
      <c r="D138" s="193" t="s">
        <v>71</v>
      </c>
      <c r="E138" s="205" t="s">
        <v>250</v>
      </c>
      <c r="F138" s="205" t="s">
        <v>251</v>
      </c>
      <c r="G138" s="192"/>
      <c r="H138" s="192"/>
      <c r="I138" s="195"/>
      <c r="J138" s="206">
        <f>BK138</f>
        <v>0</v>
      </c>
      <c r="K138" s="192"/>
      <c r="L138" s="197"/>
      <c r="M138" s="198"/>
      <c r="N138" s="199"/>
      <c r="O138" s="199"/>
      <c r="P138" s="200">
        <f>SUM(P139:P167)</f>
        <v>0</v>
      </c>
      <c r="Q138" s="199"/>
      <c r="R138" s="200">
        <f>SUM(R139:R167)</f>
        <v>0.059345000000000002</v>
      </c>
      <c r="S138" s="199"/>
      <c r="T138" s="201">
        <f>SUM(T139:T167)</f>
        <v>0.0125408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2" t="s">
        <v>82</v>
      </c>
      <c r="AT138" s="203" t="s">
        <v>71</v>
      </c>
      <c r="AU138" s="203" t="s">
        <v>80</v>
      </c>
      <c r="AY138" s="202" t="s">
        <v>152</v>
      </c>
      <c r="BK138" s="204">
        <f>SUM(BK139:BK167)</f>
        <v>0</v>
      </c>
    </row>
    <row r="139" s="2" customFormat="1" ht="16.5" customHeight="1">
      <c r="A139" s="41"/>
      <c r="B139" s="42"/>
      <c r="C139" s="207" t="s">
        <v>252</v>
      </c>
      <c r="D139" s="207" t="s">
        <v>155</v>
      </c>
      <c r="E139" s="208" t="s">
        <v>253</v>
      </c>
      <c r="F139" s="209" t="s">
        <v>254</v>
      </c>
      <c r="G139" s="210" t="s">
        <v>158</v>
      </c>
      <c r="H139" s="211">
        <v>39.704000000000001</v>
      </c>
      <c r="I139" s="212"/>
      <c r="J139" s="213">
        <f>ROUND(I139*H139,2)</f>
        <v>0</v>
      </c>
      <c r="K139" s="209" t="s">
        <v>159</v>
      </c>
      <c r="L139" s="47"/>
      <c r="M139" s="214" t="s">
        <v>19</v>
      </c>
      <c r="N139" s="215" t="s">
        <v>43</v>
      </c>
      <c r="O139" s="87"/>
      <c r="P139" s="216">
        <f>O139*H139</f>
        <v>0</v>
      </c>
      <c r="Q139" s="216">
        <v>0.001</v>
      </c>
      <c r="R139" s="216">
        <f>Q139*H139</f>
        <v>0.039704000000000003</v>
      </c>
      <c r="S139" s="216">
        <v>0.00031</v>
      </c>
      <c r="T139" s="217">
        <f>S139*H139</f>
        <v>0.01230824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240</v>
      </c>
      <c r="AT139" s="218" t="s">
        <v>155</v>
      </c>
      <c r="AU139" s="218" t="s">
        <v>82</v>
      </c>
      <c r="AY139" s="20" t="s">
        <v>152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80</v>
      </c>
      <c r="BK139" s="219">
        <f>ROUND(I139*H139,2)</f>
        <v>0</v>
      </c>
      <c r="BL139" s="20" t="s">
        <v>240</v>
      </c>
      <c r="BM139" s="218" t="s">
        <v>255</v>
      </c>
    </row>
    <row r="140" s="2" customFormat="1">
      <c r="A140" s="41"/>
      <c r="B140" s="42"/>
      <c r="C140" s="43"/>
      <c r="D140" s="220" t="s">
        <v>162</v>
      </c>
      <c r="E140" s="43"/>
      <c r="F140" s="221" t="s">
        <v>256</v>
      </c>
      <c r="G140" s="43"/>
      <c r="H140" s="43"/>
      <c r="I140" s="222"/>
      <c r="J140" s="43"/>
      <c r="K140" s="43"/>
      <c r="L140" s="47"/>
      <c r="M140" s="223"/>
      <c r="N140" s="224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162</v>
      </c>
      <c r="AU140" s="20" t="s">
        <v>82</v>
      </c>
    </row>
    <row r="141" s="14" customFormat="1">
      <c r="A141" s="14"/>
      <c r="B141" s="237"/>
      <c r="C141" s="238"/>
      <c r="D141" s="227" t="s">
        <v>164</v>
      </c>
      <c r="E141" s="239" t="s">
        <v>19</v>
      </c>
      <c r="F141" s="240" t="s">
        <v>257</v>
      </c>
      <c r="G141" s="238"/>
      <c r="H141" s="239" t="s">
        <v>19</v>
      </c>
      <c r="I141" s="241"/>
      <c r="J141" s="238"/>
      <c r="K141" s="238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164</v>
      </c>
      <c r="AU141" s="246" t="s">
        <v>82</v>
      </c>
      <c r="AV141" s="14" t="s">
        <v>80</v>
      </c>
      <c r="AW141" s="14" t="s">
        <v>33</v>
      </c>
      <c r="AX141" s="14" t="s">
        <v>72</v>
      </c>
      <c r="AY141" s="246" t="s">
        <v>152</v>
      </c>
    </row>
    <row r="142" s="13" customFormat="1">
      <c r="A142" s="13"/>
      <c r="B142" s="225"/>
      <c r="C142" s="226"/>
      <c r="D142" s="227" t="s">
        <v>164</v>
      </c>
      <c r="E142" s="228" t="s">
        <v>19</v>
      </c>
      <c r="F142" s="229" t="s">
        <v>506</v>
      </c>
      <c r="G142" s="226"/>
      <c r="H142" s="230">
        <v>12.629</v>
      </c>
      <c r="I142" s="231"/>
      <c r="J142" s="226"/>
      <c r="K142" s="226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164</v>
      </c>
      <c r="AU142" s="236" t="s">
        <v>82</v>
      </c>
      <c r="AV142" s="13" t="s">
        <v>82</v>
      </c>
      <c r="AW142" s="13" t="s">
        <v>33</v>
      </c>
      <c r="AX142" s="13" t="s">
        <v>72</v>
      </c>
      <c r="AY142" s="236" t="s">
        <v>152</v>
      </c>
    </row>
    <row r="143" s="13" customFormat="1">
      <c r="A143" s="13"/>
      <c r="B143" s="225"/>
      <c r="C143" s="226"/>
      <c r="D143" s="227" t="s">
        <v>164</v>
      </c>
      <c r="E143" s="228" t="s">
        <v>19</v>
      </c>
      <c r="F143" s="229" t="s">
        <v>514</v>
      </c>
      <c r="G143" s="226"/>
      <c r="H143" s="230">
        <v>1.5660000000000001</v>
      </c>
      <c r="I143" s="231"/>
      <c r="J143" s="226"/>
      <c r="K143" s="226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164</v>
      </c>
      <c r="AU143" s="236" t="s">
        <v>82</v>
      </c>
      <c r="AV143" s="13" t="s">
        <v>82</v>
      </c>
      <c r="AW143" s="13" t="s">
        <v>33</v>
      </c>
      <c r="AX143" s="13" t="s">
        <v>72</v>
      </c>
      <c r="AY143" s="236" t="s">
        <v>152</v>
      </c>
    </row>
    <row r="144" s="13" customFormat="1">
      <c r="A144" s="13"/>
      <c r="B144" s="225"/>
      <c r="C144" s="226"/>
      <c r="D144" s="227" t="s">
        <v>164</v>
      </c>
      <c r="E144" s="228" t="s">
        <v>19</v>
      </c>
      <c r="F144" s="229" t="s">
        <v>515</v>
      </c>
      <c r="G144" s="226"/>
      <c r="H144" s="230">
        <v>11.872999999999999</v>
      </c>
      <c r="I144" s="231"/>
      <c r="J144" s="226"/>
      <c r="K144" s="226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164</v>
      </c>
      <c r="AU144" s="236" t="s">
        <v>82</v>
      </c>
      <c r="AV144" s="13" t="s">
        <v>82</v>
      </c>
      <c r="AW144" s="13" t="s">
        <v>33</v>
      </c>
      <c r="AX144" s="13" t="s">
        <v>72</v>
      </c>
      <c r="AY144" s="236" t="s">
        <v>152</v>
      </c>
    </row>
    <row r="145" s="16" customFormat="1">
      <c r="A145" s="16"/>
      <c r="B145" s="259"/>
      <c r="C145" s="260"/>
      <c r="D145" s="227" t="s">
        <v>164</v>
      </c>
      <c r="E145" s="261" t="s">
        <v>19</v>
      </c>
      <c r="F145" s="262" t="s">
        <v>258</v>
      </c>
      <c r="G145" s="260"/>
      <c r="H145" s="263">
        <v>26.067999999999998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69" t="s">
        <v>164</v>
      </c>
      <c r="AU145" s="269" t="s">
        <v>82</v>
      </c>
      <c r="AV145" s="16" t="s">
        <v>172</v>
      </c>
      <c r="AW145" s="16" t="s">
        <v>33</v>
      </c>
      <c r="AX145" s="16" t="s">
        <v>72</v>
      </c>
      <c r="AY145" s="269" t="s">
        <v>152</v>
      </c>
    </row>
    <row r="146" s="14" customFormat="1">
      <c r="A146" s="14"/>
      <c r="B146" s="237"/>
      <c r="C146" s="238"/>
      <c r="D146" s="227" t="s">
        <v>164</v>
      </c>
      <c r="E146" s="239" t="s">
        <v>19</v>
      </c>
      <c r="F146" s="240" t="s">
        <v>259</v>
      </c>
      <c r="G146" s="238"/>
      <c r="H146" s="239" t="s">
        <v>19</v>
      </c>
      <c r="I146" s="241"/>
      <c r="J146" s="238"/>
      <c r="K146" s="238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164</v>
      </c>
      <c r="AU146" s="246" t="s">
        <v>82</v>
      </c>
      <c r="AV146" s="14" t="s">
        <v>80</v>
      </c>
      <c r="AW146" s="14" t="s">
        <v>33</v>
      </c>
      <c r="AX146" s="14" t="s">
        <v>72</v>
      </c>
      <c r="AY146" s="246" t="s">
        <v>152</v>
      </c>
    </row>
    <row r="147" s="14" customFormat="1">
      <c r="A147" s="14"/>
      <c r="B147" s="237"/>
      <c r="C147" s="238"/>
      <c r="D147" s="227" t="s">
        <v>164</v>
      </c>
      <c r="E147" s="239" t="s">
        <v>19</v>
      </c>
      <c r="F147" s="240" t="s">
        <v>518</v>
      </c>
      <c r="G147" s="238"/>
      <c r="H147" s="239" t="s">
        <v>19</v>
      </c>
      <c r="I147" s="241"/>
      <c r="J147" s="238"/>
      <c r="K147" s="238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164</v>
      </c>
      <c r="AU147" s="246" t="s">
        <v>82</v>
      </c>
      <c r="AV147" s="14" t="s">
        <v>80</v>
      </c>
      <c r="AW147" s="14" t="s">
        <v>33</v>
      </c>
      <c r="AX147" s="14" t="s">
        <v>72</v>
      </c>
      <c r="AY147" s="246" t="s">
        <v>152</v>
      </c>
    </row>
    <row r="148" s="13" customFormat="1">
      <c r="A148" s="13"/>
      <c r="B148" s="225"/>
      <c r="C148" s="226"/>
      <c r="D148" s="227" t="s">
        <v>164</v>
      </c>
      <c r="E148" s="228" t="s">
        <v>19</v>
      </c>
      <c r="F148" s="229" t="s">
        <v>521</v>
      </c>
      <c r="G148" s="226"/>
      <c r="H148" s="230">
        <v>13.635999999999999</v>
      </c>
      <c r="I148" s="231"/>
      <c r="J148" s="226"/>
      <c r="K148" s="226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164</v>
      </c>
      <c r="AU148" s="236" t="s">
        <v>82</v>
      </c>
      <c r="AV148" s="13" t="s">
        <v>82</v>
      </c>
      <c r="AW148" s="13" t="s">
        <v>33</v>
      </c>
      <c r="AX148" s="13" t="s">
        <v>72</v>
      </c>
      <c r="AY148" s="236" t="s">
        <v>152</v>
      </c>
    </row>
    <row r="149" s="16" customFormat="1">
      <c r="A149" s="16"/>
      <c r="B149" s="259"/>
      <c r="C149" s="260"/>
      <c r="D149" s="227" t="s">
        <v>164</v>
      </c>
      <c r="E149" s="261" t="s">
        <v>19</v>
      </c>
      <c r="F149" s="262" t="s">
        <v>258</v>
      </c>
      <c r="G149" s="260"/>
      <c r="H149" s="263">
        <v>13.635999999999999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69" t="s">
        <v>164</v>
      </c>
      <c r="AU149" s="269" t="s">
        <v>82</v>
      </c>
      <c r="AV149" s="16" t="s">
        <v>172</v>
      </c>
      <c r="AW149" s="16" t="s">
        <v>33</v>
      </c>
      <c r="AX149" s="16" t="s">
        <v>72</v>
      </c>
      <c r="AY149" s="269" t="s">
        <v>152</v>
      </c>
    </row>
    <row r="150" s="15" customFormat="1">
      <c r="A150" s="15"/>
      <c r="B150" s="247"/>
      <c r="C150" s="248"/>
      <c r="D150" s="227" t="s">
        <v>164</v>
      </c>
      <c r="E150" s="249" t="s">
        <v>19</v>
      </c>
      <c r="F150" s="250" t="s">
        <v>185</v>
      </c>
      <c r="G150" s="248"/>
      <c r="H150" s="251">
        <v>39.703999999999994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7" t="s">
        <v>164</v>
      </c>
      <c r="AU150" s="257" t="s">
        <v>82</v>
      </c>
      <c r="AV150" s="15" t="s">
        <v>160</v>
      </c>
      <c r="AW150" s="15" t="s">
        <v>33</v>
      </c>
      <c r="AX150" s="15" t="s">
        <v>80</v>
      </c>
      <c r="AY150" s="257" t="s">
        <v>152</v>
      </c>
    </row>
    <row r="151" s="2" customFormat="1" ht="24.15" customHeight="1">
      <c r="A151" s="41"/>
      <c r="B151" s="42"/>
      <c r="C151" s="207" t="s">
        <v>264</v>
      </c>
      <c r="D151" s="207" t="s">
        <v>155</v>
      </c>
      <c r="E151" s="208" t="s">
        <v>265</v>
      </c>
      <c r="F151" s="209" t="s">
        <v>266</v>
      </c>
      <c r="G151" s="210" t="s">
        <v>267</v>
      </c>
      <c r="H151" s="211">
        <v>16.059999999999999</v>
      </c>
      <c r="I151" s="212"/>
      <c r="J151" s="213">
        <f>ROUND(I151*H151,2)</f>
        <v>0</v>
      </c>
      <c r="K151" s="209" t="s">
        <v>159</v>
      </c>
      <c r="L151" s="47"/>
      <c r="M151" s="214" t="s">
        <v>19</v>
      </c>
      <c r="N151" s="215" t="s">
        <v>43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240</v>
      </c>
      <c r="AT151" s="218" t="s">
        <v>155</v>
      </c>
      <c r="AU151" s="218" t="s">
        <v>82</v>
      </c>
      <c r="AY151" s="20" t="s">
        <v>152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80</v>
      </c>
      <c r="BK151" s="219">
        <f>ROUND(I151*H151,2)</f>
        <v>0</v>
      </c>
      <c r="BL151" s="20" t="s">
        <v>240</v>
      </c>
      <c r="BM151" s="218" t="s">
        <v>268</v>
      </c>
    </row>
    <row r="152" s="2" customFormat="1">
      <c r="A152" s="41"/>
      <c r="B152" s="42"/>
      <c r="C152" s="43"/>
      <c r="D152" s="220" t="s">
        <v>162</v>
      </c>
      <c r="E152" s="43"/>
      <c r="F152" s="221" t="s">
        <v>269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162</v>
      </c>
      <c r="AU152" s="20" t="s">
        <v>82</v>
      </c>
    </row>
    <row r="153" s="13" customFormat="1">
      <c r="A153" s="13"/>
      <c r="B153" s="225"/>
      <c r="C153" s="226"/>
      <c r="D153" s="227" t="s">
        <v>164</v>
      </c>
      <c r="E153" s="228" t="s">
        <v>19</v>
      </c>
      <c r="F153" s="229" t="s">
        <v>509</v>
      </c>
      <c r="G153" s="226"/>
      <c r="H153" s="230">
        <v>16.059999999999999</v>
      </c>
      <c r="I153" s="231"/>
      <c r="J153" s="226"/>
      <c r="K153" s="226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164</v>
      </c>
      <c r="AU153" s="236" t="s">
        <v>82</v>
      </c>
      <c r="AV153" s="13" t="s">
        <v>82</v>
      </c>
      <c r="AW153" s="13" t="s">
        <v>33</v>
      </c>
      <c r="AX153" s="13" t="s">
        <v>80</v>
      </c>
      <c r="AY153" s="236" t="s">
        <v>152</v>
      </c>
    </row>
    <row r="154" s="2" customFormat="1" ht="16.5" customHeight="1">
      <c r="A154" s="41"/>
      <c r="B154" s="42"/>
      <c r="C154" s="270" t="s">
        <v>271</v>
      </c>
      <c r="D154" s="270" t="s">
        <v>272</v>
      </c>
      <c r="E154" s="271" t="s">
        <v>273</v>
      </c>
      <c r="F154" s="272" t="s">
        <v>274</v>
      </c>
      <c r="G154" s="273" t="s">
        <v>267</v>
      </c>
      <c r="H154" s="274">
        <v>19.271999999999998</v>
      </c>
      <c r="I154" s="275"/>
      <c r="J154" s="276">
        <f>ROUND(I154*H154,2)</f>
        <v>0</v>
      </c>
      <c r="K154" s="272" t="s">
        <v>159</v>
      </c>
      <c r="L154" s="277"/>
      <c r="M154" s="278" t="s">
        <v>19</v>
      </c>
      <c r="N154" s="279" t="s">
        <v>43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275</v>
      </c>
      <c r="AT154" s="218" t="s">
        <v>272</v>
      </c>
      <c r="AU154" s="218" t="s">
        <v>82</v>
      </c>
      <c r="AY154" s="20" t="s">
        <v>152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80</v>
      </c>
      <c r="BK154" s="219">
        <f>ROUND(I154*H154,2)</f>
        <v>0</v>
      </c>
      <c r="BL154" s="20" t="s">
        <v>240</v>
      </c>
      <c r="BM154" s="218" t="s">
        <v>276</v>
      </c>
    </row>
    <row r="155" s="13" customFormat="1">
      <c r="A155" s="13"/>
      <c r="B155" s="225"/>
      <c r="C155" s="226"/>
      <c r="D155" s="227" t="s">
        <v>164</v>
      </c>
      <c r="E155" s="226"/>
      <c r="F155" s="229" t="s">
        <v>510</v>
      </c>
      <c r="G155" s="226"/>
      <c r="H155" s="230">
        <v>19.271999999999998</v>
      </c>
      <c r="I155" s="231"/>
      <c r="J155" s="226"/>
      <c r="K155" s="226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164</v>
      </c>
      <c r="AU155" s="236" t="s">
        <v>82</v>
      </c>
      <c r="AV155" s="13" t="s">
        <v>82</v>
      </c>
      <c r="AW155" s="13" t="s">
        <v>4</v>
      </c>
      <c r="AX155" s="13" t="s">
        <v>80</v>
      </c>
      <c r="AY155" s="236" t="s">
        <v>152</v>
      </c>
    </row>
    <row r="156" s="2" customFormat="1" ht="24.15" customHeight="1">
      <c r="A156" s="41"/>
      <c r="B156" s="42"/>
      <c r="C156" s="207" t="s">
        <v>278</v>
      </c>
      <c r="D156" s="207" t="s">
        <v>155</v>
      </c>
      <c r="E156" s="208" t="s">
        <v>279</v>
      </c>
      <c r="F156" s="209" t="s">
        <v>280</v>
      </c>
      <c r="G156" s="210" t="s">
        <v>158</v>
      </c>
      <c r="H156" s="211">
        <v>7.7519999999999998</v>
      </c>
      <c r="I156" s="212"/>
      <c r="J156" s="213">
        <f>ROUND(I156*H156,2)</f>
        <v>0</v>
      </c>
      <c r="K156" s="209" t="s">
        <v>159</v>
      </c>
      <c r="L156" s="47"/>
      <c r="M156" s="214" t="s">
        <v>19</v>
      </c>
      <c r="N156" s="215" t="s">
        <v>43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3.0000000000000001E-05</v>
      </c>
      <c r="T156" s="217">
        <f>S156*H156</f>
        <v>0.00023256000000000001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240</v>
      </c>
      <c r="AT156" s="218" t="s">
        <v>155</v>
      </c>
      <c r="AU156" s="218" t="s">
        <v>82</v>
      </c>
      <c r="AY156" s="20" t="s">
        <v>152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80</v>
      </c>
      <c r="BK156" s="219">
        <f>ROUND(I156*H156,2)</f>
        <v>0</v>
      </c>
      <c r="BL156" s="20" t="s">
        <v>240</v>
      </c>
      <c r="BM156" s="218" t="s">
        <v>281</v>
      </c>
    </row>
    <row r="157" s="2" customFormat="1">
      <c r="A157" s="41"/>
      <c r="B157" s="42"/>
      <c r="C157" s="43"/>
      <c r="D157" s="220" t="s">
        <v>162</v>
      </c>
      <c r="E157" s="43"/>
      <c r="F157" s="221" t="s">
        <v>282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162</v>
      </c>
      <c r="AU157" s="20" t="s">
        <v>82</v>
      </c>
    </row>
    <row r="158" s="14" customFormat="1">
      <c r="A158" s="14"/>
      <c r="B158" s="237"/>
      <c r="C158" s="238"/>
      <c r="D158" s="227" t="s">
        <v>164</v>
      </c>
      <c r="E158" s="239" t="s">
        <v>19</v>
      </c>
      <c r="F158" s="240" t="s">
        <v>283</v>
      </c>
      <c r="G158" s="238"/>
      <c r="H158" s="239" t="s">
        <v>19</v>
      </c>
      <c r="I158" s="241"/>
      <c r="J158" s="238"/>
      <c r="K158" s="238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164</v>
      </c>
      <c r="AU158" s="246" t="s">
        <v>82</v>
      </c>
      <c r="AV158" s="14" t="s">
        <v>80</v>
      </c>
      <c r="AW158" s="14" t="s">
        <v>33</v>
      </c>
      <c r="AX158" s="14" t="s">
        <v>72</v>
      </c>
      <c r="AY158" s="246" t="s">
        <v>152</v>
      </c>
    </row>
    <row r="159" s="13" customFormat="1">
      <c r="A159" s="13"/>
      <c r="B159" s="225"/>
      <c r="C159" s="226"/>
      <c r="D159" s="227" t="s">
        <v>164</v>
      </c>
      <c r="E159" s="228" t="s">
        <v>19</v>
      </c>
      <c r="F159" s="229" t="s">
        <v>495</v>
      </c>
      <c r="G159" s="226"/>
      <c r="H159" s="230">
        <v>4.2240000000000002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164</v>
      </c>
      <c r="AU159" s="236" t="s">
        <v>82</v>
      </c>
      <c r="AV159" s="13" t="s">
        <v>82</v>
      </c>
      <c r="AW159" s="13" t="s">
        <v>33</v>
      </c>
      <c r="AX159" s="13" t="s">
        <v>72</v>
      </c>
      <c r="AY159" s="236" t="s">
        <v>152</v>
      </c>
    </row>
    <row r="160" s="13" customFormat="1">
      <c r="A160" s="13"/>
      <c r="B160" s="225"/>
      <c r="C160" s="226"/>
      <c r="D160" s="227" t="s">
        <v>164</v>
      </c>
      <c r="E160" s="228" t="s">
        <v>19</v>
      </c>
      <c r="F160" s="229" t="s">
        <v>511</v>
      </c>
      <c r="G160" s="226"/>
      <c r="H160" s="230">
        <v>3.528</v>
      </c>
      <c r="I160" s="231"/>
      <c r="J160" s="226"/>
      <c r="K160" s="226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164</v>
      </c>
      <c r="AU160" s="236" t="s">
        <v>82</v>
      </c>
      <c r="AV160" s="13" t="s">
        <v>82</v>
      </c>
      <c r="AW160" s="13" t="s">
        <v>33</v>
      </c>
      <c r="AX160" s="13" t="s">
        <v>72</v>
      </c>
      <c r="AY160" s="236" t="s">
        <v>152</v>
      </c>
    </row>
    <row r="161" s="15" customFormat="1">
      <c r="A161" s="15"/>
      <c r="B161" s="247"/>
      <c r="C161" s="248"/>
      <c r="D161" s="227" t="s">
        <v>164</v>
      </c>
      <c r="E161" s="249" t="s">
        <v>19</v>
      </c>
      <c r="F161" s="250" t="s">
        <v>185</v>
      </c>
      <c r="G161" s="248"/>
      <c r="H161" s="251">
        <v>7.7520000000000007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7" t="s">
        <v>164</v>
      </c>
      <c r="AU161" s="257" t="s">
        <v>82</v>
      </c>
      <c r="AV161" s="15" t="s">
        <v>160</v>
      </c>
      <c r="AW161" s="15" t="s">
        <v>33</v>
      </c>
      <c r="AX161" s="15" t="s">
        <v>80</v>
      </c>
      <c r="AY161" s="257" t="s">
        <v>152</v>
      </c>
    </row>
    <row r="162" s="2" customFormat="1" ht="16.5" customHeight="1">
      <c r="A162" s="41"/>
      <c r="B162" s="42"/>
      <c r="C162" s="270" t="s">
        <v>7</v>
      </c>
      <c r="D162" s="270" t="s">
        <v>272</v>
      </c>
      <c r="E162" s="271" t="s">
        <v>285</v>
      </c>
      <c r="F162" s="272" t="s">
        <v>286</v>
      </c>
      <c r="G162" s="273" t="s">
        <v>158</v>
      </c>
      <c r="H162" s="274">
        <v>9.3019999999999996</v>
      </c>
      <c r="I162" s="275"/>
      <c r="J162" s="276">
        <f>ROUND(I162*H162,2)</f>
        <v>0</v>
      </c>
      <c r="K162" s="272" t="s">
        <v>159</v>
      </c>
      <c r="L162" s="277"/>
      <c r="M162" s="278" t="s">
        <v>19</v>
      </c>
      <c r="N162" s="279" t="s">
        <v>43</v>
      </c>
      <c r="O162" s="87"/>
      <c r="P162" s="216">
        <f>O162*H162</f>
        <v>0</v>
      </c>
      <c r="Q162" s="216">
        <v>2.0000000000000002E-05</v>
      </c>
      <c r="R162" s="216">
        <f>Q162*H162</f>
        <v>0.00018604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275</v>
      </c>
      <c r="AT162" s="218" t="s">
        <v>272</v>
      </c>
      <c r="AU162" s="218" t="s">
        <v>82</v>
      </c>
      <c r="AY162" s="20" t="s">
        <v>152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80</v>
      </c>
      <c r="BK162" s="219">
        <f>ROUND(I162*H162,2)</f>
        <v>0</v>
      </c>
      <c r="BL162" s="20" t="s">
        <v>240</v>
      </c>
      <c r="BM162" s="218" t="s">
        <v>287</v>
      </c>
    </row>
    <row r="163" s="13" customFormat="1">
      <c r="A163" s="13"/>
      <c r="B163" s="225"/>
      <c r="C163" s="226"/>
      <c r="D163" s="227" t="s">
        <v>164</v>
      </c>
      <c r="E163" s="226"/>
      <c r="F163" s="229" t="s">
        <v>512</v>
      </c>
      <c r="G163" s="226"/>
      <c r="H163" s="230">
        <v>9.3019999999999996</v>
      </c>
      <c r="I163" s="231"/>
      <c r="J163" s="226"/>
      <c r="K163" s="226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164</v>
      </c>
      <c r="AU163" s="236" t="s">
        <v>82</v>
      </c>
      <c r="AV163" s="13" t="s">
        <v>82</v>
      </c>
      <c r="AW163" s="13" t="s">
        <v>4</v>
      </c>
      <c r="AX163" s="13" t="s">
        <v>80</v>
      </c>
      <c r="AY163" s="236" t="s">
        <v>152</v>
      </c>
    </row>
    <row r="164" s="2" customFormat="1" ht="16.5" customHeight="1">
      <c r="A164" s="41"/>
      <c r="B164" s="42"/>
      <c r="C164" s="207" t="s">
        <v>289</v>
      </c>
      <c r="D164" s="207" t="s">
        <v>155</v>
      </c>
      <c r="E164" s="208" t="s">
        <v>290</v>
      </c>
      <c r="F164" s="209" t="s">
        <v>291</v>
      </c>
      <c r="G164" s="210" t="s">
        <v>158</v>
      </c>
      <c r="H164" s="211">
        <v>39.704000000000001</v>
      </c>
      <c r="I164" s="212"/>
      <c r="J164" s="213">
        <f>ROUND(I164*H164,2)</f>
        <v>0</v>
      </c>
      <c r="K164" s="209" t="s">
        <v>159</v>
      </c>
      <c r="L164" s="47"/>
      <c r="M164" s="214" t="s">
        <v>19</v>
      </c>
      <c r="N164" s="215" t="s">
        <v>43</v>
      </c>
      <c r="O164" s="87"/>
      <c r="P164" s="216">
        <f>O164*H164</f>
        <v>0</v>
      </c>
      <c r="Q164" s="216">
        <v>0.00020000000000000001</v>
      </c>
      <c r="R164" s="216">
        <f>Q164*H164</f>
        <v>0.0079408000000000013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240</v>
      </c>
      <c r="AT164" s="218" t="s">
        <v>155</v>
      </c>
      <c r="AU164" s="218" t="s">
        <v>82</v>
      </c>
      <c r="AY164" s="20" t="s">
        <v>152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80</v>
      </c>
      <c r="BK164" s="219">
        <f>ROUND(I164*H164,2)</f>
        <v>0</v>
      </c>
      <c r="BL164" s="20" t="s">
        <v>240</v>
      </c>
      <c r="BM164" s="218" t="s">
        <v>292</v>
      </c>
    </row>
    <row r="165" s="2" customFormat="1">
      <c r="A165" s="41"/>
      <c r="B165" s="42"/>
      <c r="C165" s="43"/>
      <c r="D165" s="220" t="s">
        <v>162</v>
      </c>
      <c r="E165" s="43"/>
      <c r="F165" s="221" t="s">
        <v>293</v>
      </c>
      <c r="G165" s="43"/>
      <c r="H165" s="43"/>
      <c r="I165" s="222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162</v>
      </c>
      <c r="AU165" s="20" t="s">
        <v>82</v>
      </c>
    </row>
    <row r="166" s="2" customFormat="1" ht="24.15" customHeight="1">
      <c r="A166" s="41"/>
      <c r="B166" s="42"/>
      <c r="C166" s="207" t="s">
        <v>294</v>
      </c>
      <c r="D166" s="207" t="s">
        <v>155</v>
      </c>
      <c r="E166" s="208" t="s">
        <v>295</v>
      </c>
      <c r="F166" s="209" t="s">
        <v>296</v>
      </c>
      <c r="G166" s="210" t="s">
        <v>158</v>
      </c>
      <c r="H166" s="211">
        <v>39.704000000000001</v>
      </c>
      <c r="I166" s="212"/>
      <c r="J166" s="213">
        <f>ROUND(I166*H166,2)</f>
        <v>0</v>
      </c>
      <c r="K166" s="209" t="s">
        <v>159</v>
      </c>
      <c r="L166" s="47"/>
      <c r="M166" s="214" t="s">
        <v>19</v>
      </c>
      <c r="N166" s="215" t="s">
        <v>43</v>
      </c>
      <c r="O166" s="87"/>
      <c r="P166" s="216">
        <f>O166*H166</f>
        <v>0</v>
      </c>
      <c r="Q166" s="216">
        <v>0.00029</v>
      </c>
      <c r="R166" s="216">
        <f>Q166*H166</f>
        <v>0.011514160000000001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240</v>
      </c>
      <c r="AT166" s="218" t="s">
        <v>155</v>
      </c>
      <c r="AU166" s="218" t="s">
        <v>82</v>
      </c>
      <c r="AY166" s="20" t="s">
        <v>152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80</v>
      </c>
      <c r="BK166" s="219">
        <f>ROUND(I166*H166,2)</f>
        <v>0</v>
      </c>
      <c r="BL166" s="20" t="s">
        <v>240</v>
      </c>
      <c r="BM166" s="218" t="s">
        <v>297</v>
      </c>
    </row>
    <row r="167" s="2" customFormat="1">
      <c r="A167" s="41"/>
      <c r="B167" s="42"/>
      <c r="C167" s="43"/>
      <c r="D167" s="220" t="s">
        <v>162</v>
      </c>
      <c r="E167" s="43"/>
      <c r="F167" s="221" t="s">
        <v>298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162</v>
      </c>
      <c r="AU167" s="20" t="s">
        <v>82</v>
      </c>
    </row>
    <row r="168" s="12" customFormat="1" ht="25.92" customHeight="1">
      <c r="A168" s="12"/>
      <c r="B168" s="191"/>
      <c r="C168" s="192"/>
      <c r="D168" s="193" t="s">
        <v>71</v>
      </c>
      <c r="E168" s="194" t="s">
        <v>299</v>
      </c>
      <c r="F168" s="194" t="s">
        <v>300</v>
      </c>
      <c r="G168" s="192"/>
      <c r="H168" s="192"/>
      <c r="I168" s="195"/>
      <c r="J168" s="196">
        <f>BK168</f>
        <v>0</v>
      </c>
      <c r="K168" s="192"/>
      <c r="L168" s="197"/>
      <c r="M168" s="198"/>
      <c r="N168" s="199"/>
      <c r="O168" s="199"/>
      <c r="P168" s="200">
        <f>P169</f>
        <v>0</v>
      </c>
      <c r="Q168" s="199"/>
      <c r="R168" s="200">
        <f>R169</f>
        <v>0</v>
      </c>
      <c r="S168" s="199"/>
      <c r="T168" s="201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2" t="s">
        <v>186</v>
      </c>
      <c r="AT168" s="203" t="s">
        <v>71</v>
      </c>
      <c r="AU168" s="203" t="s">
        <v>72</v>
      </c>
      <c r="AY168" s="202" t="s">
        <v>152</v>
      </c>
      <c r="BK168" s="204">
        <f>BK169</f>
        <v>0</v>
      </c>
    </row>
    <row r="169" s="2" customFormat="1" ht="16.5" customHeight="1">
      <c r="A169" s="41"/>
      <c r="B169" s="42"/>
      <c r="C169" s="207" t="s">
        <v>301</v>
      </c>
      <c r="D169" s="207" t="s">
        <v>155</v>
      </c>
      <c r="E169" s="208" t="s">
        <v>302</v>
      </c>
      <c r="F169" s="209" t="s">
        <v>300</v>
      </c>
      <c r="G169" s="210" t="s">
        <v>248</v>
      </c>
      <c r="H169" s="258"/>
      <c r="I169" s="212"/>
      <c r="J169" s="213">
        <f>ROUND(I169*H169,2)</f>
        <v>0</v>
      </c>
      <c r="K169" s="209" t="s">
        <v>19</v>
      </c>
      <c r="L169" s="47"/>
      <c r="M169" s="280" t="s">
        <v>19</v>
      </c>
      <c r="N169" s="281" t="s">
        <v>43</v>
      </c>
      <c r="O169" s="282"/>
      <c r="P169" s="283">
        <f>O169*H169</f>
        <v>0</v>
      </c>
      <c r="Q169" s="283">
        <v>0</v>
      </c>
      <c r="R169" s="283">
        <f>Q169*H169</f>
        <v>0</v>
      </c>
      <c r="S169" s="283">
        <v>0</v>
      </c>
      <c r="T169" s="284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160</v>
      </c>
      <c r="AT169" s="218" t="s">
        <v>155</v>
      </c>
      <c r="AU169" s="218" t="s">
        <v>80</v>
      </c>
      <c r="AY169" s="20" t="s">
        <v>152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80</v>
      </c>
      <c r="BK169" s="219">
        <f>ROUND(I169*H169,2)</f>
        <v>0</v>
      </c>
      <c r="BL169" s="20" t="s">
        <v>160</v>
      </c>
      <c r="BM169" s="218" t="s">
        <v>303</v>
      </c>
    </row>
    <row r="170" s="2" customFormat="1" ht="6.96" customHeight="1">
      <c r="A170" s="41"/>
      <c r="B170" s="62"/>
      <c r="C170" s="63"/>
      <c r="D170" s="63"/>
      <c r="E170" s="63"/>
      <c r="F170" s="63"/>
      <c r="G170" s="63"/>
      <c r="H170" s="63"/>
      <c r="I170" s="63"/>
      <c r="J170" s="63"/>
      <c r="K170" s="63"/>
      <c r="L170" s="47"/>
      <c r="M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</row>
  </sheetData>
  <sheetProtection sheet="1" autoFilter="0" formatColumns="0" formatRows="0" objects="1" scenarios="1" spinCount="100000" saltValue="w5y9yrvnq5tyDiblmjVvl10u61eRSUSQgKjy7QVaow6MZpJ9IFUEHqhCW+Kp5hsiwiZ2qCPNdPWgq/WKv1MwJg==" hashValue="CXThYrpK8yjJljQUvN0hHqu7kpdK9uGenPf16StXNx+V9YSLMuWJaY0+8CA1SGAFnPoKXY0XNDztkqneD2SaPw==" algorithmName="SHA-512" password="80EB"/>
  <autoFilter ref="C87:K169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5_01/619991001"/>
    <hyperlink ref="F98" r:id="rId2" display="https://podminky.urs.cz/item/CS_URS_2025_01/611131121"/>
    <hyperlink ref="F105" r:id="rId3" display="https://podminky.urs.cz/item/CS_URS_2025_01/611311131"/>
    <hyperlink ref="F107" r:id="rId4" display="https://podminky.urs.cz/item/CS_URS_2025_01/612131121"/>
    <hyperlink ref="F112" r:id="rId5" display="https://podminky.urs.cz/item/CS_URS_2025_01/612311131"/>
    <hyperlink ref="F115" r:id="rId6" display="https://podminky.urs.cz/item/CS_URS_2025_01/949101111"/>
    <hyperlink ref="F117" r:id="rId7" display="https://podminky.urs.cz/item/CS_URS_2025_01/952901111"/>
    <hyperlink ref="F120" r:id="rId8" display="https://podminky.urs.cz/item/CS_URS_2025_01/997002611"/>
    <hyperlink ref="F122" r:id="rId9" display="https://podminky.urs.cz/item/CS_URS_2025_01/997013212"/>
    <hyperlink ref="F124" r:id="rId10" display="https://podminky.urs.cz/item/CS_URS_2025_01/997013501"/>
    <hyperlink ref="F126" r:id="rId11" display="https://podminky.urs.cz/item/CS_URS_2025_01/997013509"/>
    <hyperlink ref="F129" r:id="rId12" display="https://podminky.urs.cz/item/CS_URS_2025_01/997013631"/>
    <hyperlink ref="F132" r:id="rId13" display="https://podminky.urs.cz/item/CS_URS_2025_01/998018002"/>
    <hyperlink ref="F140" r:id="rId14" display="https://podminky.urs.cz/item/CS_URS_2025_01/784121001"/>
    <hyperlink ref="F152" r:id="rId15" display="https://podminky.urs.cz/item/CS_URS_2025_01/784171001"/>
    <hyperlink ref="F157" r:id="rId16" display="https://podminky.urs.cz/item/CS_URS_2025_01/784171111"/>
    <hyperlink ref="F165" r:id="rId17" display="https://podminky.urs.cz/item/CS_URS_2025_01/784181121"/>
    <hyperlink ref="F167" r:id="rId18" display="https://podminky.urs.cz/item/CS_URS_2025_01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121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ZŠ Běžecká - oprava stropů a stěn po zatékání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522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30. 1. 2025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ROUND(J86,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ROUND((SUM(BE86:BE121)),  2)</f>
        <v>0</v>
      </c>
      <c r="G33" s="41"/>
      <c r="H33" s="41"/>
      <c r="I33" s="151">
        <v>0.20999999999999999</v>
      </c>
      <c r="J33" s="150">
        <f>ROUND(((SUM(BE86:BE121))*I33),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ROUND((SUM(BF86:BF121)),  2)</f>
        <v>0</v>
      </c>
      <c r="G34" s="41"/>
      <c r="H34" s="41"/>
      <c r="I34" s="151">
        <v>0.12</v>
      </c>
      <c r="J34" s="150">
        <f>ROUND(((SUM(BF86:BF121))*I34),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ROUND((SUM(BG86:BG121)),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ROUND((SUM(BH86:BH121)),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ROUND((SUM(BI86:BI121)),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ZŠ Běžecká - oprava stropů a stěn po zatékání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11 - Schodiště za m.č. C59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Sokolov, Běžecká 2055</v>
      </c>
      <c r="G52" s="43"/>
      <c r="H52" s="43"/>
      <c r="I52" s="35" t="s">
        <v>23</v>
      </c>
      <c r="J52" s="75" t="str">
        <f>IF(J12="","",J12)</f>
        <v>30. 1. 2025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125</v>
      </c>
      <c r="D57" s="165"/>
      <c r="E57" s="165"/>
      <c r="F57" s="165"/>
      <c r="G57" s="165"/>
      <c r="H57" s="165"/>
      <c r="I57" s="165"/>
      <c r="J57" s="166" t="s">
        <v>126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127</v>
      </c>
    </row>
    <row r="60" s="9" customFormat="1" ht="24.96" customHeight="1">
      <c r="A60" s="9"/>
      <c r="B60" s="168"/>
      <c r="C60" s="169"/>
      <c r="D60" s="170" t="s">
        <v>128</v>
      </c>
      <c r="E60" s="171"/>
      <c r="F60" s="171"/>
      <c r="G60" s="171"/>
      <c r="H60" s="171"/>
      <c r="I60" s="171"/>
      <c r="J60" s="172">
        <f>J87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129</v>
      </c>
      <c r="E61" s="177"/>
      <c r="F61" s="177"/>
      <c r="G61" s="177"/>
      <c r="H61" s="177"/>
      <c r="I61" s="177"/>
      <c r="J61" s="178">
        <f>J88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130</v>
      </c>
      <c r="E62" s="177"/>
      <c r="F62" s="177"/>
      <c r="G62" s="177"/>
      <c r="H62" s="177"/>
      <c r="I62" s="177"/>
      <c r="J62" s="178">
        <f>J93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131</v>
      </c>
      <c r="E63" s="177"/>
      <c r="F63" s="177"/>
      <c r="G63" s="177"/>
      <c r="H63" s="177"/>
      <c r="I63" s="177"/>
      <c r="J63" s="178">
        <f>J98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8"/>
      <c r="C64" s="169"/>
      <c r="D64" s="170" t="s">
        <v>133</v>
      </c>
      <c r="E64" s="171"/>
      <c r="F64" s="171"/>
      <c r="G64" s="171"/>
      <c r="H64" s="171"/>
      <c r="I64" s="171"/>
      <c r="J64" s="172">
        <f>J110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4"/>
      <c r="C65" s="175"/>
      <c r="D65" s="176" t="s">
        <v>135</v>
      </c>
      <c r="E65" s="177"/>
      <c r="F65" s="177"/>
      <c r="G65" s="177"/>
      <c r="H65" s="177"/>
      <c r="I65" s="177"/>
      <c r="J65" s="178">
        <f>J111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8"/>
      <c r="C66" s="169"/>
      <c r="D66" s="170" t="s">
        <v>136</v>
      </c>
      <c r="E66" s="171"/>
      <c r="F66" s="171"/>
      <c r="G66" s="171"/>
      <c r="H66" s="171"/>
      <c r="I66" s="171"/>
      <c r="J66" s="172">
        <f>J120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137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63" t="str">
        <f>E7</f>
        <v>ZŠ Běžecká - oprava stropů a stěn po zatékání</v>
      </c>
      <c r="F76" s="35"/>
      <c r="G76" s="35"/>
      <c r="H76" s="35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122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11 - Schodiště za m.č. C59</v>
      </c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>Sokolov, Běžecká 2055</v>
      </c>
      <c r="G80" s="43"/>
      <c r="H80" s="43"/>
      <c r="I80" s="35" t="s">
        <v>23</v>
      </c>
      <c r="J80" s="75" t="str">
        <f>IF(J12="","",J12)</f>
        <v>30. 1. 2025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E15</f>
        <v>Město Sokolov</v>
      </c>
      <c r="G82" s="43"/>
      <c r="H82" s="43"/>
      <c r="I82" s="35" t="s">
        <v>31</v>
      </c>
      <c r="J82" s="39" t="str">
        <f>E21</f>
        <v xml:space="preserve"> 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29</v>
      </c>
      <c r="D83" s="43"/>
      <c r="E83" s="43"/>
      <c r="F83" s="30" t="str">
        <f>IF(E18="","",E18)</f>
        <v>Vyplň údaj</v>
      </c>
      <c r="G83" s="43"/>
      <c r="H83" s="43"/>
      <c r="I83" s="35" t="s">
        <v>34</v>
      </c>
      <c r="J83" s="39" t="str">
        <f>E24</f>
        <v>Michal Kubelka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0"/>
      <c r="B85" s="181"/>
      <c r="C85" s="182" t="s">
        <v>138</v>
      </c>
      <c r="D85" s="183" t="s">
        <v>57</v>
      </c>
      <c r="E85" s="183" t="s">
        <v>53</v>
      </c>
      <c r="F85" s="183" t="s">
        <v>54</v>
      </c>
      <c r="G85" s="183" t="s">
        <v>139</v>
      </c>
      <c r="H85" s="183" t="s">
        <v>140</v>
      </c>
      <c r="I85" s="183" t="s">
        <v>141</v>
      </c>
      <c r="J85" s="183" t="s">
        <v>126</v>
      </c>
      <c r="K85" s="184" t="s">
        <v>142</v>
      </c>
      <c r="L85" s="185"/>
      <c r="M85" s="95" t="s">
        <v>19</v>
      </c>
      <c r="N85" s="96" t="s">
        <v>42</v>
      </c>
      <c r="O85" s="96" t="s">
        <v>143</v>
      </c>
      <c r="P85" s="96" t="s">
        <v>144</v>
      </c>
      <c r="Q85" s="96" t="s">
        <v>145</v>
      </c>
      <c r="R85" s="96" t="s">
        <v>146</v>
      </c>
      <c r="S85" s="96" t="s">
        <v>147</v>
      </c>
      <c r="T85" s="97" t="s">
        <v>148</v>
      </c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</row>
    <row r="86" s="2" customFormat="1" ht="22.8" customHeight="1">
      <c r="A86" s="41"/>
      <c r="B86" s="42"/>
      <c r="C86" s="102" t="s">
        <v>149</v>
      </c>
      <c r="D86" s="43"/>
      <c r="E86" s="43"/>
      <c r="F86" s="43"/>
      <c r="G86" s="43"/>
      <c r="H86" s="43"/>
      <c r="I86" s="43"/>
      <c r="J86" s="186">
        <f>BK86</f>
        <v>0</v>
      </c>
      <c r="K86" s="43"/>
      <c r="L86" s="47"/>
      <c r="M86" s="98"/>
      <c r="N86" s="187"/>
      <c r="O86" s="99"/>
      <c r="P86" s="188">
        <f>P87+P110+P120</f>
        <v>0</v>
      </c>
      <c r="Q86" s="99"/>
      <c r="R86" s="188">
        <f>R87+R110+R120</f>
        <v>0.012732500000000001</v>
      </c>
      <c r="S86" s="99"/>
      <c r="T86" s="189">
        <f>T87+T110+T120</f>
        <v>0.0028874999999999999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71</v>
      </c>
      <c r="AU86" s="20" t="s">
        <v>127</v>
      </c>
      <c r="BK86" s="190">
        <f>BK87+BK110+BK120</f>
        <v>0</v>
      </c>
    </row>
    <row r="87" s="12" customFormat="1" ht="25.92" customHeight="1">
      <c r="A87" s="12"/>
      <c r="B87" s="191"/>
      <c r="C87" s="192"/>
      <c r="D87" s="193" t="s">
        <v>71</v>
      </c>
      <c r="E87" s="194" t="s">
        <v>150</v>
      </c>
      <c r="F87" s="194" t="s">
        <v>151</v>
      </c>
      <c r="G87" s="192"/>
      <c r="H87" s="192"/>
      <c r="I87" s="195"/>
      <c r="J87" s="196">
        <f>BK87</f>
        <v>0</v>
      </c>
      <c r="K87" s="192"/>
      <c r="L87" s="197"/>
      <c r="M87" s="198"/>
      <c r="N87" s="199"/>
      <c r="O87" s="199"/>
      <c r="P87" s="200">
        <f>P88+P93+P98</f>
        <v>0</v>
      </c>
      <c r="Q87" s="199"/>
      <c r="R87" s="200">
        <f>R88+R93+R98</f>
        <v>0.00044000000000000002</v>
      </c>
      <c r="S87" s="199"/>
      <c r="T87" s="201">
        <f>T88+T93+T98</f>
        <v>0.00033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80</v>
      </c>
      <c r="AT87" s="203" t="s">
        <v>71</v>
      </c>
      <c r="AU87" s="203" t="s">
        <v>72</v>
      </c>
      <c r="AY87" s="202" t="s">
        <v>152</v>
      </c>
      <c r="BK87" s="204">
        <f>BK88+BK93+BK98</f>
        <v>0</v>
      </c>
    </row>
    <row r="88" s="12" customFormat="1" ht="22.8" customHeight="1">
      <c r="A88" s="12"/>
      <c r="B88" s="191"/>
      <c r="C88" s="192"/>
      <c r="D88" s="193" t="s">
        <v>71</v>
      </c>
      <c r="E88" s="205" t="s">
        <v>153</v>
      </c>
      <c r="F88" s="205" t="s">
        <v>154</v>
      </c>
      <c r="G88" s="192"/>
      <c r="H88" s="192"/>
      <c r="I88" s="195"/>
      <c r="J88" s="206">
        <f>BK88</f>
        <v>0</v>
      </c>
      <c r="K88" s="192"/>
      <c r="L88" s="197"/>
      <c r="M88" s="198"/>
      <c r="N88" s="199"/>
      <c r="O88" s="199"/>
      <c r="P88" s="200">
        <f>SUM(P89:P92)</f>
        <v>0</v>
      </c>
      <c r="Q88" s="199"/>
      <c r="R88" s="200">
        <f>SUM(R89:R92)</f>
        <v>0.00022000000000000001</v>
      </c>
      <c r="S88" s="199"/>
      <c r="T88" s="201">
        <f>SUM(T89:T92)</f>
        <v>0.00033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80</v>
      </c>
      <c r="AT88" s="203" t="s">
        <v>71</v>
      </c>
      <c r="AU88" s="203" t="s">
        <v>80</v>
      </c>
      <c r="AY88" s="202" t="s">
        <v>152</v>
      </c>
      <c r="BK88" s="204">
        <f>SUM(BK89:BK92)</f>
        <v>0</v>
      </c>
    </row>
    <row r="89" s="2" customFormat="1" ht="16.5" customHeight="1">
      <c r="A89" s="41"/>
      <c r="B89" s="42"/>
      <c r="C89" s="207" t="s">
        <v>80</v>
      </c>
      <c r="D89" s="207" t="s">
        <v>155</v>
      </c>
      <c r="E89" s="208" t="s">
        <v>156</v>
      </c>
      <c r="F89" s="209" t="s">
        <v>157</v>
      </c>
      <c r="G89" s="210" t="s">
        <v>158</v>
      </c>
      <c r="H89" s="211">
        <v>5.5</v>
      </c>
      <c r="I89" s="212"/>
      <c r="J89" s="213">
        <f>ROUND(I89*H89,2)</f>
        <v>0</v>
      </c>
      <c r="K89" s="209" t="s">
        <v>159</v>
      </c>
      <c r="L89" s="47"/>
      <c r="M89" s="214" t="s">
        <v>19</v>
      </c>
      <c r="N89" s="215" t="s">
        <v>43</v>
      </c>
      <c r="O89" s="87"/>
      <c r="P89" s="216">
        <f>O89*H89</f>
        <v>0</v>
      </c>
      <c r="Q89" s="216">
        <v>4.0000000000000003E-05</v>
      </c>
      <c r="R89" s="216">
        <f>Q89*H89</f>
        <v>0.00022000000000000001</v>
      </c>
      <c r="S89" s="216">
        <v>6.0000000000000002E-05</v>
      </c>
      <c r="T89" s="217">
        <f>S89*H89</f>
        <v>0.00033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160</v>
      </c>
      <c r="AT89" s="218" t="s">
        <v>155</v>
      </c>
      <c r="AU89" s="218" t="s">
        <v>82</v>
      </c>
      <c r="AY89" s="20" t="s">
        <v>152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80</v>
      </c>
      <c r="BK89" s="219">
        <f>ROUND(I89*H89,2)</f>
        <v>0</v>
      </c>
      <c r="BL89" s="20" t="s">
        <v>160</v>
      </c>
      <c r="BM89" s="218" t="s">
        <v>500</v>
      </c>
    </row>
    <row r="90" s="2" customFormat="1">
      <c r="A90" s="41"/>
      <c r="B90" s="42"/>
      <c r="C90" s="43"/>
      <c r="D90" s="220" t="s">
        <v>162</v>
      </c>
      <c r="E90" s="43"/>
      <c r="F90" s="221" t="s">
        <v>163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162</v>
      </c>
      <c r="AU90" s="20" t="s">
        <v>82</v>
      </c>
    </row>
    <row r="91" s="14" customFormat="1">
      <c r="A91" s="14"/>
      <c r="B91" s="237"/>
      <c r="C91" s="238"/>
      <c r="D91" s="227" t="s">
        <v>164</v>
      </c>
      <c r="E91" s="239" t="s">
        <v>19</v>
      </c>
      <c r="F91" s="240" t="s">
        <v>523</v>
      </c>
      <c r="G91" s="238"/>
      <c r="H91" s="239" t="s">
        <v>19</v>
      </c>
      <c r="I91" s="241"/>
      <c r="J91" s="238"/>
      <c r="K91" s="238"/>
      <c r="L91" s="242"/>
      <c r="M91" s="243"/>
      <c r="N91" s="244"/>
      <c r="O91" s="244"/>
      <c r="P91" s="244"/>
      <c r="Q91" s="244"/>
      <c r="R91" s="244"/>
      <c r="S91" s="244"/>
      <c r="T91" s="245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6" t="s">
        <v>164</v>
      </c>
      <c r="AU91" s="246" t="s">
        <v>82</v>
      </c>
      <c r="AV91" s="14" t="s">
        <v>80</v>
      </c>
      <c r="AW91" s="14" t="s">
        <v>33</v>
      </c>
      <c r="AX91" s="14" t="s">
        <v>72</v>
      </c>
      <c r="AY91" s="246" t="s">
        <v>152</v>
      </c>
    </row>
    <row r="92" s="13" customFormat="1">
      <c r="A92" s="13"/>
      <c r="B92" s="225"/>
      <c r="C92" s="226"/>
      <c r="D92" s="227" t="s">
        <v>164</v>
      </c>
      <c r="E92" s="228" t="s">
        <v>19</v>
      </c>
      <c r="F92" s="229" t="s">
        <v>524</v>
      </c>
      <c r="G92" s="226"/>
      <c r="H92" s="230">
        <v>5.5</v>
      </c>
      <c r="I92" s="231"/>
      <c r="J92" s="226"/>
      <c r="K92" s="226"/>
      <c r="L92" s="232"/>
      <c r="M92" s="233"/>
      <c r="N92" s="234"/>
      <c r="O92" s="234"/>
      <c r="P92" s="234"/>
      <c r="Q92" s="234"/>
      <c r="R92" s="234"/>
      <c r="S92" s="234"/>
      <c r="T92" s="23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6" t="s">
        <v>164</v>
      </c>
      <c r="AU92" s="236" t="s">
        <v>82</v>
      </c>
      <c r="AV92" s="13" t="s">
        <v>82</v>
      </c>
      <c r="AW92" s="13" t="s">
        <v>33</v>
      </c>
      <c r="AX92" s="13" t="s">
        <v>80</v>
      </c>
      <c r="AY92" s="236" t="s">
        <v>152</v>
      </c>
    </row>
    <row r="93" s="12" customFormat="1" ht="22.8" customHeight="1">
      <c r="A93" s="12"/>
      <c r="B93" s="191"/>
      <c r="C93" s="192"/>
      <c r="D93" s="193" t="s">
        <v>71</v>
      </c>
      <c r="E93" s="205" t="s">
        <v>191</v>
      </c>
      <c r="F93" s="205" t="s">
        <v>192</v>
      </c>
      <c r="G93" s="192"/>
      <c r="H93" s="192"/>
      <c r="I93" s="195"/>
      <c r="J93" s="206">
        <f>BK93</f>
        <v>0</v>
      </c>
      <c r="K93" s="192"/>
      <c r="L93" s="197"/>
      <c r="M93" s="198"/>
      <c r="N93" s="199"/>
      <c r="O93" s="199"/>
      <c r="P93" s="200">
        <f>SUM(P94:P97)</f>
        <v>0</v>
      </c>
      <c r="Q93" s="199"/>
      <c r="R93" s="200">
        <f>SUM(R94:R97)</f>
        <v>0.00022000000000000001</v>
      </c>
      <c r="S93" s="199"/>
      <c r="T93" s="201">
        <f>SUM(T94:T97)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80</v>
      </c>
      <c r="AT93" s="203" t="s">
        <v>71</v>
      </c>
      <c r="AU93" s="203" t="s">
        <v>80</v>
      </c>
      <c r="AY93" s="202" t="s">
        <v>152</v>
      </c>
      <c r="BK93" s="204">
        <f>SUM(BK94:BK97)</f>
        <v>0</v>
      </c>
    </row>
    <row r="94" s="2" customFormat="1" ht="24.15" customHeight="1">
      <c r="A94" s="41"/>
      <c r="B94" s="42"/>
      <c r="C94" s="207" t="s">
        <v>82</v>
      </c>
      <c r="D94" s="207" t="s">
        <v>155</v>
      </c>
      <c r="E94" s="208" t="s">
        <v>525</v>
      </c>
      <c r="F94" s="209" t="s">
        <v>526</v>
      </c>
      <c r="G94" s="210" t="s">
        <v>158</v>
      </c>
      <c r="H94" s="211">
        <v>2.75</v>
      </c>
      <c r="I94" s="212"/>
      <c r="J94" s="213">
        <f>ROUND(I94*H94,2)</f>
        <v>0</v>
      </c>
      <c r="K94" s="209" t="s">
        <v>159</v>
      </c>
      <c r="L94" s="47"/>
      <c r="M94" s="214" t="s">
        <v>19</v>
      </c>
      <c r="N94" s="215" t="s">
        <v>43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160</v>
      </c>
      <c r="AT94" s="218" t="s">
        <v>155</v>
      </c>
      <c r="AU94" s="218" t="s">
        <v>82</v>
      </c>
      <c r="AY94" s="20" t="s">
        <v>152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80</v>
      </c>
      <c r="BK94" s="219">
        <f>ROUND(I94*H94,2)</f>
        <v>0</v>
      </c>
      <c r="BL94" s="20" t="s">
        <v>160</v>
      </c>
      <c r="BM94" s="218" t="s">
        <v>527</v>
      </c>
    </row>
    <row r="95" s="2" customFormat="1">
      <c r="A95" s="41"/>
      <c r="B95" s="42"/>
      <c r="C95" s="43"/>
      <c r="D95" s="220" t="s">
        <v>162</v>
      </c>
      <c r="E95" s="43"/>
      <c r="F95" s="221" t="s">
        <v>528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162</v>
      </c>
      <c r="AU95" s="20" t="s">
        <v>82</v>
      </c>
    </row>
    <row r="96" s="2" customFormat="1" ht="24.15" customHeight="1">
      <c r="A96" s="41"/>
      <c r="B96" s="42"/>
      <c r="C96" s="207" t="s">
        <v>172</v>
      </c>
      <c r="D96" s="207" t="s">
        <v>155</v>
      </c>
      <c r="E96" s="208" t="s">
        <v>198</v>
      </c>
      <c r="F96" s="209" t="s">
        <v>199</v>
      </c>
      <c r="G96" s="210" t="s">
        <v>158</v>
      </c>
      <c r="H96" s="211">
        <v>5.5</v>
      </c>
      <c r="I96" s="212"/>
      <c r="J96" s="213">
        <f>ROUND(I96*H96,2)</f>
        <v>0</v>
      </c>
      <c r="K96" s="209" t="s">
        <v>159</v>
      </c>
      <c r="L96" s="47"/>
      <c r="M96" s="214" t="s">
        <v>19</v>
      </c>
      <c r="N96" s="215" t="s">
        <v>43</v>
      </c>
      <c r="O96" s="87"/>
      <c r="P96" s="216">
        <f>O96*H96</f>
        <v>0</v>
      </c>
      <c r="Q96" s="216">
        <v>4.0000000000000003E-05</v>
      </c>
      <c r="R96" s="216">
        <f>Q96*H96</f>
        <v>0.00022000000000000001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160</v>
      </c>
      <c r="AT96" s="218" t="s">
        <v>155</v>
      </c>
      <c r="AU96" s="218" t="s">
        <v>82</v>
      </c>
      <c r="AY96" s="20" t="s">
        <v>152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80</v>
      </c>
      <c r="BK96" s="219">
        <f>ROUND(I96*H96,2)</f>
        <v>0</v>
      </c>
      <c r="BL96" s="20" t="s">
        <v>160</v>
      </c>
      <c r="BM96" s="218" t="s">
        <v>200</v>
      </c>
    </row>
    <row r="97" s="2" customFormat="1">
      <c r="A97" s="41"/>
      <c r="B97" s="42"/>
      <c r="C97" s="43"/>
      <c r="D97" s="220" t="s">
        <v>162</v>
      </c>
      <c r="E97" s="43"/>
      <c r="F97" s="221" t="s">
        <v>201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162</v>
      </c>
      <c r="AU97" s="20" t="s">
        <v>82</v>
      </c>
    </row>
    <row r="98" s="12" customFormat="1" ht="22.8" customHeight="1">
      <c r="A98" s="12"/>
      <c r="B98" s="191"/>
      <c r="C98" s="192"/>
      <c r="D98" s="193" t="s">
        <v>71</v>
      </c>
      <c r="E98" s="205" t="s">
        <v>202</v>
      </c>
      <c r="F98" s="205" t="s">
        <v>203</v>
      </c>
      <c r="G98" s="192"/>
      <c r="H98" s="192"/>
      <c r="I98" s="195"/>
      <c r="J98" s="206">
        <f>BK98</f>
        <v>0</v>
      </c>
      <c r="K98" s="192"/>
      <c r="L98" s="197"/>
      <c r="M98" s="198"/>
      <c r="N98" s="199"/>
      <c r="O98" s="199"/>
      <c r="P98" s="200">
        <f>SUM(P99:P109)</f>
        <v>0</v>
      </c>
      <c r="Q98" s="199"/>
      <c r="R98" s="200">
        <f>SUM(R99:R109)</f>
        <v>0</v>
      </c>
      <c r="S98" s="199"/>
      <c r="T98" s="201">
        <f>SUM(T99:T109)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2" t="s">
        <v>80</v>
      </c>
      <c r="AT98" s="203" t="s">
        <v>71</v>
      </c>
      <c r="AU98" s="203" t="s">
        <v>80</v>
      </c>
      <c r="AY98" s="202" t="s">
        <v>152</v>
      </c>
      <c r="BK98" s="204">
        <f>SUM(BK99:BK109)</f>
        <v>0</v>
      </c>
    </row>
    <row r="99" s="2" customFormat="1" ht="16.5" customHeight="1">
      <c r="A99" s="41"/>
      <c r="B99" s="42"/>
      <c r="C99" s="207" t="s">
        <v>160</v>
      </c>
      <c r="D99" s="207" t="s">
        <v>155</v>
      </c>
      <c r="E99" s="208" t="s">
        <v>205</v>
      </c>
      <c r="F99" s="209" t="s">
        <v>206</v>
      </c>
      <c r="G99" s="210" t="s">
        <v>207</v>
      </c>
      <c r="H99" s="211">
        <v>0.0030000000000000001</v>
      </c>
      <c r="I99" s="212"/>
      <c r="J99" s="213">
        <f>ROUND(I99*H99,2)</f>
        <v>0</v>
      </c>
      <c r="K99" s="209" t="s">
        <v>159</v>
      </c>
      <c r="L99" s="47"/>
      <c r="M99" s="214" t="s">
        <v>19</v>
      </c>
      <c r="N99" s="215" t="s">
        <v>43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160</v>
      </c>
      <c r="AT99" s="218" t="s">
        <v>155</v>
      </c>
      <c r="AU99" s="218" t="s">
        <v>82</v>
      </c>
      <c r="AY99" s="20" t="s">
        <v>152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80</v>
      </c>
      <c r="BK99" s="219">
        <f>ROUND(I99*H99,2)</f>
        <v>0</v>
      </c>
      <c r="BL99" s="20" t="s">
        <v>160</v>
      </c>
      <c r="BM99" s="218" t="s">
        <v>208</v>
      </c>
    </row>
    <row r="100" s="2" customFormat="1">
      <c r="A100" s="41"/>
      <c r="B100" s="42"/>
      <c r="C100" s="43"/>
      <c r="D100" s="220" t="s">
        <v>162</v>
      </c>
      <c r="E100" s="43"/>
      <c r="F100" s="221" t="s">
        <v>209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162</v>
      </c>
      <c r="AU100" s="20" t="s">
        <v>82</v>
      </c>
    </row>
    <row r="101" s="2" customFormat="1" ht="24.15" customHeight="1">
      <c r="A101" s="41"/>
      <c r="B101" s="42"/>
      <c r="C101" s="207" t="s">
        <v>186</v>
      </c>
      <c r="D101" s="207" t="s">
        <v>155</v>
      </c>
      <c r="E101" s="208" t="s">
        <v>210</v>
      </c>
      <c r="F101" s="209" t="s">
        <v>211</v>
      </c>
      <c r="G101" s="210" t="s">
        <v>207</v>
      </c>
      <c r="H101" s="211">
        <v>0.0030000000000000001</v>
      </c>
      <c r="I101" s="212"/>
      <c r="J101" s="213">
        <f>ROUND(I101*H101,2)</f>
        <v>0</v>
      </c>
      <c r="K101" s="209" t="s">
        <v>159</v>
      </c>
      <c r="L101" s="47"/>
      <c r="M101" s="214" t="s">
        <v>19</v>
      </c>
      <c r="N101" s="215" t="s">
        <v>43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160</v>
      </c>
      <c r="AT101" s="218" t="s">
        <v>155</v>
      </c>
      <c r="AU101" s="218" t="s">
        <v>82</v>
      </c>
      <c r="AY101" s="20" t="s">
        <v>152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80</v>
      </c>
      <c r="BK101" s="219">
        <f>ROUND(I101*H101,2)</f>
        <v>0</v>
      </c>
      <c r="BL101" s="20" t="s">
        <v>160</v>
      </c>
      <c r="BM101" s="218" t="s">
        <v>212</v>
      </c>
    </row>
    <row r="102" s="2" customFormat="1">
      <c r="A102" s="41"/>
      <c r="B102" s="42"/>
      <c r="C102" s="43"/>
      <c r="D102" s="220" t="s">
        <v>162</v>
      </c>
      <c r="E102" s="43"/>
      <c r="F102" s="221" t="s">
        <v>213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162</v>
      </c>
      <c r="AU102" s="20" t="s">
        <v>82</v>
      </c>
    </row>
    <row r="103" s="2" customFormat="1" ht="21.75" customHeight="1">
      <c r="A103" s="41"/>
      <c r="B103" s="42"/>
      <c r="C103" s="207" t="s">
        <v>153</v>
      </c>
      <c r="D103" s="207" t="s">
        <v>155</v>
      </c>
      <c r="E103" s="208" t="s">
        <v>214</v>
      </c>
      <c r="F103" s="209" t="s">
        <v>215</v>
      </c>
      <c r="G103" s="210" t="s">
        <v>207</v>
      </c>
      <c r="H103" s="211">
        <v>0.0030000000000000001</v>
      </c>
      <c r="I103" s="212"/>
      <c r="J103" s="213">
        <f>ROUND(I103*H103,2)</f>
        <v>0</v>
      </c>
      <c r="K103" s="209" t="s">
        <v>159</v>
      </c>
      <c r="L103" s="47"/>
      <c r="M103" s="214" t="s">
        <v>19</v>
      </c>
      <c r="N103" s="215" t="s">
        <v>43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160</v>
      </c>
      <c r="AT103" s="218" t="s">
        <v>155</v>
      </c>
      <c r="AU103" s="218" t="s">
        <v>82</v>
      </c>
      <c r="AY103" s="20" t="s">
        <v>152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80</v>
      </c>
      <c r="BK103" s="219">
        <f>ROUND(I103*H103,2)</f>
        <v>0</v>
      </c>
      <c r="BL103" s="20" t="s">
        <v>160</v>
      </c>
      <c r="BM103" s="218" t="s">
        <v>216</v>
      </c>
    </row>
    <row r="104" s="2" customFormat="1">
      <c r="A104" s="41"/>
      <c r="B104" s="42"/>
      <c r="C104" s="43"/>
      <c r="D104" s="220" t="s">
        <v>162</v>
      </c>
      <c r="E104" s="43"/>
      <c r="F104" s="221" t="s">
        <v>217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162</v>
      </c>
      <c r="AU104" s="20" t="s">
        <v>82</v>
      </c>
    </row>
    <row r="105" s="2" customFormat="1" ht="24.15" customHeight="1">
      <c r="A105" s="41"/>
      <c r="B105" s="42"/>
      <c r="C105" s="207" t="s">
        <v>197</v>
      </c>
      <c r="D105" s="207" t="s">
        <v>155</v>
      </c>
      <c r="E105" s="208" t="s">
        <v>218</v>
      </c>
      <c r="F105" s="209" t="s">
        <v>219</v>
      </c>
      <c r="G105" s="210" t="s">
        <v>207</v>
      </c>
      <c r="H105" s="211">
        <v>0.017999999999999999</v>
      </c>
      <c r="I105" s="212"/>
      <c r="J105" s="213">
        <f>ROUND(I105*H105,2)</f>
        <v>0</v>
      </c>
      <c r="K105" s="209" t="s">
        <v>159</v>
      </c>
      <c r="L105" s="47"/>
      <c r="M105" s="214" t="s">
        <v>19</v>
      </c>
      <c r="N105" s="215" t="s">
        <v>43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160</v>
      </c>
      <c r="AT105" s="218" t="s">
        <v>155</v>
      </c>
      <c r="AU105" s="218" t="s">
        <v>82</v>
      </c>
      <c r="AY105" s="20" t="s">
        <v>152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80</v>
      </c>
      <c r="BK105" s="219">
        <f>ROUND(I105*H105,2)</f>
        <v>0</v>
      </c>
      <c r="BL105" s="20" t="s">
        <v>160</v>
      </c>
      <c r="BM105" s="218" t="s">
        <v>220</v>
      </c>
    </row>
    <row r="106" s="2" customFormat="1">
      <c r="A106" s="41"/>
      <c r="B106" s="42"/>
      <c r="C106" s="43"/>
      <c r="D106" s="220" t="s">
        <v>162</v>
      </c>
      <c r="E106" s="43"/>
      <c r="F106" s="221" t="s">
        <v>221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162</v>
      </c>
      <c r="AU106" s="20" t="s">
        <v>82</v>
      </c>
    </row>
    <row r="107" s="13" customFormat="1">
      <c r="A107" s="13"/>
      <c r="B107" s="225"/>
      <c r="C107" s="226"/>
      <c r="D107" s="227" t="s">
        <v>164</v>
      </c>
      <c r="E107" s="228" t="s">
        <v>19</v>
      </c>
      <c r="F107" s="229" t="s">
        <v>529</v>
      </c>
      <c r="G107" s="226"/>
      <c r="H107" s="230">
        <v>0.017999999999999999</v>
      </c>
      <c r="I107" s="231"/>
      <c r="J107" s="226"/>
      <c r="K107" s="226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164</v>
      </c>
      <c r="AU107" s="236" t="s">
        <v>82</v>
      </c>
      <c r="AV107" s="13" t="s">
        <v>82</v>
      </c>
      <c r="AW107" s="13" t="s">
        <v>33</v>
      </c>
      <c r="AX107" s="13" t="s">
        <v>80</v>
      </c>
      <c r="AY107" s="236" t="s">
        <v>152</v>
      </c>
    </row>
    <row r="108" s="2" customFormat="1" ht="24.15" customHeight="1">
      <c r="A108" s="41"/>
      <c r="B108" s="42"/>
      <c r="C108" s="207" t="s">
        <v>204</v>
      </c>
      <c r="D108" s="207" t="s">
        <v>155</v>
      </c>
      <c r="E108" s="208" t="s">
        <v>223</v>
      </c>
      <c r="F108" s="209" t="s">
        <v>224</v>
      </c>
      <c r="G108" s="210" t="s">
        <v>207</v>
      </c>
      <c r="H108" s="211">
        <v>0.0030000000000000001</v>
      </c>
      <c r="I108" s="212"/>
      <c r="J108" s="213">
        <f>ROUND(I108*H108,2)</f>
        <v>0</v>
      </c>
      <c r="K108" s="209" t="s">
        <v>159</v>
      </c>
      <c r="L108" s="47"/>
      <c r="M108" s="214" t="s">
        <v>19</v>
      </c>
      <c r="N108" s="215" t="s">
        <v>43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160</v>
      </c>
      <c r="AT108" s="218" t="s">
        <v>155</v>
      </c>
      <c r="AU108" s="218" t="s">
        <v>82</v>
      </c>
      <c r="AY108" s="20" t="s">
        <v>152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80</v>
      </c>
      <c r="BK108" s="219">
        <f>ROUND(I108*H108,2)</f>
        <v>0</v>
      </c>
      <c r="BL108" s="20" t="s">
        <v>160</v>
      </c>
      <c r="BM108" s="218" t="s">
        <v>225</v>
      </c>
    </row>
    <row r="109" s="2" customFormat="1">
      <c r="A109" s="41"/>
      <c r="B109" s="42"/>
      <c r="C109" s="43"/>
      <c r="D109" s="220" t="s">
        <v>162</v>
      </c>
      <c r="E109" s="43"/>
      <c r="F109" s="221" t="s">
        <v>226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162</v>
      </c>
      <c r="AU109" s="20" t="s">
        <v>82</v>
      </c>
    </row>
    <row r="110" s="12" customFormat="1" ht="25.92" customHeight="1">
      <c r="A110" s="12"/>
      <c r="B110" s="191"/>
      <c r="C110" s="192"/>
      <c r="D110" s="193" t="s">
        <v>71</v>
      </c>
      <c r="E110" s="194" t="s">
        <v>233</v>
      </c>
      <c r="F110" s="194" t="s">
        <v>234</v>
      </c>
      <c r="G110" s="192"/>
      <c r="H110" s="192"/>
      <c r="I110" s="195"/>
      <c r="J110" s="196">
        <f>BK110</f>
        <v>0</v>
      </c>
      <c r="K110" s="192"/>
      <c r="L110" s="197"/>
      <c r="M110" s="198"/>
      <c r="N110" s="199"/>
      <c r="O110" s="199"/>
      <c r="P110" s="200">
        <f>P111</f>
        <v>0</v>
      </c>
      <c r="Q110" s="199"/>
      <c r="R110" s="200">
        <f>R111</f>
        <v>0.012292500000000001</v>
      </c>
      <c r="S110" s="199"/>
      <c r="T110" s="201">
        <f>T111</f>
        <v>0.0025574999999999999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2" t="s">
        <v>82</v>
      </c>
      <c r="AT110" s="203" t="s">
        <v>71</v>
      </c>
      <c r="AU110" s="203" t="s">
        <v>72</v>
      </c>
      <c r="AY110" s="202" t="s">
        <v>152</v>
      </c>
      <c r="BK110" s="204">
        <f>BK111</f>
        <v>0</v>
      </c>
    </row>
    <row r="111" s="12" customFormat="1" ht="22.8" customHeight="1">
      <c r="A111" s="12"/>
      <c r="B111" s="191"/>
      <c r="C111" s="192"/>
      <c r="D111" s="193" t="s">
        <v>71</v>
      </c>
      <c r="E111" s="205" t="s">
        <v>250</v>
      </c>
      <c r="F111" s="205" t="s">
        <v>251</v>
      </c>
      <c r="G111" s="192"/>
      <c r="H111" s="192"/>
      <c r="I111" s="195"/>
      <c r="J111" s="206">
        <f>BK111</f>
        <v>0</v>
      </c>
      <c r="K111" s="192"/>
      <c r="L111" s="197"/>
      <c r="M111" s="198"/>
      <c r="N111" s="199"/>
      <c r="O111" s="199"/>
      <c r="P111" s="200">
        <f>SUM(P112:P119)</f>
        <v>0</v>
      </c>
      <c r="Q111" s="199"/>
      <c r="R111" s="200">
        <f>SUM(R112:R119)</f>
        <v>0.012292500000000001</v>
      </c>
      <c r="S111" s="199"/>
      <c r="T111" s="201">
        <f>SUM(T112:T119)</f>
        <v>0.0025574999999999999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2" t="s">
        <v>82</v>
      </c>
      <c r="AT111" s="203" t="s">
        <v>71</v>
      </c>
      <c r="AU111" s="203" t="s">
        <v>80</v>
      </c>
      <c r="AY111" s="202" t="s">
        <v>152</v>
      </c>
      <c r="BK111" s="204">
        <f>SUM(BK112:BK119)</f>
        <v>0</v>
      </c>
    </row>
    <row r="112" s="2" customFormat="1" ht="16.5" customHeight="1">
      <c r="A112" s="41"/>
      <c r="B112" s="42"/>
      <c r="C112" s="207" t="s">
        <v>191</v>
      </c>
      <c r="D112" s="207" t="s">
        <v>155</v>
      </c>
      <c r="E112" s="208" t="s">
        <v>530</v>
      </c>
      <c r="F112" s="209" t="s">
        <v>531</v>
      </c>
      <c r="G112" s="210" t="s">
        <v>158</v>
      </c>
      <c r="H112" s="211">
        <v>8.25</v>
      </c>
      <c r="I112" s="212"/>
      <c r="J112" s="213">
        <f>ROUND(I112*H112,2)</f>
        <v>0</v>
      </c>
      <c r="K112" s="209" t="s">
        <v>159</v>
      </c>
      <c r="L112" s="47"/>
      <c r="M112" s="214" t="s">
        <v>19</v>
      </c>
      <c r="N112" s="215" t="s">
        <v>43</v>
      </c>
      <c r="O112" s="87"/>
      <c r="P112" s="216">
        <f>O112*H112</f>
        <v>0</v>
      </c>
      <c r="Q112" s="216">
        <v>0.001</v>
      </c>
      <c r="R112" s="216">
        <f>Q112*H112</f>
        <v>0.0082500000000000004</v>
      </c>
      <c r="S112" s="216">
        <v>0.00031</v>
      </c>
      <c r="T112" s="217">
        <f>S112*H112</f>
        <v>0.0025574999999999999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240</v>
      </c>
      <c r="AT112" s="218" t="s">
        <v>155</v>
      </c>
      <c r="AU112" s="218" t="s">
        <v>82</v>
      </c>
      <c r="AY112" s="20" t="s">
        <v>152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80</v>
      </c>
      <c r="BK112" s="219">
        <f>ROUND(I112*H112,2)</f>
        <v>0</v>
      </c>
      <c r="BL112" s="20" t="s">
        <v>240</v>
      </c>
      <c r="BM112" s="218" t="s">
        <v>532</v>
      </c>
    </row>
    <row r="113" s="2" customFormat="1">
      <c r="A113" s="41"/>
      <c r="B113" s="42"/>
      <c r="C113" s="43"/>
      <c r="D113" s="220" t="s">
        <v>162</v>
      </c>
      <c r="E113" s="43"/>
      <c r="F113" s="221" t="s">
        <v>533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162</v>
      </c>
      <c r="AU113" s="20" t="s">
        <v>82</v>
      </c>
    </row>
    <row r="114" s="14" customFormat="1">
      <c r="A114" s="14"/>
      <c r="B114" s="237"/>
      <c r="C114" s="238"/>
      <c r="D114" s="227" t="s">
        <v>164</v>
      </c>
      <c r="E114" s="239" t="s">
        <v>19</v>
      </c>
      <c r="F114" s="240" t="s">
        <v>534</v>
      </c>
      <c r="G114" s="238"/>
      <c r="H114" s="239" t="s">
        <v>19</v>
      </c>
      <c r="I114" s="241"/>
      <c r="J114" s="238"/>
      <c r="K114" s="238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164</v>
      </c>
      <c r="AU114" s="246" t="s">
        <v>82</v>
      </c>
      <c r="AV114" s="14" t="s">
        <v>80</v>
      </c>
      <c r="AW114" s="14" t="s">
        <v>33</v>
      </c>
      <c r="AX114" s="14" t="s">
        <v>72</v>
      </c>
      <c r="AY114" s="246" t="s">
        <v>152</v>
      </c>
    </row>
    <row r="115" s="13" customFormat="1">
      <c r="A115" s="13"/>
      <c r="B115" s="225"/>
      <c r="C115" s="226"/>
      <c r="D115" s="227" t="s">
        <v>164</v>
      </c>
      <c r="E115" s="228" t="s">
        <v>19</v>
      </c>
      <c r="F115" s="229" t="s">
        <v>535</v>
      </c>
      <c r="G115" s="226"/>
      <c r="H115" s="230">
        <v>8.25</v>
      </c>
      <c r="I115" s="231"/>
      <c r="J115" s="226"/>
      <c r="K115" s="226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164</v>
      </c>
      <c r="AU115" s="236" t="s">
        <v>82</v>
      </c>
      <c r="AV115" s="13" t="s">
        <v>82</v>
      </c>
      <c r="AW115" s="13" t="s">
        <v>33</v>
      </c>
      <c r="AX115" s="13" t="s">
        <v>80</v>
      </c>
      <c r="AY115" s="236" t="s">
        <v>152</v>
      </c>
    </row>
    <row r="116" s="2" customFormat="1" ht="21.75" customHeight="1">
      <c r="A116" s="41"/>
      <c r="B116" s="42"/>
      <c r="C116" s="207" t="s">
        <v>107</v>
      </c>
      <c r="D116" s="207" t="s">
        <v>155</v>
      </c>
      <c r="E116" s="208" t="s">
        <v>536</v>
      </c>
      <c r="F116" s="209" t="s">
        <v>537</v>
      </c>
      <c r="G116" s="210" t="s">
        <v>158</v>
      </c>
      <c r="H116" s="211">
        <v>8.25</v>
      </c>
      <c r="I116" s="212"/>
      <c r="J116" s="213">
        <f>ROUND(I116*H116,2)</f>
        <v>0</v>
      </c>
      <c r="K116" s="209" t="s">
        <v>159</v>
      </c>
      <c r="L116" s="47"/>
      <c r="M116" s="214" t="s">
        <v>19</v>
      </c>
      <c r="N116" s="215" t="s">
        <v>43</v>
      </c>
      <c r="O116" s="87"/>
      <c r="P116" s="216">
        <f>O116*H116</f>
        <v>0</v>
      </c>
      <c r="Q116" s="216">
        <v>0.00020000000000000001</v>
      </c>
      <c r="R116" s="216">
        <f>Q116*H116</f>
        <v>0.00165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240</v>
      </c>
      <c r="AT116" s="218" t="s">
        <v>155</v>
      </c>
      <c r="AU116" s="218" t="s">
        <v>82</v>
      </c>
      <c r="AY116" s="20" t="s">
        <v>152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80</v>
      </c>
      <c r="BK116" s="219">
        <f>ROUND(I116*H116,2)</f>
        <v>0</v>
      </c>
      <c r="BL116" s="20" t="s">
        <v>240</v>
      </c>
      <c r="BM116" s="218" t="s">
        <v>538</v>
      </c>
    </row>
    <row r="117" s="2" customFormat="1">
      <c r="A117" s="41"/>
      <c r="B117" s="42"/>
      <c r="C117" s="43"/>
      <c r="D117" s="220" t="s">
        <v>162</v>
      </c>
      <c r="E117" s="43"/>
      <c r="F117" s="221" t="s">
        <v>539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162</v>
      </c>
      <c r="AU117" s="20" t="s">
        <v>82</v>
      </c>
    </row>
    <row r="118" s="2" customFormat="1" ht="24.15" customHeight="1">
      <c r="A118" s="41"/>
      <c r="B118" s="42"/>
      <c r="C118" s="207" t="s">
        <v>110</v>
      </c>
      <c r="D118" s="207" t="s">
        <v>155</v>
      </c>
      <c r="E118" s="208" t="s">
        <v>540</v>
      </c>
      <c r="F118" s="209" t="s">
        <v>541</v>
      </c>
      <c r="G118" s="210" t="s">
        <v>158</v>
      </c>
      <c r="H118" s="211">
        <v>8.25</v>
      </c>
      <c r="I118" s="212"/>
      <c r="J118" s="213">
        <f>ROUND(I118*H118,2)</f>
        <v>0</v>
      </c>
      <c r="K118" s="209" t="s">
        <v>159</v>
      </c>
      <c r="L118" s="47"/>
      <c r="M118" s="214" t="s">
        <v>19</v>
      </c>
      <c r="N118" s="215" t="s">
        <v>43</v>
      </c>
      <c r="O118" s="87"/>
      <c r="P118" s="216">
        <f>O118*H118</f>
        <v>0</v>
      </c>
      <c r="Q118" s="216">
        <v>0.00029</v>
      </c>
      <c r="R118" s="216">
        <f>Q118*H118</f>
        <v>0.0023925000000000001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240</v>
      </c>
      <c r="AT118" s="218" t="s">
        <v>155</v>
      </c>
      <c r="AU118" s="218" t="s">
        <v>82</v>
      </c>
      <c r="AY118" s="20" t="s">
        <v>152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80</v>
      </c>
      <c r="BK118" s="219">
        <f>ROUND(I118*H118,2)</f>
        <v>0</v>
      </c>
      <c r="BL118" s="20" t="s">
        <v>240</v>
      </c>
      <c r="BM118" s="218" t="s">
        <v>542</v>
      </c>
    </row>
    <row r="119" s="2" customFormat="1">
      <c r="A119" s="41"/>
      <c r="B119" s="42"/>
      <c r="C119" s="43"/>
      <c r="D119" s="220" t="s">
        <v>162</v>
      </c>
      <c r="E119" s="43"/>
      <c r="F119" s="221" t="s">
        <v>543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162</v>
      </c>
      <c r="AU119" s="20" t="s">
        <v>82</v>
      </c>
    </row>
    <row r="120" s="12" customFormat="1" ht="25.92" customHeight="1">
      <c r="A120" s="12"/>
      <c r="B120" s="191"/>
      <c r="C120" s="192"/>
      <c r="D120" s="193" t="s">
        <v>71</v>
      </c>
      <c r="E120" s="194" t="s">
        <v>299</v>
      </c>
      <c r="F120" s="194" t="s">
        <v>300</v>
      </c>
      <c r="G120" s="192"/>
      <c r="H120" s="192"/>
      <c r="I120" s="195"/>
      <c r="J120" s="196">
        <f>BK120</f>
        <v>0</v>
      </c>
      <c r="K120" s="192"/>
      <c r="L120" s="197"/>
      <c r="M120" s="198"/>
      <c r="N120" s="199"/>
      <c r="O120" s="199"/>
      <c r="P120" s="200">
        <f>P121</f>
        <v>0</v>
      </c>
      <c r="Q120" s="199"/>
      <c r="R120" s="200">
        <f>R121</f>
        <v>0</v>
      </c>
      <c r="S120" s="199"/>
      <c r="T120" s="201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2" t="s">
        <v>186</v>
      </c>
      <c r="AT120" s="203" t="s">
        <v>71</v>
      </c>
      <c r="AU120" s="203" t="s">
        <v>72</v>
      </c>
      <c r="AY120" s="202" t="s">
        <v>152</v>
      </c>
      <c r="BK120" s="204">
        <f>BK121</f>
        <v>0</v>
      </c>
    </row>
    <row r="121" s="2" customFormat="1" ht="16.5" customHeight="1">
      <c r="A121" s="41"/>
      <c r="B121" s="42"/>
      <c r="C121" s="207" t="s">
        <v>8</v>
      </c>
      <c r="D121" s="207" t="s">
        <v>155</v>
      </c>
      <c r="E121" s="208" t="s">
        <v>302</v>
      </c>
      <c r="F121" s="209" t="s">
        <v>300</v>
      </c>
      <c r="G121" s="210" t="s">
        <v>248</v>
      </c>
      <c r="H121" s="258"/>
      <c r="I121" s="212"/>
      <c r="J121" s="213">
        <f>ROUND(I121*H121,2)</f>
        <v>0</v>
      </c>
      <c r="K121" s="209" t="s">
        <v>19</v>
      </c>
      <c r="L121" s="47"/>
      <c r="M121" s="280" t="s">
        <v>19</v>
      </c>
      <c r="N121" s="281" t="s">
        <v>43</v>
      </c>
      <c r="O121" s="282"/>
      <c r="P121" s="283">
        <f>O121*H121</f>
        <v>0</v>
      </c>
      <c r="Q121" s="283">
        <v>0</v>
      </c>
      <c r="R121" s="283">
        <f>Q121*H121</f>
        <v>0</v>
      </c>
      <c r="S121" s="283">
        <v>0</v>
      </c>
      <c r="T121" s="284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160</v>
      </c>
      <c r="AT121" s="218" t="s">
        <v>155</v>
      </c>
      <c r="AU121" s="218" t="s">
        <v>80</v>
      </c>
      <c r="AY121" s="20" t="s">
        <v>152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80</v>
      </c>
      <c r="BK121" s="219">
        <f>ROUND(I121*H121,2)</f>
        <v>0</v>
      </c>
      <c r="BL121" s="20" t="s">
        <v>160</v>
      </c>
      <c r="BM121" s="218" t="s">
        <v>303</v>
      </c>
    </row>
    <row r="122" s="2" customFormat="1" ht="6.96" customHeight="1">
      <c r="A122" s="41"/>
      <c r="B122" s="62"/>
      <c r="C122" s="63"/>
      <c r="D122" s="63"/>
      <c r="E122" s="63"/>
      <c r="F122" s="63"/>
      <c r="G122" s="63"/>
      <c r="H122" s="63"/>
      <c r="I122" s="63"/>
      <c r="J122" s="63"/>
      <c r="K122" s="63"/>
      <c r="L122" s="47"/>
      <c r="M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</sheetData>
  <sheetProtection sheet="1" autoFilter="0" formatColumns="0" formatRows="0" objects="1" scenarios="1" spinCount="100000" saltValue="P4DweeQCwdTTat6cNMIFhB0aKyAiJP6mxTBt5PZ7Ksghla4ZU8/NkMYkySruF0KWAm66L/pSsgPLzQWBiSFPOA==" hashValue="Yqk4/yEUS4jU1zCX9i5qqAS9umAz9IX+qsY/Gtqf/2EoEFnSGGcUydnI8/sixA2Qmu4Js8WsDbUZFKTDP696FQ==" algorithmName="SHA-512" password="80EB"/>
  <autoFilter ref="C85:K121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5_01/619991001"/>
    <hyperlink ref="F95" r:id="rId2" display="https://podminky.urs.cz/item/CS_URS_2025_01/949101112"/>
    <hyperlink ref="F97" r:id="rId3" display="https://podminky.urs.cz/item/CS_URS_2025_01/952901111"/>
    <hyperlink ref="F100" r:id="rId4" display="https://podminky.urs.cz/item/CS_URS_2025_01/997002611"/>
    <hyperlink ref="F102" r:id="rId5" display="https://podminky.urs.cz/item/CS_URS_2025_01/997013212"/>
    <hyperlink ref="F104" r:id="rId6" display="https://podminky.urs.cz/item/CS_URS_2025_01/997013501"/>
    <hyperlink ref="F106" r:id="rId7" display="https://podminky.urs.cz/item/CS_URS_2025_01/997013509"/>
    <hyperlink ref="F109" r:id="rId8" display="https://podminky.urs.cz/item/CS_URS_2025_01/997013631"/>
    <hyperlink ref="F113" r:id="rId9" display="https://podminky.urs.cz/item/CS_URS_2025_01/784121005"/>
    <hyperlink ref="F117" r:id="rId10" display="https://podminky.urs.cz/item/CS_URS_2025_01/784181125"/>
    <hyperlink ref="F119" r:id="rId11" display="https://podminky.urs.cz/item/CS_URS_2025_01/78421110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121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ZŠ Běžecká - oprava stropů a stěn po zatékání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544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30. 1. 2025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ROUND(J89,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ROUND((SUM(BE89:BE237)),  2)</f>
        <v>0</v>
      </c>
      <c r="G33" s="41"/>
      <c r="H33" s="41"/>
      <c r="I33" s="151">
        <v>0.20999999999999999</v>
      </c>
      <c r="J33" s="150">
        <f>ROUND(((SUM(BE89:BE237))*I33),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ROUND((SUM(BF89:BF237)),  2)</f>
        <v>0</v>
      </c>
      <c r="G34" s="41"/>
      <c r="H34" s="41"/>
      <c r="I34" s="151">
        <v>0.12</v>
      </c>
      <c r="J34" s="150">
        <f>ROUND(((SUM(BF89:BF237))*I34),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ROUND((SUM(BG89:BG237)),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ROUND((SUM(BH89:BH237)),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ROUND((SUM(BI89:BI237)),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ZŠ Běžecká - oprava stropů a stěn po zatékání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12 - Hlavní chodba 2.NP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Sokolov, Běžecká 2055</v>
      </c>
      <c r="G52" s="43"/>
      <c r="H52" s="43"/>
      <c r="I52" s="35" t="s">
        <v>23</v>
      </c>
      <c r="J52" s="75" t="str">
        <f>IF(J12="","",J12)</f>
        <v>30. 1. 2025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125</v>
      </c>
      <c r="D57" s="165"/>
      <c r="E57" s="165"/>
      <c r="F57" s="165"/>
      <c r="G57" s="165"/>
      <c r="H57" s="165"/>
      <c r="I57" s="165"/>
      <c r="J57" s="166" t="s">
        <v>126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127</v>
      </c>
    </row>
    <row r="60" s="9" customFormat="1" ht="24.96" customHeight="1">
      <c r="A60" s="9"/>
      <c r="B60" s="168"/>
      <c r="C60" s="169"/>
      <c r="D60" s="170" t="s">
        <v>128</v>
      </c>
      <c r="E60" s="171"/>
      <c r="F60" s="171"/>
      <c r="G60" s="171"/>
      <c r="H60" s="171"/>
      <c r="I60" s="171"/>
      <c r="J60" s="172">
        <f>J90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129</v>
      </c>
      <c r="E61" s="177"/>
      <c r="F61" s="177"/>
      <c r="G61" s="177"/>
      <c r="H61" s="177"/>
      <c r="I61" s="177"/>
      <c r="J61" s="178">
        <f>J91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130</v>
      </c>
      <c r="E62" s="177"/>
      <c r="F62" s="177"/>
      <c r="G62" s="177"/>
      <c r="H62" s="177"/>
      <c r="I62" s="177"/>
      <c r="J62" s="178">
        <f>J146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131</v>
      </c>
      <c r="E63" s="177"/>
      <c r="F63" s="177"/>
      <c r="G63" s="177"/>
      <c r="H63" s="177"/>
      <c r="I63" s="177"/>
      <c r="J63" s="178">
        <f>J151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132</v>
      </c>
      <c r="E64" s="177"/>
      <c r="F64" s="177"/>
      <c r="G64" s="177"/>
      <c r="H64" s="177"/>
      <c r="I64" s="177"/>
      <c r="J64" s="178">
        <f>J163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133</v>
      </c>
      <c r="E65" s="171"/>
      <c r="F65" s="171"/>
      <c r="G65" s="171"/>
      <c r="H65" s="171"/>
      <c r="I65" s="171"/>
      <c r="J65" s="172">
        <f>J166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4"/>
      <c r="C66" s="175"/>
      <c r="D66" s="176" t="s">
        <v>134</v>
      </c>
      <c r="E66" s="177"/>
      <c r="F66" s="177"/>
      <c r="G66" s="177"/>
      <c r="H66" s="177"/>
      <c r="I66" s="177"/>
      <c r="J66" s="178">
        <f>J167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305</v>
      </c>
      <c r="E67" s="177"/>
      <c r="F67" s="177"/>
      <c r="G67" s="177"/>
      <c r="H67" s="177"/>
      <c r="I67" s="177"/>
      <c r="J67" s="178">
        <f>J172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135</v>
      </c>
      <c r="E68" s="177"/>
      <c r="F68" s="177"/>
      <c r="G68" s="177"/>
      <c r="H68" s="177"/>
      <c r="I68" s="177"/>
      <c r="J68" s="178">
        <f>J177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8"/>
      <c r="C69" s="169"/>
      <c r="D69" s="170" t="s">
        <v>136</v>
      </c>
      <c r="E69" s="171"/>
      <c r="F69" s="171"/>
      <c r="G69" s="171"/>
      <c r="H69" s="171"/>
      <c r="I69" s="171"/>
      <c r="J69" s="172">
        <f>J236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137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63" t="str">
        <f>E7</f>
        <v>ZŠ Běžecká - oprava stropů a stěn po zatékání</v>
      </c>
      <c r="F79" s="35"/>
      <c r="G79" s="35"/>
      <c r="H79" s="35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122</v>
      </c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12 - Hlavní chodba 2.NP</v>
      </c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>Sokolov, Běžecká 2055</v>
      </c>
      <c r="G83" s="43"/>
      <c r="H83" s="43"/>
      <c r="I83" s="35" t="s">
        <v>23</v>
      </c>
      <c r="J83" s="75" t="str">
        <f>IF(J12="","",J12)</f>
        <v>30. 1. 2025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E15</f>
        <v>Město Sokolov</v>
      </c>
      <c r="G85" s="43"/>
      <c r="H85" s="43"/>
      <c r="I85" s="35" t="s">
        <v>31</v>
      </c>
      <c r="J85" s="39" t="str">
        <f>E21</f>
        <v xml:space="preserve"> 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29</v>
      </c>
      <c r="D86" s="43"/>
      <c r="E86" s="43"/>
      <c r="F86" s="30" t="str">
        <f>IF(E18="","",E18)</f>
        <v>Vyplň údaj</v>
      </c>
      <c r="G86" s="43"/>
      <c r="H86" s="43"/>
      <c r="I86" s="35" t="s">
        <v>34</v>
      </c>
      <c r="J86" s="39" t="str">
        <f>E24</f>
        <v>Michal Kubelka</v>
      </c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0"/>
      <c r="B88" s="181"/>
      <c r="C88" s="182" t="s">
        <v>138</v>
      </c>
      <c r="D88" s="183" t="s">
        <v>57</v>
      </c>
      <c r="E88" s="183" t="s">
        <v>53</v>
      </c>
      <c r="F88" s="183" t="s">
        <v>54</v>
      </c>
      <c r="G88" s="183" t="s">
        <v>139</v>
      </c>
      <c r="H88" s="183" t="s">
        <v>140</v>
      </c>
      <c r="I88" s="183" t="s">
        <v>141</v>
      </c>
      <c r="J88" s="183" t="s">
        <v>126</v>
      </c>
      <c r="K88" s="184" t="s">
        <v>142</v>
      </c>
      <c r="L88" s="185"/>
      <c r="M88" s="95" t="s">
        <v>19</v>
      </c>
      <c r="N88" s="96" t="s">
        <v>42</v>
      </c>
      <c r="O88" s="96" t="s">
        <v>143</v>
      </c>
      <c r="P88" s="96" t="s">
        <v>144</v>
      </c>
      <c r="Q88" s="96" t="s">
        <v>145</v>
      </c>
      <c r="R88" s="96" t="s">
        <v>146</v>
      </c>
      <c r="S88" s="96" t="s">
        <v>147</v>
      </c>
      <c r="T88" s="97" t="s">
        <v>148</v>
      </c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</row>
    <row r="89" s="2" customFormat="1" ht="22.8" customHeight="1">
      <c r="A89" s="41"/>
      <c r="B89" s="42"/>
      <c r="C89" s="102" t="s">
        <v>149</v>
      </c>
      <c r="D89" s="43"/>
      <c r="E89" s="43"/>
      <c r="F89" s="43"/>
      <c r="G89" s="43"/>
      <c r="H89" s="43"/>
      <c r="I89" s="43"/>
      <c r="J89" s="186">
        <f>BK89</f>
        <v>0</v>
      </c>
      <c r="K89" s="43"/>
      <c r="L89" s="47"/>
      <c r="M89" s="98"/>
      <c r="N89" s="187"/>
      <c r="O89" s="99"/>
      <c r="P89" s="188">
        <f>P90+P166+P236</f>
        <v>0</v>
      </c>
      <c r="Q89" s="99"/>
      <c r="R89" s="188">
        <f>R90+R166+R236</f>
        <v>1.5589914500000002</v>
      </c>
      <c r="S89" s="99"/>
      <c r="T89" s="189">
        <f>T90+T166+T236</f>
        <v>0.14333194999999999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71</v>
      </c>
      <c r="AU89" s="20" t="s">
        <v>127</v>
      </c>
      <c r="BK89" s="190">
        <f>BK90+BK166+BK236</f>
        <v>0</v>
      </c>
    </row>
    <row r="90" s="12" customFormat="1" ht="25.92" customHeight="1">
      <c r="A90" s="12"/>
      <c r="B90" s="191"/>
      <c r="C90" s="192"/>
      <c r="D90" s="193" t="s">
        <v>71</v>
      </c>
      <c r="E90" s="194" t="s">
        <v>150</v>
      </c>
      <c r="F90" s="194" t="s">
        <v>151</v>
      </c>
      <c r="G90" s="192"/>
      <c r="H90" s="192"/>
      <c r="I90" s="195"/>
      <c r="J90" s="196">
        <f>BK90</f>
        <v>0</v>
      </c>
      <c r="K90" s="192"/>
      <c r="L90" s="197"/>
      <c r="M90" s="198"/>
      <c r="N90" s="199"/>
      <c r="O90" s="199"/>
      <c r="P90" s="200">
        <f>P91+P146+P151+P163</f>
        <v>0</v>
      </c>
      <c r="Q90" s="199"/>
      <c r="R90" s="200">
        <f>R91+R146+R151+R163</f>
        <v>0.92032486000000002</v>
      </c>
      <c r="S90" s="199"/>
      <c r="T90" s="201">
        <f>T91+T146+T151+T163</f>
        <v>0.011066520000000002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80</v>
      </c>
      <c r="AT90" s="203" t="s">
        <v>71</v>
      </c>
      <c r="AU90" s="203" t="s">
        <v>72</v>
      </c>
      <c r="AY90" s="202" t="s">
        <v>152</v>
      </c>
      <c r="BK90" s="204">
        <f>BK91+BK146+BK151+BK163</f>
        <v>0</v>
      </c>
    </row>
    <row r="91" s="12" customFormat="1" ht="22.8" customHeight="1">
      <c r="A91" s="12"/>
      <c r="B91" s="191"/>
      <c r="C91" s="192"/>
      <c r="D91" s="193" t="s">
        <v>71</v>
      </c>
      <c r="E91" s="205" t="s">
        <v>153</v>
      </c>
      <c r="F91" s="205" t="s">
        <v>154</v>
      </c>
      <c r="G91" s="192"/>
      <c r="H91" s="192"/>
      <c r="I91" s="195"/>
      <c r="J91" s="206">
        <f>BK91</f>
        <v>0</v>
      </c>
      <c r="K91" s="192"/>
      <c r="L91" s="197"/>
      <c r="M91" s="198"/>
      <c r="N91" s="199"/>
      <c r="O91" s="199"/>
      <c r="P91" s="200">
        <f>SUM(P92:P145)</f>
        <v>0</v>
      </c>
      <c r="Q91" s="199"/>
      <c r="R91" s="200">
        <f>SUM(R92:R145)</f>
        <v>0.91294717999999997</v>
      </c>
      <c r="S91" s="199"/>
      <c r="T91" s="201">
        <f>SUM(T92:T145)</f>
        <v>0.011066520000000002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80</v>
      </c>
      <c r="AT91" s="203" t="s">
        <v>71</v>
      </c>
      <c r="AU91" s="203" t="s">
        <v>80</v>
      </c>
      <c r="AY91" s="202" t="s">
        <v>152</v>
      </c>
      <c r="BK91" s="204">
        <f>SUM(BK92:BK145)</f>
        <v>0</v>
      </c>
    </row>
    <row r="92" s="2" customFormat="1" ht="16.5" customHeight="1">
      <c r="A92" s="41"/>
      <c r="B92" s="42"/>
      <c r="C92" s="207" t="s">
        <v>80</v>
      </c>
      <c r="D92" s="207" t="s">
        <v>155</v>
      </c>
      <c r="E92" s="208" t="s">
        <v>156</v>
      </c>
      <c r="F92" s="209" t="s">
        <v>157</v>
      </c>
      <c r="G92" s="210" t="s">
        <v>158</v>
      </c>
      <c r="H92" s="211">
        <v>184.44200000000001</v>
      </c>
      <c r="I92" s="212"/>
      <c r="J92" s="213">
        <f>ROUND(I92*H92,2)</f>
        <v>0</v>
      </c>
      <c r="K92" s="209" t="s">
        <v>159</v>
      </c>
      <c r="L92" s="47"/>
      <c r="M92" s="214" t="s">
        <v>19</v>
      </c>
      <c r="N92" s="215" t="s">
        <v>43</v>
      </c>
      <c r="O92" s="87"/>
      <c r="P92" s="216">
        <f>O92*H92</f>
        <v>0</v>
      </c>
      <c r="Q92" s="216">
        <v>4.0000000000000003E-05</v>
      </c>
      <c r="R92" s="216">
        <f>Q92*H92</f>
        <v>0.007377680000000001</v>
      </c>
      <c r="S92" s="216">
        <v>6.0000000000000002E-05</v>
      </c>
      <c r="T92" s="217">
        <f>S92*H92</f>
        <v>0.011066520000000002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160</v>
      </c>
      <c r="AT92" s="218" t="s">
        <v>155</v>
      </c>
      <c r="AU92" s="218" t="s">
        <v>82</v>
      </c>
      <c r="AY92" s="20" t="s">
        <v>152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80</v>
      </c>
      <c r="BK92" s="219">
        <f>ROUND(I92*H92,2)</f>
        <v>0</v>
      </c>
      <c r="BL92" s="20" t="s">
        <v>160</v>
      </c>
      <c r="BM92" s="218" t="s">
        <v>545</v>
      </c>
    </row>
    <row r="93" s="2" customFormat="1">
      <c r="A93" s="41"/>
      <c r="B93" s="42"/>
      <c r="C93" s="43"/>
      <c r="D93" s="220" t="s">
        <v>162</v>
      </c>
      <c r="E93" s="43"/>
      <c r="F93" s="221" t="s">
        <v>163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162</v>
      </c>
      <c r="AU93" s="20" t="s">
        <v>82</v>
      </c>
    </row>
    <row r="94" s="13" customFormat="1">
      <c r="A94" s="13"/>
      <c r="B94" s="225"/>
      <c r="C94" s="226"/>
      <c r="D94" s="227" t="s">
        <v>164</v>
      </c>
      <c r="E94" s="228" t="s">
        <v>19</v>
      </c>
      <c r="F94" s="229" t="s">
        <v>546</v>
      </c>
      <c r="G94" s="226"/>
      <c r="H94" s="230">
        <v>9.7579999999999991</v>
      </c>
      <c r="I94" s="231"/>
      <c r="J94" s="226"/>
      <c r="K94" s="226"/>
      <c r="L94" s="232"/>
      <c r="M94" s="233"/>
      <c r="N94" s="234"/>
      <c r="O94" s="234"/>
      <c r="P94" s="234"/>
      <c r="Q94" s="234"/>
      <c r="R94" s="234"/>
      <c r="S94" s="234"/>
      <c r="T94" s="23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6" t="s">
        <v>164</v>
      </c>
      <c r="AU94" s="236" t="s">
        <v>82</v>
      </c>
      <c r="AV94" s="13" t="s">
        <v>82</v>
      </c>
      <c r="AW94" s="13" t="s">
        <v>33</v>
      </c>
      <c r="AX94" s="13" t="s">
        <v>72</v>
      </c>
      <c r="AY94" s="236" t="s">
        <v>152</v>
      </c>
    </row>
    <row r="95" s="13" customFormat="1">
      <c r="A95" s="13"/>
      <c r="B95" s="225"/>
      <c r="C95" s="226"/>
      <c r="D95" s="227" t="s">
        <v>164</v>
      </c>
      <c r="E95" s="228" t="s">
        <v>19</v>
      </c>
      <c r="F95" s="229" t="s">
        <v>547</v>
      </c>
      <c r="G95" s="226"/>
      <c r="H95" s="230">
        <v>39.158999999999999</v>
      </c>
      <c r="I95" s="231"/>
      <c r="J95" s="226"/>
      <c r="K95" s="226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164</v>
      </c>
      <c r="AU95" s="236" t="s">
        <v>82</v>
      </c>
      <c r="AV95" s="13" t="s">
        <v>82</v>
      </c>
      <c r="AW95" s="13" t="s">
        <v>33</v>
      </c>
      <c r="AX95" s="13" t="s">
        <v>72</v>
      </c>
      <c r="AY95" s="236" t="s">
        <v>152</v>
      </c>
    </row>
    <row r="96" s="13" customFormat="1">
      <c r="A96" s="13"/>
      <c r="B96" s="225"/>
      <c r="C96" s="226"/>
      <c r="D96" s="227" t="s">
        <v>164</v>
      </c>
      <c r="E96" s="228" t="s">
        <v>19</v>
      </c>
      <c r="F96" s="229" t="s">
        <v>548</v>
      </c>
      <c r="G96" s="226"/>
      <c r="H96" s="230">
        <v>16.571999999999999</v>
      </c>
      <c r="I96" s="231"/>
      <c r="J96" s="226"/>
      <c r="K96" s="226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164</v>
      </c>
      <c r="AU96" s="236" t="s">
        <v>82</v>
      </c>
      <c r="AV96" s="13" t="s">
        <v>82</v>
      </c>
      <c r="AW96" s="13" t="s">
        <v>33</v>
      </c>
      <c r="AX96" s="13" t="s">
        <v>72</v>
      </c>
      <c r="AY96" s="236" t="s">
        <v>152</v>
      </c>
    </row>
    <row r="97" s="13" customFormat="1">
      <c r="A97" s="13"/>
      <c r="B97" s="225"/>
      <c r="C97" s="226"/>
      <c r="D97" s="227" t="s">
        <v>164</v>
      </c>
      <c r="E97" s="228" t="s">
        <v>19</v>
      </c>
      <c r="F97" s="229" t="s">
        <v>549</v>
      </c>
      <c r="G97" s="226"/>
      <c r="H97" s="230">
        <v>14.702999999999999</v>
      </c>
      <c r="I97" s="231"/>
      <c r="J97" s="226"/>
      <c r="K97" s="226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164</v>
      </c>
      <c r="AU97" s="236" t="s">
        <v>82</v>
      </c>
      <c r="AV97" s="13" t="s">
        <v>82</v>
      </c>
      <c r="AW97" s="13" t="s">
        <v>33</v>
      </c>
      <c r="AX97" s="13" t="s">
        <v>72</v>
      </c>
      <c r="AY97" s="236" t="s">
        <v>152</v>
      </c>
    </row>
    <row r="98" s="13" customFormat="1">
      <c r="A98" s="13"/>
      <c r="B98" s="225"/>
      <c r="C98" s="226"/>
      <c r="D98" s="227" t="s">
        <v>164</v>
      </c>
      <c r="E98" s="228" t="s">
        <v>19</v>
      </c>
      <c r="F98" s="229" t="s">
        <v>550</v>
      </c>
      <c r="G98" s="226"/>
      <c r="H98" s="230">
        <v>42.505000000000003</v>
      </c>
      <c r="I98" s="231"/>
      <c r="J98" s="226"/>
      <c r="K98" s="226"/>
      <c r="L98" s="232"/>
      <c r="M98" s="233"/>
      <c r="N98" s="234"/>
      <c r="O98" s="234"/>
      <c r="P98" s="234"/>
      <c r="Q98" s="234"/>
      <c r="R98" s="234"/>
      <c r="S98" s="234"/>
      <c r="T98" s="23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6" t="s">
        <v>164</v>
      </c>
      <c r="AU98" s="236" t="s">
        <v>82</v>
      </c>
      <c r="AV98" s="13" t="s">
        <v>82</v>
      </c>
      <c r="AW98" s="13" t="s">
        <v>33</v>
      </c>
      <c r="AX98" s="13" t="s">
        <v>72</v>
      </c>
      <c r="AY98" s="236" t="s">
        <v>152</v>
      </c>
    </row>
    <row r="99" s="13" customFormat="1">
      <c r="A99" s="13"/>
      <c r="B99" s="225"/>
      <c r="C99" s="226"/>
      <c r="D99" s="227" t="s">
        <v>164</v>
      </c>
      <c r="E99" s="228" t="s">
        <v>19</v>
      </c>
      <c r="F99" s="229" t="s">
        <v>551</v>
      </c>
      <c r="G99" s="226"/>
      <c r="H99" s="230">
        <v>2.9990000000000001</v>
      </c>
      <c r="I99" s="231"/>
      <c r="J99" s="226"/>
      <c r="K99" s="226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164</v>
      </c>
      <c r="AU99" s="236" t="s">
        <v>82</v>
      </c>
      <c r="AV99" s="13" t="s">
        <v>82</v>
      </c>
      <c r="AW99" s="13" t="s">
        <v>33</v>
      </c>
      <c r="AX99" s="13" t="s">
        <v>72</v>
      </c>
      <c r="AY99" s="236" t="s">
        <v>152</v>
      </c>
    </row>
    <row r="100" s="13" customFormat="1">
      <c r="A100" s="13"/>
      <c r="B100" s="225"/>
      <c r="C100" s="226"/>
      <c r="D100" s="227" t="s">
        <v>164</v>
      </c>
      <c r="E100" s="228" t="s">
        <v>19</v>
      </c>
      <c r="F100" s="229" t="s">
        <v>552</v>
      </c>
      <c r="G100" s="226"/>
      <c r="H100" s="230">
        <v>18.690000000000001</v>
      </c>
      <c r="I100" s="231"/>
      <c r="J100" s="226"/>
      <c r="K100" s="226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164</v>
      </c>
      <c r="AU100" s="236" t="s">
        <v>82</v>
      </c>
      <c r="AV100" s="13" t="s">
        <v>82</v>
      </c>
      <c r="AW100" s="13" t="s">
        <v>33</v>
      </c>
      <c r="AX100" s="13" t="s">
        <v>72</v>
      </c>
      <c r="AY100" s="236" t="s">
        <v>152</v>
      </c>
    </row>
    <row r="101" s="13" customFormat="1">
      <c r="A101" s="13"/>
      <c r="B101" s="225"/>
      <c r="C101" s="226"/>
      <c r="D101" s="227" t="s">
        <v>164</v>
      </c>
      <c r="E101" s="228" t="s">
        <v>19</v>
      </c>
      <c r="F101" s="229" t="s">
        <v>553</v>
      </c>
      <c r="G101" s="226"/>
      <c r="H101" s="230">
        <v>2.1589999999999998</v>
      </c>
      <c r="I101" s="231"/>
      <c r="J101" s="226"/>
      <c r="K101" s="226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164</v>
      </c>
      <c r="AU101" s="236" t="s">
        <v>82</v>
      </c>
      <c r="AV101" s="13" t="s">
        <v>82</v>
      </c>
      <c r="AW101" s="13" t="s">
        <v>33</v>
      </c>
      <c r="AX101" s="13" t="s">
        <v>72</v>
      </c>
      <c r="AY101" s="236" t="s">
        <v>152</v>
      </c>
    </row>
    <row r="102" s="13" customFormat="1">
      <c r="A102" s="13"/>
      <c r="B102" s="225"/>
      <c r="C102" s="226"/>
      <c r="D102" s="227" t="s">
        <v>164</v>
      </c>
      <c r="E102" s="228" t="s">
        <v>19</v>
      </c>
      <c r="F102" s="229" t="s">
        <v>554</v>
      </c>
      <c r="G102" s="226"/>
      <c r="H102" s="230">
        <v>0.35699999999999998</v>
      </c>
      <c r="I102" s="231"/>
      <c r="J102" s="226"/>
      <c r="K102" s="226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164</v>
      </c>
      <c r="AU102" s="236" t="s">
        <v>82</v>
      </c>
      <c r="AV102" s="13" t="s">
        <v>82</v>
      </c>
      <c r="AW102" s="13" t="s">
        <v>33</v>
      </c>
      <c r="AX102" s="13" t="s">
        <v>72</v>
      </c>
      <c r="AY102" s="236" t="s">
        <v>152</v>
      </c>
    </row>
    <row r="103" s="13" customFormat="1">
      <c r="A103" s="13"/>
      <c r="B103" s="225"/>
      <c r="C103" s="226"/>
      <c r="D103" s="227" t="s">
        <v>164</v>
      </c>
      <c r="E103" s="228" t="s">
        <v>19</v>
      </c>
      <c r="F103" s="229" t="s">
        <v>555</v>
      </c>
      <c r="G103" s="226"/>
      <c r="H103" s="230">
        <v>18.745999999999999</v>
      </c>
      <c r="I103" s="231"/>
      <c r="J103" s="226"/>
      <c r="K103" s="226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164</v>
      </c>
      <c r="AU103" s="236" t="s">
        <v>82</v>
      </c>
      <c r="AV103" s="13" t="s">
        <v>82</v>
      </c>
      <c r="AW103" s="13" t="s">
        <v>33</v>
      </c>
      <c r="AX103" s="13" t="s">
        <v>72</v>
      </c>
      <c r="AY103" s="236" t="s">
        <v>152</v>
      </c>
    </row>
    <row r="104" s="13" customFormat="1">
      <c r="A104" s="13"/>
      <c r="B104" s="225"/>
      <c r="C104" s="226"/>
      <c r="D104" s="227" t="s">
        <v>164</v>
      </c>
      <c r="E104" s="228" t="s">
        <v>19</v>
      </c>
      <c r="F104" s="229" t="s">
        <v>556</v>
      </c>
      <c r="G104" s="226"/>
      <c r="H104" s="230">
        <v>-0.29399999999999998</v>
      </c>
      <c r="I104" s="231"/>
      <c r="J104" s="226"/>
      <c r="K104" s="226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164</v>
      </c>
      <c r="AU104" s="236" t="s">
        <v>82</v>
      </c>
      <c r="AV104" s="13" t="s">
        <v>82</v>
      </c>
      <c r="AW104" s="13" t="s">
        <v>33</v>
      </c>
      <c r="AX104" s="13" t="s">
        <v>72</v>
      </c>
      <c r="AY104" s="236" t="s">
        <v>152</v>
      </c>
    </row>
    <row r="105" s="13" customFormat="1">
      <c r="A105" s="13"/>
      <c r="B105" s="225"/>
      <c r="C105" s="226"/>
      <c r="D105" s="227" t="s">
        <v>164</v>
      </c>
      <c r="E105" s="228" t="s">
        <v>19</v>
      </c>
      <c r="F105" s="229" t="s">
        <v>557</v>
      </c>
      <c r="G105" s="226"/>
      <c r="H105" s="230">
        <v>9.6319999999999997</v>
      </c>
      <c r="I105" s="231"/>
      <c r="J105" s="226"/>
      <c r="K105" s="226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164</v>
      </c>
      <c r="AU105" s="236" t="s">
        <v>82</v>
      </c>
      <c r="AV105" s="13" t="s">
        <v>82</v>
      </c>
      <c r="AW105" s="13" t="s">
        <v>33</v>
      </c>
      <c r="AX105" s="13" t="s">
        <v>72</v>
      </c>
      <c r="AY105" s="236" t="s">
        <v>152</v>
      </c>
    </row>
    <row r="106" s="13" customFormat="1">
      <c r="A106" s="13"/>
      <c r="B106" s="225"/>
      <c r="C106" s="226"/>
      <c r="D106" s="227" t="s">
        <v>164</v>
      </c>
      <c r="E106" s="228" t="s">
        <v>19</v>
      </c>
      <c r="F106" s="229" t="s">
        <v>558</v>
      </c>
      <c r="G106" s="226"/>
      <c r="H106" s="230">
        <v>-0.29399999999999998</v>
      </c>
      <c r="I106" s="231"/>
      <c r="J106" s="226"/>
      <c r="K106" s="226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164</v>
      </c>
      <c r="AU106" s="236" t="s">
        <v>82</v>
      </c>
      <c r="AV106" s="13" t="s">
        <v>82</v>
      </c>
      <c r="AW106" s="13" t="s">
        <v>33</v>
      </c>
      <c r="AX106" s="13" t="s">
        <v>72</v>
      </c>
      <c r="AY106" s="236" t="s">
        <v>152</v>
      </c>
    </row>
    <row r="107" s="13" customFormat="1">
      <c r="A107" s="13"/>
      <c r="B107" s="225"/>
      <c r="C107" s="226"/>
      <c r="D107" s="227" t="s">
        <v>164</v>
      </c>
      <c r="E107" s="228" t="s">
        <v>19</v>
      </c>
      <c r="F107" s="229" t="s">
        <v>559</v>
      </c>
      <c r="G107" s="226"/>
      <c r="H107" s="230">
        <v>0.251</v>
      </c>
      <c r="I107" s="231"/>
      <c r="J107" s="226"/>
      <c r="K107" s="226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164</v>
      </c>
      <c r="AU107" s="236" t="s">
        <v>82</v>
      </c>
      <c r="AV107" s="13" t="s">
        <v>82</v>
      </c>
      <c r="AW107" s="13" t="s">
        <v>33</v>
      </c>
      <c r="AX107" s="13" t="s">
        <v>72</v>
      </c>
      <c r="AY107" s="236" t="s">
        <v>152</v>
      </c>
    </row>
    <row r="108" s="13" customFormat="1">
      <c r="A108" s="13"/>
      <c r="B108" s="225"/>
      <c r="C108" s="226"/>
      <c r="D108" s="227" t="s">
        <v>164</v>
      </c>
      <c r="E108" s="228" t="s">
        <v>19</v>
      </c>
      <c r="F108" s="229" t="s">
        <v>560</v>
      </c>
      <c r="G108" s="226"/>
      <c r="H108" s="230">
        <v>9.2479999999999993</v>
      </c>
      <c r="I108" s="231"/>
      <c r="J108" s="226"/>
      <c r="K108" s="226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164</v>
      </c>
      <c r="AU108" s="236" t="s">
        <v>82</v>
      </c>
      <c r="AV108" s="13" t="s">
        <v>82</v>
      </c>
      <c r="AW108" s="13" t="s">
        <v>33</v>
      </c>
      <c r="AX108" s="13" t="s">
        <v>72</v>
      </c>
      <c r="AY108" s="236" t="s">
        <v>152</v>
      </c>
    </row>
    <row r="109" s="13" customFormat="1">
      <c r="A109" s="13"/>
      <c r="B109" s="225"/>
      <c r="C109" s="226"/>
      <c r="D109" s="227" t="s">
        <v>164</v>
      </c>
      <c r="E109" s="228" t="s">
        <v>19</v>
      </c>
      <c r="F109" s="229" t="s">
        <v>559</v>
      </c>
      <c r="G109" s="226"/>
      <c r="H109" s="230">
        <v>0.251</v>
      </c>
      <c r="I109" s="231"/>
      <c r="J109" s="226"/>
      <c r="K109" s="226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164</v>
      </c>
      <c r="AU109" s="236" t="s">
        <v>82</v>
      </c>
      <c r="AV109" s="13" t="s">
        <v>82</v>
      </c>
      <c r="AW109" s="13" t="s">
        <v>33</v>
      </c>
      <c r="AX109" s="13" t="s">
        <v>72</v>
      </c>
      <c r="AY109" s="236" t="s">
        <v>152</v>
      </c>
    </row>
    <row r="110" s="15" customFormat="1">
      <c r="A110" s="15"/>
      <c r="B110" s="247"/>
      <c r="C110" s="248"/>
      <c r="D110" s="227" t="s">
        <v>164</v>
      </c>
      <c r="E110" s="249" t="s">
        <v>19</v>
      </c>
      <c r="F110" s="250" t="s">
        <v>185</v>
      </c>
      <c r="G110" s="248"/>
      <c r="H110" s="251">
        <v>184.44199999999998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7" t="s">
        <v>164</v>
      </c>
      <c r="AU110" s="257" t="s">
        <v>82</v>
      </c>
      <c r="AV110" s="15" t="s">
        <v>160</v>
      </c>
      <c r="AW110" s="15" t="s">
        <v>33</v>
      </c>
      <c r="AX110" s="15" t="s">
        <v>80</v>
      </c>
      <c r="AY110" s="257" t="s">
        <v>152</v>
      </c>
    </row>
    <row r="111" s="2" customFormat="1" ht="16.5" customHeight="1">
      <c r="A111" s="41"/>
      <c r="B111" s="42"/>
      <c r="C111" s="207" t="s">
        <v>82</v>
      </c>
      <c r="D111" s="207" t="s">
        <v>155</v>
      </c>
      <c r="E111" s="208" t="s">
        <v>166</v>
      </c>
      <c r="F111" s="209" t="s">
        <v>167</v>
      </c>
      <c r="G111" s="210" t="s">
        <v>158</v>
      </c>
      <c r="H111" s="211">
        <v>92.218999999999994</v>
      </c>
      <c r="I111" s="212"/>
      <c r="J111" s="213">
        <f>ROUND(I111*H111,2)</f>
        <v>0</v>
      </c>
      <c r="K111" s="209" t="s">
        <v>159</v>
      </c>
      <c r="L111" s="47"/>
      <c r="M111" s="214" t="s">
        <v>19</v>
      </c>
      <c r="N111" s="215" t="s">
        <v>43</v>
      </c>
      <c r="O111" s="87"/>
      <c r="P111" s="216">
        <f>O111*H111</f>
        <v>0</v>
      </c>
      <c r="Q111" s="216">
        <v>0.00025999999999999998</v>
      </c>
      <c r="R111" s="216">
        <f>Q111*H111</f>
        <v>0.023976939999999995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160</v>
      </c>
      <c r="AT111" s="218" t="s">
        <v>155</v>
      </c>
      <c r="AU111" s="218" t="s">
        <v>82</v>
      </c>
      <c r="AY111" s="20" t="s">
        <v>152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80</v>
      </c>
      <c r="BK111" s="219">
        <f>ROUND(I111*H111,2)</f>
        <v>0</v>
      </c>
      <c r="BL111" s="20" t="s">
        <v>160</v>
      </c>
      <c r="BM111" s="218" t="s">
        <v>168</v>
      </c>
    </row>
    <row r="112" s="2" customFormat="1">
      <c r="A112" s="41"/>
      <c r="B112" s="42"/>
      <c r="C112" s="43"/>
      <c r="D112" s="220" t="s">
        <v>162</v>
      </c>
      <c r="E112" s="43"/>
      <c r="F112" s="221" t="s">
        <v>169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162</v>
      </c>
      <c r="AU112" s="20" t="s">
        <v>82</v>
      </c>
    </row>
    <row r="113" s="14" customFormat="1">
      <c r="A113" s="14"/>
      <c r="B113" s="237"/>
      <c r="C113" s="238"/>
      <c r="D113" s="227" t="s">
        <v>164</v>
      </c>
      <c r="E113" s="239" t="s">
        <v>19</v>
      </c>
      <c r="F113" s="240" t="s">
        <v>170</v>
      </c>
      <c r="G113" s="238"/>
      <c r="H113" s="239" t="s">
        <v>19</v>
      </c>
      <c r="I113" s="241"/>
      <c r="J113" s="238"/>
      <c r="K113" s="238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164</v>
      </c>
      <c r="AU113" s="246" t="s">
        <v>82</v>
      </c>
      <c r="AV113" s="14" t="s">
        <v>80</v>
      </c>
      <c r="AW113" s="14" t="s">
        <v>33</v>
      </c>
      <c r="AX113" s="14" t="s">
        <v>72</v>
      </c>
      <c r="AY113" s="246" t="s">
        <v>152</v>
      </c>
    </row>
    <row r="114" s="13" customFormat="1">
      <c r="A114" s="13"/>
      <c r="B114" s="225"/>
      <c r="C114" s="226"/>
      <c r="D114" s="227" t="s">
        <v>164</v>
      </c>
      <c r="E114" s="228" t="s">
        <v>19</v>
      </c>
      <c r="F114" s="229" t="s">
        <v>561</v>
      </c>
      <c r="G114" s="226"/>
      <c r="H114" s="230">
        <v>4.8789999999999996</v>
      </c>
      <c r="I114" s="231"/>
      <c r="J114" s="226"/>
      <c r="K114" s="226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164</v>
      </c>
      <c r="AU114" s="236" t="s">
        <v>82</v>
      </c>
      <c r="AV114" s="13" t="s">
        <v>82</v>
      </c>
      <c r="AW114" s="13" t="s">
        <v>33</v>
      </c>
      <c r="AX114" s="13" t="s">
        <v>72</v>
      </c>
      <c r="AY114" s="236" t="s">
        <v>152</v>
      </c>
    </row>
    <row r="115" s="13" customFormat="1">
      <c r="A115" s="13"/>
      <c r="B115" s="225"/>
      <c r="C115" s="226"/>
      <c r="D115" s="227" t="s">
        <v>164</v>
      </c>
      <c r="E115" s="228" t="s">
        <v>19</v>
      </c>
      <c r="F115" s="229" t="s">
        <v>562</v>
      </c>
      <c r="G115" s="226"/>
      <c r="H115" s="230">
        <v>19.579999999999998</v>
      </c>
      <c r="I115" s="231"/>
      <c r="J115" s="226"/>
      <c r="K115" s="226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164</v>
      </c>
      <c r="AU115" s="236" t="s">
        <v>82</v>
      </c>
      <c r="AV115" s="13" t="s">
        <v>82</v>
      </c>
      <c r="AW115" s="13" t="s">
        <v>33</v>
      </c>
      <c r="AX115" s="13" t="s">
        <v>72</v>
      </c>
      <c r="AY115" s="236" t="s">
        <v>152</v>
      </c>
    </row>
    <row r="116" s="13" customFormat="1">
      <c r="A116" s="13"/>
      <c r="B116" s="225"/>
      <c r="C116" s="226"/>
      <c r="D116" s="227" t="s">
        <v>164</v>
      </c>
      <c r="E116" s="228" t="s">
        <v>19</v>
      </c>
      <c r="F116" s="229" t="s">
        <v>563</v>
      </c>
      <c r="G116" s="226"/>
      <c r="H116" s="230">
        <v>8.2859999999999996</v>
      </c>
      <c r="I116" s="231"/>
      <c r="J116" s="226"/>
      <c r="K116" s="226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164</v>
      </c>
      <c r="AU116" s="236" t="s">
        <v>82</v>
      </c>
      <c r="AV116" s="13" t="s">
        <v>82</v>
      </c>
      <c r="AW116" s="13" t="s">
        <v>33</v>
      </c>
      <c r="AX116" s="13" t="s">
        <v>72</v>
      </c>
      <c r="AY116" s="236" t="s">
        <v>152</v>
      </c>
    </row>
    <row r="117" s="13" customFormat="1">
      <c r="A117" s="13"/>
      <c r="B117" s="225"/>
      <c r="C117" s="226"/>
      <c r="D117" s="227" t="s">
        <v>164</v>
      </c>
      <c r="E117" s="228" t="s">
        <v>19</v>
      </c>
      <c r="F117" s="229" t="s">
        <v>564</v>
      </c>
      <c r="G117" s="226"/>
      <c r="H117" s="230">
        <v>7.351</v>
      </c>
      <c r="I117" s="231"/>
      <c r="J117" s="226"/>
      <c r="K117" s="226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164</v>
      </c>
      <c r="AU117" s="236" t="s">
        <v>82</v>
      </c>
      <c r="AV117" s="13" t="s">
        <v>82</v>
      </c>
      <c r="AW117" s="13" t="s">
        <v>33</v>
      </c>
      <c r="AX117" s="13" t="s">
        <v>72</v>
      </c>
      <c r="AY117" s="236" t="s">
        <v>152</v>
      </c>
    </row>
    <row r="118" s="13" customFormat="1">
      <c r="A118" s="13"/>
      <c r="B118" s="225"/>
      <c r="C118" s="226"/>
      <c r="D118" s="227" t="s">
        <v>164</v>
      </c>
      <c r="E118" s="228" t="s">
        <v>19</v>
      </c>
      <c r="F118" s="229" t="s">
        <v>565</v>
      </c>
      <c r="G118" s="226"/>
      <c r="H118" s="230">
        <v>21.251999999999999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164</v>
      </c>
      <c r="AU118" s="236" t="s">
        <v>82</v>
      </c>
      <c r="AV118" s="13" t="s">
        <v>82</v>
      </c>
      <c r="AW118" s="13" t="s">
        <v>33</v>
      </c>
      <c r="AX118" s="13" t="s">
        <v>72</v>
      </c>
      <c r="AY118" s="236" t="s">
        <v>152</v>
      </c>
    </row>
    <row r="119" s="13" customFormat="1">
      <c r="A119" s="13"/>
      <c r="B119" s="225"/>
      <c r="C119" s="226"/>
      <c r="D119" s="227" t="s">
        <v>164</v>
      </c>
      <c r="E119" s="228" t="s">
        <v>19</v>
      </c>
      <c r="F119" s="229" t="s">
        <v>566</v>
      </c>
      <c r="G119" s="226"/>
      <c r="H119" s="230">
        <v>1.4990000000000001</v>
      </c>
      <c r="I119" s="231"/>
      <c r="J119" s="226"/>
      <c r="K119" s="226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164</v>
      </c>
      <c r="AU119" s="236" t="s">
        <v>82</v>
      </c>
      <c r="AV119" s="13" t="s">
        <v>82</v>
      </c>
      <c r="AW119" s="13" t="s">
        <v>33</v>
      </c>
      <c r="AX119" s="13" t="s">
        <v>72</v>
      </c>
      <c r="AY119" s="236" t="s">
        <v>152</v>
      </c>
    </row>
    <row r="120" s="13" customFormat="1">
      <c r="A120" s="13"/>
      <c r="B120" s="225"/>
      <c r="C120" s="226"/>
      <c r="D120" s="227" t="s">
        <v>164</v>
      </c>
      <c r="E120" s="228" t="s">
        <v>19</v>
      </c>
      <c r="F120" s="229" t="s">
        <v>567</v>
      </c>
      <c r="G120" s="226"/>
      <c r="H120" s="230">
        <v>9.3450000000000006</v>
      </c>
      <c r="I120" s="231"/>
      <c r="J120" s="226"/>
      <c r="K120" s="226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164</v>
      </c>
      <c r="AU120" s="236" t="s">
        <v>82</v>
      </c>
      <c r="AV120" s="13" t="s">
        <v>82</v>
      </c>
      <c r="AW120" s="13" t="s">
        <v>33</v>
      </c>
      <c r="AX120" s="13" t="s">
        <v>72</v>
      </c>
      <c r="AY120" s="236" t="s">
        <v>152</v>
      </c>
    </row>
    <row r="121" s="13" customFormat="1">
      <c r="A121" s="13"/>
      <c r="B121" s="225"/>
      <c r="C121" s="226"/>
      <c r="D121" s="227" t="s">
        <v>164</v>
      </c>
      <c r="E121" s="228" t="s">
        <v>19</v>
      </c>
      <c r="F121" s="229" t="s">
        <v>568</v>
      </c>
      <c r="G121" s="226"/>
      <c r="H121" s="230">
        <v>1.079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164</v>
      </c>
      <c r="AU121" s="236" t="s">
        <v>82</v>
      </c>
      <c r="AV121" s="13" t="s">
        <v>82</v>
      </c>
      <c r="AW121" s="13" t="s">
        <v>33</v>
      </c>
      <c r="AX121" s="13" t="s">
        <v>72</v>
      </c>
      <c r="AY121" s="236" t="s">
        <v>152</v>
      </c>
    </row>
    <row r="122" s="13" customFormat="1">
      <c r="A122" s="13"/>
      <c r="B122" s="225"/>
      <c r="C122" s="226"/>
      <c r="D122" s="227" t="s">
        <v>164</v>
      </c>
      <c r="E122" s="228" t="s">
        <v>19</v>
      </c>
      <c r="F122" s="229" t="s">
        <v>569</v>
      </c>
      <c r="G122" s="226"/>
      <c r="H122" s="230">
        <v>0.17899999999999999</v>
      </c>
      <c r="I122" s="231"/>
      <c r="J122" s="226"/>
      <c r="K122" s="226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164</v>
      </c>
      <c r="AU122" s="236" t="s">
        <v>82</v>
      </c>
      <c r="AV122" s="13" t="s">
        <v>82</v>
      </c>
      <c r="AW122" s="13" t="s">
        <v>33</v>
      </c>
      <c r="AX122" s="13" t="s">
        <v>72</v>
      </c>
      <c r="AY122" s="236" t="s">
        <v>152</v>
      </c>
    </row>
    <row r="123" s="13" customFormat="1">
      <c r="A123" s="13"/>
      <c r="B123" s="225"/>
      <c r="C123" s="226"/>
      <c r="D123" s="227" t="s">
        <v>164</v>
      </c>
      <c r="E123" s="228" t="s">
        <v>19</v>
      </c>
      <c r="F123" s="229" t="s">
        <v>570</v>
      </c>
      <c r="G123" s="226"/>
      <c r="H123" s="230">
        <v>9.3729999999999993</v>
      </c>
      <c r="I123" s="231"/>
      <c r="J123" s="226"/>
      <c r="K123" s="226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164</v>
      </c>
      <c r="AU123" s="236" t="s">
        <v>82</v>
      </c>
      <c r="AV123" s="13" t="s">
        <v>82</v>
      </c>
      <c r="AW123" s="13" t="s">
        <v>33</v>
      </c>
      <c r="AX123" s="13" t="s">
        <v>72</v>
      </c>
      <c r="AY123" s="236" t="s">
        <v>152</v>
      </c>
    </row>
    <row r="124" s="13" customFormat="1">
      <c r="A124" s="13"/>
      <c r="B124" s="225"/>
      <c r="C124" s="226"/>
      <c r="D124" s="227" t="s">
        <v>164</v>
      </c>
      <c r="E124" s="228" t="s">
        <v>19</v>
      </c>
      <c r="F124" s="229" t="s">
        <v>571</v>
      </c>
      <c r="G124" s="226"/>
      <c r="H124" s="230">
        <v>-0.14699999999999999</v>
      </c>
      <c r="I124" s="231"/>
      <c r="J124" s="226"/>
      <c r="K124" s="226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164</v>
      </c>
      <c r="AU124" s="236" t="s">
        <v>82</v>
      </c>
      <c r="AV124" s="13" t="s">
        <v>82</v>
      </c>
      <c r="AW124" s="13" t="s">
        <v>33</v>
      </c>
      <c r="AX124" s="13" t="s">
        <v>72</v>
      </c>
      <c r="AY124" s="236" t="s">
        <v>152</v>
      </c>
    </row>
    <row r="125" s="13" customFormat="1">
      <c r="A125" s="13"/>
      <c r="B125" s="225"/>
      <c r="C125" s="226"/>
      <c r="D125" s="227" t="s">
        <v>164</v>
      </c>
      <c r="E125" s="228" t="s">
        <v>19</v>
      </c>
      <c r="F125" s="229" t="s">
        <v>572</v>
      </c>
      <c r="G125" s="226"/>
      <c r="H125" s="230">
        <v>4.8159999999999998</v>
      </c>
      <c r="I125" s="231"/>
      <c r="J125" s="226"/>
      <c r="K125" s="226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164</v>
      </c>
      <c r="AU125" s="236" t="s">
        <v>82</v>
      </c>
      <c r="AV125" s="13" t="s">
        <v>82</v>
      </c>
      <c r="AW125" s="13" t="s">
        <v>33</v>
      </c>
      <c r="AX125" s="13" t="s">
        <v>72</v>
      </c>
      <c r="AY125" s="236" t="s">
        <v>152</v>
      </c>
    </row>
    <row r="126" s="13" customFormat="1">
      <c r="A126" s="13"/>
      <c r="B126" s="225"/>
      <c r="C126" s="226"/>
      <c r="D126" s="227" t="s">
        <v>164</v>
      </c>
      <c r="E126" s="228" t="s">
        <v>19</v>
      </c>
      <c r="F126" s="229" t="s">
        <v>573</v>
      </c>
      <c r="G126" s="226"/>
      <c r="H126" s="230">
        <v>-0.14699999999999999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164</v>
      </c>
      <c r="AU126" s="236" t="s">
        <v>82</v>
      </c>
      <c r="AV126" s="13" t="s">
        <v>82</v>
      </c>
      <c r="AW126" s="13" t="s">
        <v>33</v>
      </c>
      <c r="AX126" s="13" t="s">
        <v>72</v>
      </c>
      <c r="AY126" s="236" t="s">
        <v>152</v>
      </c>
    </row>
    <row r="127" s="13" customFormat="1">
      <c r="A127" s="13"/>
      <c r="B127" s="225"/>
      <c r="C127" s="226"/>
      <c r="D127" s="227" t="s">
        <v>164</v>
      </c>
      <c r="E127" s="228" t="s">
        <v>19</v>
      </c>
      <c r="F127" s="229" t="s">
        <v>574</v>
      </c>
      <c r="G127" s="226"/>
      <c r="H127" s="230">
        <v>0.125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164</v>
      </c>
      <c r="AU127" s="236" t="s">
        <v>82</v>
      </c>
      <c r="AV127" s="13" t="s">
        <v>82</v>
      </c>
      <c r="AW127" s="13" t="s">
        <v>33</v>
      </c>
      <c r="AX127" s="13" t="s">
        <v>72</v>
      </c>
      <c r="AY127" s="236" t="s">
        <v>152</v>
      </c>
    </row>
    <row r="128" s="13" customFormat="1">
      <c r="A128" s="13"/>
      <c r="B128" s="225"/>
      <c r="C128" s="226"/>
      <c r="D128" s="227" t="s">
        <v>164</v>
      </c>
      <c r="E128" s="228" t="s">
        <v>19</v>
      </c>
      <c r="F128" s="229" t="s">
        <v>575</v>
      </c>
      <c r="G128" s="226"/>
      <c r="H128" s="230">
        <v>4.6239999999999997</v>
      </c>
      <c r="I128" s="231"/>
      <c r="J128" s="226"/>
      <c r="K128" s="226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164</v>
      </c>
      <c r="AU128" s="236" t="s">
        <v>82</v>
      </c>
      <c r="AV128" s="13" t="s">
        <v>82</v>
      </c>
      <c r="AW128" s="13" t="s">
        <v>33</v>
      </c>
      <c r="AX128" s="13" t="s">
        <v>72</v>
      </c>
      <c r="AY128" s="236" t="s">
        <v>152</v>
      </c>
    </row>
    <row r="129" s="13" customFormat="1">
      <c r="A129" s="13"/>
      <c r="B129" s="225"/>
      <c r="C129" s="226"/>
      <c r="D129" s="227" t="s">
        <v>164</v>
      </c>
      <c r="E129" s="228" t="s">
        <v>19</v>
      </c>
      <c r="F129" s="229" t="s">
        <v>574</v>
      </c>
      <c r="G129" s="226"/>
      <c r="H129" s="230">
        <v>0.125</v>
      </c>
      <c r="I129" s="231"/>
      <c r="J129" s="226"/>
      <c r="K129" s="226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164</v>
      </c>
      <c r="AU129" s="236" t="s">
        <v>82</v>
      </c>
      <c r="AV129" s="13" t="s">
        <v>82</v>
      </c>
      <c r="AW129" s="13" t="s">
        <v>33</v>
      </c>
      <c r="AX129" s="13" t="s">
        <v>72</v>
      </c>
      <c r="AY129" s="236" t="s">
        <v>152</v>
      </c>
    </row>
    <row r="130" s="15" customFormat="1">
      <c r="A130" s="15"/>
      <c r="B130" s="247"/>
      <c r="C130" s="248"/>
      <c r="D130" s="227" t="s">
        <v>164</v>
      </c>
      <c r="E130" s="249" t="s">
        <v>19</v>
      </c>
      <c r="F130" s="250" t="s">
        <v>185</v>
      </c>
      <c r="G130" s="248"/>
      <c r="H130" s="251">
        <v>92.218999999999994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7" t="s">
        <v>164</v>
      </c>
      <c r="AU130" s="257" t="s">
        <v>82</v>
      </c>
      <c r="AV130" s="15" t="s">
        <v>160</v>
      </c>
      <c r="AW130" s="15" t="s">
        <v>33</v>
      </c>
      <c r="AX130" s="15" t="s">
        <v>80</v>
      </c>
      <c r="AY130" s="257" t="s">
        <v>152</v>
      </c>
    </row>
    <row r="131" s="2" customFormat="1" ht="16.5" customHeight="1">
      <c r="A131" s="41"/>
      <c r="B131" s="42"/>
      <c r="C131" s="207" t="s">
        <v>172</v>
      </c>
      <c r="D131" s="207" t="s">
        <v>155</v>
      </c>
      <c r="E131" s="208" t="s">
        <v>173</v>
      </c>
      <c r="F131" s="209" t="s">
        <v>174</v>
      </c>
      <c r="G131" s="210" t="s">
        <v>158</v>
      </c>
      <c r="H131" s="211">
        <v>92.218999999999994</v>
      </c>
      <c r="I131" s="212"/>
      <c r="J131" s="213">
        <f>ROUND(I131*H131,2)</f>
        <v>0</v>
      </c>
      <c r="K131" s="209" t="s">
        <v>159</v>
      </c>
      <c r="L131" s="47"/>
      <c r="M131" s="214" t="s">
        <v>19</v>
      </c>
      <c r="N131" s="215" t="s">
        <v>43</v>
      </c>
      <c r="O131" s="87"/>
      <c r="P131" s="216">
        <f>O131*H131</f>
        <v>0</v>
      </c>
      <c r="Q131" s="216">
        <v>0.0040000000000000001</v>
      </c>
      <c r="R131" s="216">
        <f>Q131*H131</f>
        <v>0.36887599999999998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160</v>
      </c>
      <c r="AT131" s="218" t="s">
        <v>155</v>
      </c>
      <c r="AU131" s="218" t="s">
        <v>82</v>
      </c>
      <c r="AY131" s="20" t="s">
        <v>152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80</v>
      </c>
      <c r="BK131" s="219">
        <f>ROUND(I131*H131,2)</f>
        <v>0</v>
      </c>
      <c r="BL131" s="20" t="s">
        <v>160</v>
      </c>
      <c r="BM131" s="218" t="s">
        <v>175</v>
      </c>
    </row>
    <row r="132" s="2" customFormat="1">
      <c r="A132" s="41"/>
      <c r="B132" s="42"/>
      <c r="C132" s="43"/>
      <c r="D132" s="220" t="s">
        <v>162</v>
      </c>
      <c r="E132" s="43"/>
      <c r="F132" s="221" t="s">
        <v>176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162</v>
      </c>
      <c r="AU132" s="20" t="s">
        <v>82</v>
      </c>
    </row>
    <row r="133" s="2" customFormat="1" ht="16.5" customHeight="1">
      <c r="A133" s="41"/>
      <c r="B133" s="42"/>
      <c r="C133" s="207" t="s">
        <v>160</v>
      </c>
      <c r="D133" s="207" t="s">
        <v>155</v>
      </c>
      <c r="E133" s="208" t="s">
        <v>177</v>
      </c>
      <c r="F133" s="209" t="s">
        <v>178</v>
      </c>
      <c r="G133" s="210" t="s">
        <v>158</v>
      </c>
      <c r="H133" s="211">
        <v>120.356</v>
      </c>
      <c r="I133" s="212"/>
      <c r="J133" s="213">
        <f>ROUND(I133*H133,2)</f>
        <v>0</v>
      </c>
      <c r="K133" s="209" t="s">
        <v>159</v>
      </c>
      <c r="L133" s="47"/>
      <c r="M133" s="214" t="s">
        <v>19</v>
      </c>
      <c r="N133" s="215" t="s">
        <v>43</v>
      </c>
      <c r="O133" s="87"/>
      <c r="P133" s="216">
        <f>O133*H133</f>
        <v>0</v>
      </c>
      <c r="Q133" s="216">
        <v>0.00025999999999999998</v>
      </c>
      <c r="R133" s="216">
        <f>Q133*H133</f>
        <v>0.031292559999999997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160</v>
      </c>
      <c r="AT133" s="218" t="s">
        <v>155</v>
      </c>
      <c r="AU133" s="218" t="s">
        <v>82</v>
      </c>
      <c r="AY133" s="20" t="s">
        <v>152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80</v>
      </c>
      <c r="BK133" s="219">
        <f>ROUND(I133*H133,2)</f>
        <v>0</v>
      </c>
      <c r="BL133" s="20" t="s">
        <v>160</v>
      </c>
      <c r="BM133" s="218" t="s">
        <v>576</v>
      </c>
    </row>
    <row r="134" s="2" customFormat="1">
      <c r="A134" s="41"/>
      <c r="B134" s="42"/>
      <c r="C134" s="43"/>
      <c r="D134" s="220" t="s">
        <v>162</v>
      </c>
      <c r="E134" s="43"/>
      <c r="F134" s="221" t="s">
        <v>180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162</v>
      </c>
      <c r="AU134" s="20" t="s">
        <v>82</v>
      </c>
    </row>
    <row r="135" s="14" customFormat="1">
      <c r="A135" s="14"/>
      <c r="B135" s="237"/>
      <c r="C135" s="238"/>
      <c r="D135" s="227" t="s">
        <v>164</v>
      </c>
      <c r="E135" s="239" t="s">
        <v>19</v>
      </c>
      <c r="F135" s="240" t="s">
        <v>577</v>
      </c>
      <c r="G135" s="238"/>
      <c r="H135" s="239" t="s">
        <v>19</v>
      </c>
      <c r="I135" s="241"/>
      <c r="J135" s="238"/>
      <c r="K135" s="238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164</v>
      </c>
      <c r="AU135" s="246" t="s">
        <v>82</v>
      </c>
      <c r="AV135" s="14" t="s">
        <v>80</v>
      </c>
      <c r="AW135" s="14" t="s">
        <v>33</v>
      </c>
      <c r="AX135" s="14" t="s">
        <v>72</v>
      </c>
      <c r="AY135" s="246" t="s">
        <v>152</v>
      </c>
    </row>
    <row r="136" s="13" customFormat="1">
      <c r="A136" s="13"/>
      <c r="B136" s="225"/>
      <c r="C136" s="226"/>
      <c r="D136" s="227" t="s">
        <v>164</v>
      </c>
      <c r="E136" s="228" t="s">
        <v>19</v>
      </c>
      <c r="F136" s="229" t="s">
        <v>578</v>
      </c>
      <c r="G136" s="226"/>
      <c r="H136" s="230">
        <v>108.734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164</v>
      </c>
      <c r="AU136" s="236" t="s">
        <v>82</v>
      </c>
      <c r="AV136" s="13" t="s">
        <v>82</v>
      </c>
      <c r="AW136" s="13" t="s">
        <v>33</v>
      </c>
      <c r="AX136" s="13" t="s">
        <v>72</v>
      </c>
      <c r="AY136" s="236" t="s">
        <v>152</v>
      </c>
    </row>
    <row r="137" s="13" customFormat="1">
      <c r="A137" s="13"/>
      <c r="B137" s="225"/>
      <c r="C137" s="226"/>
      <c r="D137" s="227" t="s">
        <v>164</v>
      </c>
      <c r="E137" s="228" t="s">
        <v>19</v>
      </c>
      <c r="F137" s="229" t="s">
        <v>579</v>
      </c>
      <c r="G137" s="226"/>
      <c r="H137" s="230">
        <v>20.442</v>
      </c>
      <c r="I137" s="231"/>
      <c r="J137" s="226"/>
      <c r="K137" s="226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164</v>
      </c>
      <c r="AU137" s="236" t="s">
        <v>82</v>
      </c>
      <c r="AV137" s="13" t="s">
        <v>82</v>
      </c>
      <c r="AW137" s="13" t="s">
        <v>33</v>
      </c>
      <c r="AX137" s="13" t="s">
        <v>72</v>
      </c>
      <c r="AY137" s="236" t="s">
        <v>152</v>
      </c>
    </row>
    <row r="138" s="13" customFormat="1">
      <c r="A138" s="13"/>
      <c r="B138" s="225"/>
      <c r="C138" s="226"/>
      <c r="D138" s="227" t="s">
        <v>164</v>
      </c>
      <c r="E138" s="228" t="s">
        <v>19</v>
      </c>
      <c r="F138" s="229" t="s">
        <v>580</v>
      </c>
      <c r="G138" s="226"/>
      <c r="H138" s="230">
        <v>-4.7000000000000002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164</v>
      </c>
      <c r="AU138" s="236" t="s">
        <v>82</v>
      </c>
      <c r="AV138" s="13" t="s">
        <v>82</v>
      </c>
      <c r="AW138" s="13" t="s">
        <v>33</v>
      </c>
      <c r="AX138" s="13" t="s">
        <v>72</v>
      </c>
      <c r="AY138" s="236" t="s">
        <v>152</v>
      </c>
    </row>
    <row r="139" s="13" customFormat="1">
      <c r="A139" s="13"/>
      <c r="B139" s="225"/>
      <c r="C139" s="226"/>
      <c r="D139" s="227" t="s">
        <v>164</v>
      </c>
      <c r="E139" s="228" t="s">
        <v>19</v>
      </c>
      <c r="F139" s="229" t="s">
        <v>311</v>
      </c>
      <c r="G139" s="226"/>
      <c r="H139" s="230">
        <v>-4.266</v>
      </c>
      <c r="I139" s="231"/>
      <c r="J139" s="226"/>
      <c r="K139" s="226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164</v>
      </c>
      <c r="AU139" s="236" t="s">
        <v>82</v>
      </c>
      <c r="AV139" s="13" t="s">
        <v>82</v>
      </c>
      <c r="AW139" s="13" t="s">
        <v>33</v>
      </c>
      <c r="AX139" s="13" t="s">
        <v>72</v>
      </c>
      <c r="AY139" s="236" t="s">
        <v>152</v>
      </c>
    </row>
    <row r="140" s="13" customFormat="1">
      <c r="A140" s="13"/>
      <c r="B140" s="225"/>
      <c r="C140" s="226"/>
      <c r="D140" s="227" t="s">
        <v>164</v>
      </c>
      <c r="E140" s="228" t="s">
        <v>19</v>
      </c>
      <c r="F140" s="229" t="s">
        <v>581</v>
      </c>
      <c r="G140" s="226"/>
      <c r="H140" s="230">
        <v>-1.5840000000000001</v>
      </c>
      <c r="I140" s="231"/>
      <c r="J140" s="226"/>
      <c r="K140" s="226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164</v>
      </c>
      <c r="AU140" s="236" t="s">
        <v>82</v>
      </c>
      <c r="AV140" s="13" t="s">
        <v>82</v>
      </c>
      <c r="AW140" s="13" t="s">
        <v>33</v>
      </c>
      <c r="AX140" s="13" t="s">
        <v>72</v>
      </c>
      <c r="AY140" s="236" t="s">
        <v>152</v>
      </c>
    </row>
    <row r="141" s="13" customFormat="1">
      <c r="A141" s="13"/>
      <c r="B141" s="225"/>
      <c r="C141" s="226"/>
      <c r="D141" s="227" t="s">
        <v>164</v>
      </c>
      <c r="E141" s="228" t="s">
        <v>19</v>
      </c>
      <c r="F141" s="229" t="s">
        <v>312</v>
      </c>
      <c r="G141" s="226"/>
      <c r="H141" s="230">
        <v>1.194</v>
      </c>
      <c r="I141" s="231"/>
      <c r="J141" s="226"/>
      <c r="K141" s="226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164</v>
      </c>
      <c r="AU141" s="236" t="s">
        <v>82</v>
      </c>
      <c r="AV141" s="13" t="s">
        <v>82</v>
      </c>
      <c r="AW141" s="13" t="s">
        <v>33</v>
      </c>
      <c r="AX141" s="13" t="s">
        <v>72</v>
      </c>
      <c r="AY141" s="236" t="s">
        <v>152</v>
      </c>
    </row>
    <row r="142" s="13" customFormat="1">
      <c r="A142" s="13"/>
      <c r="B142" s="225"/>
      <c r="C142" s="226"/>
      <c r="D142" s="227" t="s">
        <v>164</v>
      </c>
      <c r="E142" s="228" t="s">
        <v>19</v>
      </c>
      <c r="F142" s="229" t="s">
        <v>582</v>
      </c>
      <c r="G142" s="226"/>
      <c r="H142" s="230">
        <v>0.53600000000000003</v>
      </c>
      <c r="I142" s="231"/>
      <c r="J142" s="226"/>
      <c r="K142" s="226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164</v>
      </c>
      <c r="AU142" s="236" t="s">
        <v>82</v>
      </c>
      <c r="AV142" s="13" t="s">
        <v>82</v>
      </c>
      <c r="AW142" s="13" t="s">
        <v>33</v>
      </c>
      <c r="AX142" s="13" t="s">
        <v>72</v>
      </c>
      <c r="AY142" s="236" t="s">
        <v>152</v>
      </c>
    </row>
    <row r="143" s="15" customFormat="1">
      <c r="A143" s="15"/>
      <c r="B143" s="247"/>
      <c r="C143" s="248"/>
      <c r="D143" s="227" t="s">
        <v>164</v>
      </c>
      <c r="E143" s="249" t="s">
        <v>19</v>
      </c>
      <c r="F143" s="250" t="s">
        <v>185</v>
      </c>
      <c r="G143" s="248"/>
      <c r="H143" s="251">
        <v>120.35599999999998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7" t="s">
        <v>164</v>
      </c>
      <c r="AU143" s="257" t="s">
        <v>82</v>
      </c>
      <c r="AV143" s="15" t="s">
        <v>160</v>
      </c>
      <c r="AW143" s="15" t="s">
        <v>33</v>
      </c>
      <c r="AX143" s="15" t="s">
        <v>80</v>
      </c>
      <c r="AY143" s="257" t="s">
        <v>152</v>
      </c>
    </row>
    <row r="144" s="2" customFormat="1" ht="16.5" customHeight="1">
      <c r="A144" s="41"/>
      <c r="B144" s="42"/>
      <c r="C144" s="207" t="s">
        <v>186</v>
      </c>
      <c r="D144" s="207" t="s">
        <v>155</v>
      </c>
      <c r="E144" s="208" t="s">
        <v>187</v>
      </c>
      <c r="F144" s="209" t="s">
        <v>188</v>
      </c>
      <c r="G144" s="210" t="s">
        <v>158</v>
      </c>
      <c r="H144" s="211">
        <v>120.356</v>
      </c>
      <c r="I144" s="212"/>
      <c r="J144" s="213">
        <f>ROUND(I144*H144,2)</f>
        <v>0</v>
      </c>
      <c r="K144" s="209" t="s">
        <v>159</v>
      </c>
      <c r="L144" s="47"/>
      <c r="M144" s="214" t="s">
        <v>19</v>
      </c>
      <c r="N144" s="215" t="s">
        <v>43</v>
      </c>
      <c r="O144" s="87"/>
      <c r="P144" s="216">
        <f>O144*H144</f>
        <v>0</v>
      </c>
      <c r="Q144" s="216">
        <v>0.0040000000000000001</v>
      </c>
      <c r="R144" s="216">
        <f>Q144*H144</f>
        <v>0.48142399999999996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160</v>
      </c>
      <c r="AT144" s="218" t="s">
        <v>155</v>
      </c>
      <c r="AU144" s="218" t="s">
        <v>82</v>
      </c>
      <c r="AY144" s="20" t="s">
        <v>152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80</v>
      </c>
      <c r="BK144" s="219">
        <f>ROUND(I144*H144,2)</f>
        <v>0</v>
      </c>
      <c r="BL144" s="20" t="s">
        <v>160</v>
      </c>
      <c r="BM144" s="218" t="s">
        <v>583</v>
      </c>
    </row>
    <row r="145" s="2" customFormat="1">
      <c r="A145" s="41"/>
      <c r="B145" s="42"/>
      <c r="C145" s="43"/>
      <c r="D145" s="220" t="s">
        <v>162</v>
      </c>
      <c r="E145" s="43"/>
      <c r="F145" s="221" t="s">
        <v>190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162</v>
      </c>
      <c r="AU145" s="20" t="s">
        <v>82</v>
      </c>
    </row>
    <row r="146" s="12" customFormat="1" ht="22.8" customHeight="1">
      <c r="A146" s="12"/>
      <c r="B146" s="191"/>
      <c r="C146" s="192"/>
      <c r="D146" s="193" t="s">
        <v>71</v>
      </c>
      <c r="E146" s="205" t="s">
        <v>191</v>
      </c>
      <c r="F146" s="205" t="s">
        <v>192</v>
      </c>
      <c r="G146" s="192"/>
      <c r="H146" s="192"/>
      <c r="I146" s="195"/>
      <c r="J146" s="206">
        <f>BK146</f>
        <v>0</v>
      </c>
      <c r="K146" s="192"/>
      <c r="L146" s="197"/>
      <c r="M146" s="198"/>
      <c r="N146" s="199"/>
      <c r="O146" s="199"/>
      <c r="P146" s="200">
        <f>SUM(P147:P150)</f>
        <v>0</v>
      </c>
      <c r="Q146" s="199"/>
      <c r="R146" s="200">
        <f>SUM(R147:R150)</f>
        <v>0.007377680000000001</v>
      </c>
      <c r="S146" s="199"/>
      <c r="T146" s="201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2" t="s">
        <v>80</v>
      </c>
      <c r="AT146" s="203" t="s">
        <v>71</v>
      </c>
      <c r="AU146" s="203" t="s">
        <v>80</v>
      </c>
      <c r="AY146" s="202" t="s">
        <v>152</v>
      </c>
      <c r="BK146" s="204">
        <f>SUM(BK147:BK150)</f>
        <v>0</v>
      </c>
    </row>
    <row r="147" s="2" customFormat="1" ht="24.15" customHeight="1">
      <c r="A147" s="41"/>
      <c r="B147" s="42"/>
      <c r="C147" s="207" t="s">
        <v>153</v>
      </c>
      <c r="D147" s="207" t="s">
        <v>155</v>
      </c>
      <c r="E147" s="208" t="s">
        <v>193</v>
      </c>
      <c r="F147" s="209" t="s">
        <v>194</v>
      </c>
      <c r="G147" s="210" t="s">
        <v>158</v>
      </c>
      <c r="H147" s="211">
        <v>184.44200000000001</v>
      </c>
      <c r="I147" s="212"/>
      <c r="J147" s="213">
        <f>ROUND(I147*H147,2)</f>
        <v>0</v>
      </c>
      <c r="K147" s="209" t="s">
        <v>159</v>
      </c>
      <c r="L147" s="47"/>
      <c r="M147" s="214" t="s">
        <v>19</v>
      </c>
      <c r="N147" s="215" t="s">
        <v>43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160</v>
      </c>
      <c r="AT147" s="218" t="s">
        <v>155</v>
      </c>
      <c r="AU147" s="218" t="s">
        <v>82</v>
      </c>
      <c r="AY147" s="20" t="s">
        <v>152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80</v>
      </c>
      <c r="BK147" s="219">
        <f>ROUND(I147*H147,2)</f>
        <v>0</v>
      </c>
      <c r="BL147" s="20" t="s">
        <v>160</v>
      </c>
      <c r="BM147" s="218" t="s">
        <v>195</v>
      </c>
    </row>
    <row r="148" s="2" customFormat="1">
      <c r="A148" s="41"/>
      <c r="B148" s="42"/>
      <c r="C148" s="43"/>
      <c r="D148" s="220" t="s">
        <v>162</v>
      </c>
      <c r="E148" s="43"/>
      <c r="F148" s="221" t="s">
        <v>196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162</v>
      </c>
      <c r="AU148" s="20" t="s">
        <v>82</v>
      </c>
    </row>
    <row r="149" s="2" customFormat="1" ht="24.15" customHeight="1">
      <c r="A149" s="41"/>
      <c r="B149" s="42"/>
      <c r="C149" s="207" t="s">
        <v>197</v>
      </c>
      <c r="D149" s="207" t="s">
        <v>155</v>
      </c>
      <c r="E149" s="208" t="s">
        <v>198</v>
      </c>
      <c r="F149" s="209" t="s">
        <v>199</v>
      </c>
      <c r="G149" s="210" t="s">
        <v>158</v>
      </c>
      <c r="H149" s="211">
        <v>184.44200000000001</v>
      </c>
      <c r="I149" s="212"/>
      <c r="J149" s="213">
        <f>ROUND(I149*H149,2)</f>
        <v>0</v>
      </c>
      <c r="K149" s="209" t="s">
        <v>159</v>
      </c>
      <c r="L149" s="47"/>
      <c r="M149" s="214" t="s">
        <v>19</v>
      </c>
      <c r="N149" s="215" t="s">
        <v>43</v>
      </c>
      <c r="O149" s="87"/>
      <c r="P149" s="216">
        <f>O149*H149</f>
        <v>0</v>
      </c>
      <c r="Q149" s="216">
        <v>4.0000000000000003E-05</v>
      </c>
      <c r="R149" s="216">
        <f>Q149*H149</f>
        <v>0.007377680000000001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160</v>
      </c>
      <c r="AT149" s="218" t="s">
        <v>155</v>
      </c>
      <c r="AU149" s="218" t="s">
        <v>82</v>
      </c>
      <c r="AY149" s="20" t="s">
        <v>152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80</v>
      </c>
      <c r="BK149" s="219">
        <f>ROUND(I149*H149,2)</f>
        <v>0</v>
      </c>
      <c r="BL149" s="20" t="s">
        <v>160</v>
      </c>
      <c r="BM149" s="218" t="s">
        <v>200</v>
      </c>
    </row>
    <row r="150" s="2" customFormat="1">
      <c r="A150" s="41"/>
      <c r="B150" s="42"/>
      <c r="C150" s="43"/>
      <c r="D150" s="220" t="s">
        <v>162</v>
      </c>
      <c r="E150" s="43"/>
      <c r="F150" s="221" t="s">
        <v>201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162</v>
      </c>
      <c r="AU150" s="20" t="s">
        <v>82</v>
      </c>
    </row>
    <row r="151" s="12" customFormat="1" ht="22.8" customHeight="1">
      <c r="A151" s="12"/>
      <c r="B151" s="191"/>
      <c r="C151" s="192"/>
      <c r="D151" s="193" t="s">
        <v>71</v>
      </c>
      <c r="E151" s="205" t="s">
        <v>202</v>
      </c>
      <c r="F151" s="205" t="s">
        <v>203</v>
      </c>
      <c r="G151" s="192"/>
      <c r="H151" s="192"/>
      <c r="I151" s="195"/>
      <c r="J151" s="206">
        <f>BK151</f>
        <v>0</v>
      </c>
      <c r="K151" s="192"/>
      <c r="L151" s="197"/>
      <c r="M151" s="198"/>
      <c r="N151" s="199"/>
      <c r="O151" s="199"/>
      <c r="P151" s="200">
        <f>SUM(P152:P162)</f>
        <v>0</v>
      </c>
      <c r="Q151" s="199"/>
      <c r="R151" s="200">
        <f>SUM(R152:R162)</f>
        <v>0</v>
      </c>
      <c r="S151" s="199"/>
      <c r="T151" s="201">
        <f>SUM(T152:T162)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2" t="s">
        <v>80</v>
      </c>
      <c r="AT151" s="203" t="s">
        <v>71</v>
      </c>
      <c r="AU151" s="203" t="s">
        <v>80</v>
      </c>
      <c r="AY151" s="202" t="s">
        <v>152</v>
      </c>
      <c r="BK151" s="204">
        <f>SUM(BK152:BK162)</f>
        <v>0</v>
      </c>
    </row>
    <row r="152" s="2" customFormat="1" ht="16.5" customHeight="1">
      <c r="A152" s="41"/>
      <c r="B152" s="42"/>
      <c r="C152" s="207" t="s">
        <v>204</v>
      </c>
      <c r="D152" s="207" t="s">
        <v>155</v>
      </c>
      <c r="E152" s="208" t="s">
        <v>205</v>
      </c>
      <c r="F152" s="209" t="s">
        <v>206</v>
      </c>
      <c r="G152" s="210" t="s">
        <v>207</v>
      </c>
      <c r="H152" s="211">
        <v>0.14299999999999999</v>
      </c>
      <c r="I152" s="212"/>
      <c r="J152" s="213">
        <f>ROUND(I152*H152,2)</f>
        <v>0</v>
      </c>
      <c r="K152" s="209" t="s">
        <v>159</v>
      </c>
      <c r="L152" s="47"/>
      <c r="M152" s="214" t="s">
        <v>19</v>
      </c>
      <c r="N152" s="215" t="s">
        <v>43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160</v>
      </c>
      <c r="AT152" s="218" t="s">
        <v>155</v>
      </c>
      <c r="AU152" s="218" t="s">
        <v>82</v>
      </c>
      <c r="AY152" s="20" t="s">
        <v>152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80</v>
      </c>
      <c r="BK152" s="219">
        <f>ROUND(I152*H152,2)</f>
        <v>0</v>
      </c>
      <c r="BL152" s="20" t="s">
        <v>160</v>
      </c>
      <c r="BM152" s="218" t="s">
        <v>208</v>
      </c>
    </row>
    <row r="153" s="2" customFormat="1">
      <c r="A153" s="41"/>
      <c r="B153" s="42"/>
      <c r="C153" s="43"/>
      <c r="D153" s="220" t="s">
        <v>162</v>
      </c>
      <c r="E153" s="43"/>
      <c r="F153" s="221" t="s">
        <v>209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162</v>
      </c>
      <c r="AU153" s="20" t="s">
        <v>82</v>
      </c>
    </row>
    <row r="154" s="2" customFormat="1" ht="24.15" customHeight="1">
      <c r="A154" s="41"/>
      <c r="B154" s="42"/>
      <c r="C154" s="207" t="s">
        <v>191</v>
      </c>
      <c r="D154" s="207" t="s">
        <v>155</v>
      </c>
      <c r="E154" s="208" t="s">
        <v>210</v>
      </c>
      <c r="F154" s="209" t="s">
        <v>211</v>
      </c>
      <c r="G154" s="210" t="s">
        <v>207</v>
      </c>
      <c r="H154" s="211">
        <v>0.14299999999999999</v>
      </c>
      <c r="I154" s="212"/>
      <c r="J154" s="213">
        <f>ROUND(I154*H154,2)</f>
        <v>0</v>
      </c>
      <c r="K154" s="209" t="s">
        <v>159</v>
      </c>
      <c r="L154" s="47"/>
      <c r="M154" s="214" t="s">
        <v>19</v>
      </c>
      <c r="N154" s="215" t="s">
        <v>43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160</v>
      </c>
      <c r="AT154" s="218" t="s">
        <v>155</v>
      </c>
      <c r="AU154" s="218" t="s">
        <v>82</v>
      </c>
      <c r="AY154" s="20" t="s">
        <v>152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80</v>
      </c>
      <c r="BK154" s="219">
        <f>ROUND(I154*H154,2)</f>
        <v>0</v>
      </c>
      <c r="BL154" s="20" t="s">
        <v>160</v>
      </c>
      <c r="BM154" s="218" t="s">
        <v>212</v>
      </c>
    </row>
    <row r="155" s="2" customFormat="1">
      <c r="A155" s="41"/>
      <c r="B155" s="42"/>
      <c r="C155" s="43"/>
      <c r="D155" s="220" t="s">
        <v>162</v>
      </c>
      <c r="E155" s="43"/>
      <c r="F155" s="221" t="s">
        <v>213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162</v>
      </c>
      <c r="AU155" s="20" t="s">
        <v>82</v>
      </c>
    </row>
    <row r="156" s="2" customFormat="1" ht="21.75" customHeight="1">
      <c r="A156" s="41"/>
      <c r="B156" s="42"/>
      <c r="C156" s="207" t="s">
        <v>107</v>
      </c>
      <c r="D156" s="207" t="s">
        <v>155</v>
      </c>
      <c r="E156" s="208" t="s">
        <v>214</v>
      </c>
      <c r="F156" s="209" t="s">
        <v>215</v>
      </c>
      <c r="G156" s="210" t="s">
        <v>207</v>
      </c>
      <c r="H156" s="211">
        <v>0.14299999999999999</v>
      </c>
      <c r="I156" s="212"/>
      <c r="J156" s="213">
        <f>ROUND(I156*H156,2)</f>
        <v>0</v>
      </c>
      <c r="K156" s="209" t="s">
        <v>159</v>
      </c>
      <c r="L156" s="47"/>
      <c r="M156" s="214" t="s">
        <v>19</v>
      </c>
      <c r="N156" s="215" t="s">
        <v>43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160</v>
      </c>
      <c r="AT156" s="218" t="s">
        <v>155</v>
      </c>
      <c r="AU156" s="218" t="s">
        <v>82</v>
      </c>
      <c r="AY156" s="20" t="s">
        <v>152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80</v>
      </c>
      <c r="BK156" s="219">
        <f>ROUND(I156*H156,2)</f>
        <v>0</v>
      </c>
      <c r="BL156" s="20" t="s">
        <v>160</v>
      </c>
      <c r="BM156" s="218" t="s">
        <v>216</v>
      </c>
    </row>
    <row r="157" s="2" customFormat="1">
      <c r="A157" s="41"/>
      <c r="B157" s="42"/>
      <c r="C157" s="43"/>
      <c r="D157" s="220" t="s">
        <v>162</v>
      </c>
      <c r="E157" s="43"/>
      <c r="F157" s="221" t="s">
        <v>217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162</v>
      </c>
      <c r="AU157" s="20" t="s">
        <v>82</v>
      </c>
    </row>
    <row r="158" s="2" customFormat="1" ht="24.15" customHeight="1">
      <c r="A158" s="41"/>
      <c r="B158" s="42"/>
      <c r="C158" s="207" t="s">
        <v>110</v>
      </c>
      <c r="D158" s="207" t="s">
        <v>155</v>
      </c>
      <c r="E158" s="208" t="s">
        <v>218</v>
      </c>
      <c r="F158" s="209" t="s">
        <v>219</v>
      </c>
      <c r="G158" s="210" t="s">
        <v>207</v>
      </c>
      <c r="H158" s="211">
        <v>0.85799999999999998</v>
      </c>
      <c r="I158" s="212"/>
      <c r="J158" s="213">
        <f>ROUND(I158*H158,2)</f>
        <v>0</v>
      </c>
      <c r="K158" s="209" t="s">
        <v>159</v>
      </c>
      <c r="L158" s="47"/>
      <c r="M158" s="214" t="s">
        <v>19</v>
      </c>
      <c r="N158" s="215" t="s">
        <v>43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160</v>
      </c>
      <c r="AT158" s="218" t="s">
        <v>155</v>
      </c>
      <c r="AU158" s="218" t="s">
        <v>82</v>
      </c>
      <c r="AY158" s="20" t="s">
        <v>152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80</v>
      </c>
      <c r="BK158" s="219">
        <f>ROUND(I158*H158,2)</f>
        <v>0</v>
      </c>
      <c r="BL158" s="20" t="s">
        <v>160</v>
      </c>
      <c r="BM158" s="218" t="s">
        <v>220</v>
      </c>
    </row>
    <row r="159" s="2" customFormat="1">
      <c r="A159" s="41"/>
      <c r="B159" s="42"/>
      <c r="C159" s="43"/>
      <c r="D159" s="220" t="s">
        <v>162</v>
      </c>
      <c r="E159" s="43"/>
      <c r="F159" s="221" t="s">
        <v>221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162</v>
      </c>
      <c r="AU159" s="20" t="s">
        <v>82</v>
      </c>
    </row>
    <row r="160" s="13" customFormat="1">
      <c r="A160" s="13"/>
      <c r="B160" s="225"/>
      <c r="C160" s="226"/>
      <c r="D160" s="227" t="s">
        <v>164</v>
      </c>
      <c r="E160" s="228" t="s">
        <v>19</v>
      </c>
      <c r="F160" s="229" t="s">
        <v>584</v>
      </c>
      <c r="G160" s="226"/>
      <c r="H160" s="230">
        <v>0.85799999999999998</v>
      </c>
      <c r="I160" s="231"/>
      <c r="J160" s="226"/>
      <c r="K160" s="226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164</v>
      </c>
      <c r="AU160" s="236" t="s">
        <v>82</v>
      </c>
      <c r="AV160" s="13" t="s">
        <v>82</v>
      </c>
      <c r="AW160" s="13" t="s">
        <v>33</v>
      </c>
      <c r="AX160" s="13" t="s">
        <v>80</v>
      </c>
      <c r="AY160" s="236" t="s">
        <v>152</v>
      </c>
    </row>
    <row r="161" s="2" customFormat="1" ht="24.15" customHeight="1">
      <c r="A161" s="41"/>
      <c r="B161" s="42"/>
      <c r="C161" s="207" t="s">
        <v>8</v>
      </c>
      <c r="D161" s="207" t="s">
        <v>155</v>
      </c>
      <c r="E161" s="208" t="s">
        <v>223</v>
      </c>
      <c r="F161" s="209" t="s">
        <v>224</v>
      </c>
      <c r="G161" s="210" t="s">
        <v>207</v>
      </c>
      <c r="H161" s="211">
        <v>0.14299999999999999</v>
      </c>
      <c r="I161" s="212"/>
      <c r="J161" s="213">
        <f>ROUND(I161*H161,2)</f>
        <v>0</v>
      </c>
      <c r="K161" s="209" t="s">
        <v>159</v>
      </c>
      <c r="L161" s="47"/>
      <c r="M161" s="214" t="s">
        <v>19</v>
      </c>
      <c r="N161" s="215" t="s">
        <v>43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160</v>
      </c>
      <c r="AT161" s="218" t="s">
        <v>155</v>
      </c>
      <c r="AU161" s="218" t="s">
        <v>82</v>
      </c>
      <c r="AY161" s="20" t="s">
        <v>152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80</v>
      </c>
      <c r="BK161" s="219">
        <f>ROUND(I161*H161,2)</f>
        <v>0</v>
      </c>
      <c r="BL161" s="20" t="s">
        <v>160</v>
      </c>
      <c r="BM161" s="218" t="s">
        <v>225</v>
      </c>
    </row>
    <row r="162" s="2" customFormat="1">
      <c r="A162" s="41"/>
      <c r="B162" s="42"/>
      <c r="C162" s="43"/>
      <c r="D162" s="220" t="s">
        <v>162</v>
      </c>
      <c r="E162" s="43"/>
      <c r="F162" s="221" t="s">
        <v>226</v>
      </c>
      <c r="G162" s="43"/>
      <c r="H162" s="43"/>
      <c r="I162" s="222"/>
      <c r="J162" s="43"/>
      <c r="K162" s="43"/>
      <c r="L162" s="47"/>
      <c r="M162" s="223"/>
      <c r="N162" s="224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162</v>
      </c>
      <c r="AU162" s="20" t="s">
        <v>82</v>
      </c>
    </row>
    <row r="163" s="12" customFormat="1" ht="22.8" customHeight="1">
      <c r="A163" s="12"/>
      <c r="B163" s="191"/>
      <c r="C163" s="192"/>
      <c r="D163" s="193" t="s">
        <v>71</v>
      </c>
      <c r="E163" s="205" t="s">
        <v>227</v>
      </c>
      <c r="F163" s="205" t="s">
        <v>228</v>
      </c>
      <c r="G163" s="192"/>
      <c r="H163" s="192"/>
      <c r="I163" s="195"/>
      <c r="J163" s="206">
        <f>BK163</f>
        <v>0</v>
      </c>
      <c r="K163" s="192"/>
      <c r="L163" s="197"/>
      <c r="M163" s="198"/>
      <c r="N163" s="199"/>
      <c r="O163" s="199"/>
      <c r="P163" s="200">
        <f>SUM(P164:P165)</f>
        <v>0</v>
      </c>
      <c r="Q163" s="199"/>
      <c r="R163" s="200">
        <f>SUM(R164:R165)</f>
        <v>0</v>
      </c>
      <c r="S163" s="199"/>
      <c r="T163" s="201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2" t="s">
        <v>80</v>
      </c>
      <c r="AT163" s="203" t="s">
        <v>71</v>
      </c>
      <c r="AU163" s="203" t="s">
        <v>80</v>
      </c>
      <c r="AY163" s="202" t="s">
        <v>152</v>
      </c>
      <c r="BK163" s="204">
        <f>SUM(BK164:BK165)</f>
        <v>0</v>
      </c>
    </row>
    <row r="164" s="2" customFormat="1" ht="33" customHeight="1">
      <c r="A164" s="41"/>
      <c r="B164" s="42"/>
      <c r="C164" s="207" t="s">
        <v>115</v>
      </c>
      <c r="D164" s="207" t="s">
        <v>155</v>
      </c>
      <c r="E164" s="208" t="s">
        <v>229</v>
      </c>
      <c r="F164" s="209" t="s">
        <v>230</v>
      </c>
      <c r="G164" s="210" t="s">
        <v>207</v>
      </c>
      <c r="H164" s="211">
        <v>0.92000000000000004</v>
      </c>
      <c r="I164" s="212"/>
      <c r="J164" s="213">
        <f>ROUND(I164*H164,2)</f>
        <v>0</v>
      </c>
      <c r="K164" s="209" t="s">
        <v>159</v>
      </c>
      <c r="L164" s="47"/>
      <c r="M164" s="214" t="s">
        <v>19</v>
      </c>
      <c r="N164" s="215" t="s">
        <v>43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160</v>
      </c>
      <c r="AT164" s="218" t="s">
        <v>155</v>
      </c>
      <c r="AU164" s="218" t="s">
        <v>82</v>
      </c>
      <c r="AY164" s="20" t="s">
        <v>152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80</v>
      </c>
      <c r="BK164" s="219">
        <f>ROUND(I164*H164,2)</f>
        <v>0</v>
      </c>
      <c r="BL164" s="20" t="s">
        <v>160</v>
      </c>
      <c r="BM164" s="218" t="s">
        <v>231</v>
      </c>
    </row>
    <row r="165" s="2" customFormat="1">
      <c r="A165" s="41"/>
      <c r="B165" s="42"/>
      <c r="C165" s="43"/>
      <c r="D165" s="220" t="s">
        <v>162</v>
      </c>
      <c r="E165" s="43"/>
      <c r="F165" s="221" t="s">
        <v>232</v>
      </c>
      <c r="G165" s="43"/>
      <c r="H165" s="43"/>
      <c r="I165" s="222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162</v>
      </c>
      <c r="AU165" s="20" t="s">
        <v>82</v>
      </c>
    </row>
    <row r="166" s="12" customFormat="1" ht="25.92" customHeight="1">
      <c r="A166" s="12"/>
      <c r="B166" s="191"/>
      <c r="C166" s="192"/>
      <c r="D166" s="193" t="s">
        <v>71</v>
      </c>
      <c r="E166" s="194" t="s">
        <v>233</v>
      </c>
      <c r="F166" s="194" t="s">
        <v>234</v>
      </c>
      <c r="G166" s="192"/>
      <c r="H166" s="192"/>
      <c r="I166" s="195"/>
      <c r="J166" s="196">
        <f>BK166</f>
        <v>0</v>
      </c>
      <c r="K166" s="192"/>
      <c r="L166" s="197"/>
      <c r="M166" s="198"/>
      <c r="N166" s="199"/>
      <c r="O166" s="199"/>
      <c r="P166" s="200">
        <f>P167+P172+P177</f>
        <v>0</v>
      </c>
      <c r="Q166" s="199"/>
      <c r="R166" s="200">
        <f>R167+R172+R177</f>
        <v>0.63866659000000003</v>
      </c>
      <c r="S166" s="199"/>
      <c r="T166" s="201">
        <f>T167+T172+T177</f>
        <v>0.13226542999999999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2" t="s">
        <v>82</v>
      </c>
      <c r="AT166" s="203" t="s">
        <v>71</v>
      </c>
      <c r="AU166" s="203" t="s">
        <v>72</v>
      </c>
      <c r="AY166" s="202" t="s">
        <v>152</v>
      </c>
      <c r="BK166" s="204">
        <f>BK167+BK172+BK177</f>
        <v>0</v>
      </c>
    </row>
    <row r="167" s="12" customFormat="1" ht="22.8" customHeight="1">
      <c r="A167" s="12"/>
      <c r="B167" s="191"/>
      <c r="C167" s="192"/>
      <c r="D167" s="193" t="s">
        <v>71</v>
      </c>
      <c r="E167" s="205" t="s">
        <v>235</v>
      </c>
      <c r="F167" s="205" t="s">
        <v>236</v>
      </c>
      <c r="G167" s="192"/>
      <c r="H167" s="192"/>
      <c r="I167" s="195"/>
      <c r="J167" s="206">
        <f>BK167</f>
        <v>0</v>
      </c>
      <c r="K167" s="192"/>
      <c r="L167" s="197"/>
      <c r="M167" s="198"/>
      <c r="N167" s="199"/>
      <c r="O167" s="199"/>
      <c r="P167" s="200">
        <f>SUM(P168:P171)</f>
        <v>0</v>
      </c>
      <c r="Q167" s="199"/>
      <c r="R167" s="200">
        <f>SUM(R168:R171)</f>
        <v>0</v>
      </c>
      <c r="S167" s="199"/>
      <c r="T167" s="201">
        <f>SUM(T168:T171)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2" t="s">
        <v>82</v>
      </c>
      <c r="AT167" s="203" t="s">
        <v>71</v>
      </c>
      <c r="AU167" s="203" t="s">
        <v>80</v>
      </c>
      <c r="AY167" s="202" t="s">
        <v>152</v>
      </c>
      <c r="BK167" s="204">
        <f>SUM(BK168:BK171)</f>
        <v>0</v>
      </c>
    </row>
    <row r="168" s="2" customFormat="1" ht="16.5" customHeight="1">
      <c r="A168" s="41"/>
      <c r="B168" s="42"/>
      <c r="C168" s="207" t="s">
        <v>118</v>
      </c>
      <c r="D168" s="207" t="s">
        <v>155</v>
      </c>
      <c r="E168" s="208" t="s">
        <v>237</v>
      </c>
      <c r="F168" s="209" t="s">
        <v>238</v>
      </c>
      <c r="G168" s="210" t="s">
        <v>239</v>
      </c>
      <c r="H168" s="211">
        <v>1</v>
      </c>
      <c r="I168" s="212"/>
      <c r="J168" s="213">
        <f>ROUND(I168*H168,2)</f>
        <v>0</v>
      </c>
      <c r="K168" s="209" t="s">
        <v>19</v>
      </c>
      <c r="L168" s="47"/>
      <c r="M168" s="214" t="s">
        <v>19</v>
      </c>
      <c r="N168" s="215" t="s">
        <v>43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240</v>
      </c>
      <c r="AT168" s="218" t="s">
        <v>155</v>
      </c>
      <c r="AU168" s="218" t="s">
        <v>82</v>
      </c>
      <c r="AY168" s="20" t="s">
        <v>152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80</v>
      </c>
      <c r="BK168" s="219">
        <f>ROUND(I168*H168,2)</f>
        <v>0</v>
      </c>
      <c r="BL168" s="20" t="s">
        <v>240</v>
      </c>
      <c r="BM168" s="218" t="s">
        <v>241</v>
      </c>
    </row>
    <row r="169" s="2" customFormat="1" ht="16.5" customHeight="1">
      <c r="A169" s="41"/>
      <c r="B169" s="42"/>
      <c r="C169" s="207" t="s">
        <v>242</v>
      </c>
      <c r="D169" s="207" t="s">
        <v>155</v>
      </c>
      <c r="E169" s="208" t="s">
        <v>243</v>
      </c>
      <c r="F169" s="209" t="s">
        <v>244</v>
      </c>
      <c r="G169" s="210" t="s">
        <v>239</v>
      </c>
      <c r="H169" s="211">
        <v>1</v>
      </c>
      <c r="I169" s="212"/>
      <c r="J169" s="213">
        <f>ROUND(I169*H169,2)</f>
        <v>0</v>
      </c>
      <c r="K169" s="209" t="s">
        <v>19</v>
      </c>
      <c r="L169" s="47"/>
      <c r="M169" s="214" t="s">
        <v>19</v>
      </c>
      <c r="N169" s="215" t="s">
        <v>43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240</v>
      </c>
      <c r="AT169" s="218" t="s">
        <v>155</v>
      </c>
      <c r="AU169" s="218" t="s">
        <v>82</v>
      </c>
      <c r="AY169" s="20" t="s">
        <v>152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80</v>
      </c>
      <c r="BK169" s="219">
        <f>ROUND(I169*H169,2)</f>
        <v>0</v>
      </c>
      <c r="BL169" s="20" t="s">
        <v>240</v>
      </c>
      <c r="BM169" s="218" t="s">
        <v>245</v>
      </c>
    </row>
    <row r="170" s="2" customFormat="1" ht="16.5" customHeight="1">
      <c r="A170" s="41"/>
      <c r="B170" s="42"/>
      <c r="C170" s="270" t="s">
        <v>240</v>
      </c>
      <c r="D170" s="270" t="s">
        <v>272</v>
      </c>
      <c r="E170" s="271" t="s">
        <v>585</v>
      </c>
      <c r="F170" s="272" t="s">
        <v>586</v>
      </c>
      <c r="G170" s="273" t="s">
        <v>315</v>
      </c>
      <c r="H170" s="274">
        <v>4</v>
      </c>
      <c r="I170" s="275"/>
      <c r="J170" s="276">
        <f>ROUND(I170*H170,2)</f>
        <v>0</v>
      </c>
      <c r="K170" s="272" t="s">
        <v>19</v>
      </c>
      <c r="L170" s="277"/>
      <c r="M170" s="278" t="s">
        <v>19</v>
      </c>
      <c r="N170" s="279" t="s">
        <v>43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275</v>
      </c>
      <c r="AT170" s="218" t="s">
        <v>272</v>
      </c>
      <c r="AU170" s="218" t="s">
        <v>82</v>
      </c>
      <c r="AY170" s="20" t="s">
        <v>152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80</v>
      </c>
      <c r="BK170" s="219">
        <f>ROUND(I170*H170,2)</f>
        <v>0</v>
      </c>
      <c r="BL170" s="20" t="s">
        <v>240</v>
      </c>
      <c r="BM170" s="218" t="s">
        <v>587</v>
      </c>
    </row>
    <row r="171" s="2" customFormat="1" ht="24.15" customHeight="1">
      <c r="A171" s="41"/>
      <c r="B171" s="42"/>
      <c r="C171" s="207" t="s">
        <v>252</v>
      </c>
      <c r="D171" s="207" t="s">
        <v>155</v>
      </c>
      <c r="E171" s="208" t="s">
        <v>246</v>
      </c>
      <c r="F171" s="209" t="s">
        <v>247</v>
      </c>
      <c r="G171" s="210" t="s">
        <v>248</v>
      </c>
      <c r="H171" s="258"/>
      <c r="I171" s="212"/>
      <c r="J171" s="213">
        <f>ROUND(I171*H171,2)</f>
        <v>0</v>
      </c>
      <c r="K171" s="209" t="s">
        <v>19</v>
      </c>
      <c r="L171" s="47"/>
      <c r="M171" s="214" t="s">
        <v>19</v>
      </c>
      <c r="N171" s="215" t="s">
        <v>43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240</v>
      </c>
      <c r="AT171" s="218" t="s">
        <v>155</v>
      </c>
      <c r="AU171" s="218" t="s">
        <v>82</v>
      </c>
      <c r="AY171" s="20" t="s">
        <v>152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80</v>
      </c>
      <c r="BK171" s="219">
        <f>ROUND(I171*H171,2)</f>
        <v>0</v>
      </c>
      <c r="BL171" s="20" t="s">
        <v>240</v>
      </c>
      <c r="BM171" s="218" t="s">
        <v>249</v>
      </c>
    </row>
    <row r="172" s="12" customFormat="1" ht="22.8" customHeight="1">
      <c r="A172" s="12"/>
      <c r="B172" s="191"/>
      <c r="C172" s="192"/>
      <c r="D172" s="193" t="s">
        <v>71</v>
      </c>
      <c r="E172" s="205" t="s">
        <v>321</v>
      </c>
      <c r="F172" s="205" t="s">
        <v>322</v>
      </c>
      <c r="G172" s="192"/>
      <c r="H172" s="192"/>
      <c r="I172" s="195"/>
      <c r="J172" s="206">
        <f>BK172</f>
        <v>0</v>
      </c>
      <c r="K172" s="192"/>
      <c r="L172" s="197"/>
      <c r="M172" s="198"/>
      <c r="N172" s="199"/>
      <c r="O172" s="199"/>
      <c r="P172" s="200">
        <f>SUM(P173:P176)</f>
        <v>0</v>
      </c>
      <c r="Q172" s="199"/>
      <c r="R172" s="200">
        <f>SUM(R173:R176)</f>
        <v>0</v>
      </c>
      <c r="S172" s="199"/>
      <c r="T172" s="201">
        <f>SUM(T173:T176)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2" t="s">
        <v>82</v>
      </c>
      <c r="AT172" s="203" t="s">
        <v>71</v>
      </c>
      <c r="AU172" s="203" t="s">
        <v>80</v>
      </c>
      <c r="AY172" s="202" t="s">
        <v>152</v>
      </c>
      <c r="BK172" s="204">
        <f>SUM(BK173:BK176)</f>
        <v>0</v>
      </c>
    </row>
    <row r="173" s="2" customFormat="1" ht="16.5" customHeight="1">
      <c r="A173" s="41"/>
      <c r="B173" s="42"/>
      <c r="C173" s="207" t="s">
        <v>264</v>
      </c>
      <c r="D173" s="207" t="s">
        <v>155</v>
      </c>
      <c r="E173" s="208" t="s">
        <v>323</v>
      </c>
      <c r="F173" s="209" t="s">
        <v>324</v>
      </c>
      <c r="G173" s="210" t="s">
        <v>239</v>
      </c>
      <c r="H173" s="211">
        <v>1</v>
      </c>
      <c r="I173" s="212"/>
      <c r="J173" s="213">
        <f>ROUND(I173*H173,2)</f>
        <v>0</v>
      </c>
      <c r="K173" s="209" t="s">
        <v>19</v>
      </c>
      <c r="L173" s="47"/>
      <c r="M173" s="214" t="s">
        <v>19</v>
      </c>
      <c r="N173" s="215" t="s">
        <v>43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240</v>
      </c>
      <c r="AT173" s="218" t="s">
        <v>155</v>
      </c>
      <c r="AU173" s="218" t="s">
        <v>82</v>
      </c>
      <c r="AY173" s="20" t="s">
        <v>152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80</v>
      </c>
      <c r="BK173" s="219">
        <f>ROUND(I173*H173,2)</f>
        <v>0</v>
      </c>
      <c r="BL173" s="20" t="s">
        <v>240</v>
      </c>
      <c r="BM173" s="218" t="s">
        <v>325</v>
      </c>
    </row>
    <row r="174" s="2" customFormat="1" ht="16.5" customHeight="1">
      <c r="A174" s="41"/>
      <c r="B174" s="42"/>
      <c r="C174" s="207" t="s">
        <v>271</v>
      </c>
      <c r="D174" s="207" t="s">
        <v>155</v>
      </c>
      <c r="E174" s="208" t="s">
        <v>326</v>
      </c>
      <c r="F174" s="209" t="s">
        <v>327</v>
      </c>
      <c r="G174" s="210" t="s">
        <v>239</v>
      </c>
      <c r="H174" s="211">
        <v>1</v>
      </c>
      <c r="I174" s="212"/>
      <c r="J174" s="213">
        <f>ROUND(I174*H174,2)</f>
        <v>0</v>
      </c>
      <c r="K174" s="209" t="s">
        <v>19</v>
      </c>
      <c r="L174" s="47"/>
      <c r="M174" s="214" t="s">
        <v>19</v>
      </c>
      <c r="N174" s="215" t="s">
        <v>43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240</v>
      </c>
      <c r="AT174" s="218" t="s">
        <v>155</v>
      </c>
      <c r="AU174" s="218" t="s">
        <v>82</v>
      </c>
      <c r="AY174" s="20" t="s">
        <v>152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80</v>
      </c>
      <c r="BK174" s="219">
        <f>ROUND(I174*H174,2)</f>
        <v>0</v>
      </c>
      <c r="BL174" s="20" t="s">
        <v>240</v>
      </c>
      <c r="BM174" s="218" t="s">
        <v>328</v>
      </c>
    </row>
    <row r="175" s="2" customFormat="1" ht="24.15" customHeight="1">
      <c r="A175" s="41"/>
      <c r="B175" s="42"/>
      <c r="C175" s="207" t="s">
        <v>278</v>
      </c>
      <c r="D175" s="207" t="s">
        <v>155</v>
      </c>
      <c r="E175" s="208" t="s">
        <v>329</v>
      </c>
      <c r="F175" s="209" t="s">
        <v>330</v>
      </c>
      <c r="G175" s="210" t="s">
        <v>248</v>
      </c>
      <c r="H175" s="258"/>
      <c r="I175" s="212"/>
      <c r="J175" s="213">
        <f>ROUND(I175*H175,2)</f>
        <v>0</v>
      </c>
      <c r="K175" s="209" t="s">
        <v>159</v>
      </c>
      <c r="L175" s="47"/>
      <c r="M175" s="214" t="s">
        <v>19</v>
      </c>
      <c r="N175" s="215" t="s">
        <v>43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240</v>
      </c>
      <c r="AT175" s="218" t="s">
        <v>155</v>
      </c>
      <c r="AU175" s="218" t="s">
        <v>82</v>
      </c>
      <c r="AY175" s="20" t="s">
        <v>152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80</v>
      </c>
      <c r="BK175" s="219">
        <f>ROUND(I175*H175,2)</f>
        <v>0</v>
      </c>
      <c r="BL175" s="20" t="s">
        <v>240</v>
      </c>
      <c r="BM175" s="218" t="s">
        <v>331</v>
      </c>
    </row>
    <row r="176" s="2" customFormat="1">
      <c r="A176" s="41"/>
      <c r="B176" s="42"/>
      <c r="C176" s="43"/>
      <c r="D176" s="220" t="s">
        <v>162</v>
      </c>
      <c r="E176" s="43"/>
      <c r="F176" s="221" t="s">
        <v>332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162</v>
      </c>
      <c r="AU176" s="20" t="s">
        <v>82</v>
      </c>
    </row>
    <row r="177" s="12" customFormat="1" ht="22.8" customHeight="1">
      <c r="A177" s="12"/>
      <c r="B177" s="191"/>
      <c r="C177" s="192"/>
      <c r="D177" s="193" t="s">
        <v>71</v>
      </c>
      <c r="E177" s="205" t="s">
        <v>250</v>
      </c>
      <c r="F177" s="205" t="s">
        <v>251</v>
      </c>
      <c r="G177" s="192"/>
      <c r="H177" s="192"/>
      <c r="I177" s="195"/>
      <c r="J177" s="206">
        <f>BK177</f>
        <v>0</v>
      </c>
      <c r="K177" s="192"/>
      <c r="L177" s="197"/>
      <c r="M177" s="198"/>
      <c r="N177" s="199"/>
      <c r="O177" s="199"/>
      <c r="P177" s="200">
        <f>SUM(P178:P235)</f>
        <v>0</v>
      </c>
      <c r="Q177" s="199"/>
      <c r="R177" s="200">
        <f>SUM(R178:R235)</f>
        <v>0.63866659000000003</v>
      </c>
      <c r="S177" s="199"/>
      <c r="T177" s="201">
        <f>SUM(T178:T235)</f>
        <v>0.13226542999999999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2" t="s">
        <v>82</v>
      </c>
      <c r="AT177" s="203" t="s">
        <v>71</v>
      </c>
      <c r="AU177" s="203" t="s">
        <v>80</v>
      </c>
      <c r="AY177" s="202" t="s">
        <v>152</v>
      </c>
      <c r="BK177" s="204">
        <f>SUM(BK178:BK235)</f>
        <v>0</v>
      </c>
    </row>
    <row r="178" s="2" customFormat="1" ht="16.5" customHeight="1">
      <c r="A178" s="41"/>
      <c r="B178" s="42"/>
      <c r="C178" s="207" t="s">
        <v>7</v>
      </c>
      <c r="D178" s="207" t="s">
        <v>155</v>
      </c>
      <c r="E178" s="208" t="s">
        <v>253</v>
      </c>
      <c r="F178" s="209" t="s">
        <v>254</v>
      </c>
      <c r="G178" s="210" t="s">
        <v>158</v>
      </c>
      <c r="H178" s="211">
        <v>425.15300000000002</v>
      </c>
      <c r="I178" s="212"/>
      <c r="J178" s="213">
        <f>ROUND(I178*H178,2)</f>
        <v>0</v>
      </c>
      <c r="K178" s="209" t="s">
        <v>159</v>
      </c>
      <c r="L178" s="47"/>
      <c r="M178" s="214" t="s">
        <v>19</v>
      </c>
      <c r="N178" s="215" t="s">
        <v>43</v>
      </c>
      <c r="O178" s="87"/>
      <c r="P178" s="216">
        <f>O178*H178</f>
        <v>0</v>
      </c>
      <c r="Q178" s="216">
        <v>0.001</v>
      </c>
      <c r="R178" s="216">
        <f>Q178*H178</f>
        <v>0.425153</v>
      </c>
      <c r="S178" s="216">
        <v>0.00031</v>
      </c>
      <c r="T178" s="217">
        <f>S178*H178</f>
        <v>0.13179742999999999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240</v>
      </c>
      <c r="AT178" s="218" t="s">
        <v>155</v>
      </c>
      <c r="AU178" s="218" t="s">
        <v>82</v>
      </c>
      <c r="AY178" s="20" t="s">
        <v>152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80</v>
      </c>
      <c r="BK178" s="219">
        <f>ROUND(I178*H178,2)</f>
        <v>0</v>
      </c>
      <c r="BL178" s="20" t="s">
        <v>240</v>
      </c>
      <c r="BM178" s="218" t="s">
        <v>255</v>
      </c>
    </row>
    <row r="179" s="2" customFormat="1">
      <c r="A179" s="41"/>
      <c r="B179" s="42"/>
      <c r="C179" s="43"/>
      <c r="D179" s="220" t="s">
        <v>162</v>
      </c>
      <c r="E179" s="43"/>
      <c r="F179" s="221" t="s">
        <v>256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162</v>
      </c>
      <c r="AU179" s="20" t="s">
        <v>82</v>
      </c>
    </row>
    <row r="180" s="14" customFormat="1">
      <c r="A180" s="14"/>
      <c r="B180" s="237"/>
      <c r="C180" s="238"/>
      <c r="D180" s="227" t="s">
        <v>164</v>
      </c>
      <c r="E180" s="239" t="s">
        <v>19</v>
      </c>
      <c r="F180" s="240" t="s">
        <v>257</v>
      </c>
      <c r="G180" s="238"/>
      <c r="H180" s="239" t="s">
        <v>19</v>
      </c>
      <c r="I180" s="241"/>
      <c r="J180" s="238"/>
      <c r="K180" s="238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164</v>
      </c>
      <c r="AU180" s="246" t="s">
        <v>82</v>
      </c>
      <c r="AV180" s="14" t="s">
        <v>80</v>
      </c>
      <c r="AW180" s="14" t="s">
        <v>33</v>
      </c>
      <c r="AX180" s="14" t="s">
        <v>72</v>
      </c>
      <c r="AY180" s="246" t="s">
        <v>152</v>
      </c>
    </row>
    <row r="181" s="13" customFormat="1">
      <c r="A181" s="13"/>
      <c r="B181" s="225"/>
      <c r="C181" s="226"/>
      <c r="D181" s="227" t="s">
        <v>164</v>
      </c>
      <c r="E181" s="228" t="s">
        <v>19</v>
      </c>
      <c r="F181" s="229" t="s">
        <v>546</v>
      </c>
      <c r="G181" s="226"/>
      <c r="H181" s="230">
        <v>9.7579999999999991</v>
      </c>
      <c r="I181" s="231"/>
      <c r="J181" s="226"/>
      <c r="K181" s="226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164</v>
      </c>
      <c r="AU181" s="236" t="s">
        <v>82</v>
      </c>
      <c r="AV181" s="13" t="s">
        <v>82</v>
      </c>
      <c r="AW181" s="13" t="s">
        <v>33</v>
      </c>
      <c r="AX181" s="13" t="s">
        <v>72</v>
      </c>
      <c r="AY181" s="236" t="s">
        <v>152</v>
      </c>
    </row>
    <row r="182" s="13" customFormat="1">
      <c r="A182" s="13"/>
      <c r="B182" s="225"/>
      <c r="C182" s="226"/>
      <c r="D182" s="227" t="s">
        <v>164</v>
      </c>
      <c r="E182" s="228" t="s">
        <v>19</v>
      </c>
      <c r="F182" s="229" t="s">
        <v>547</v>
      </c>
      <c r="G182" s="226"/>
      <c r="H182" s="230">
        <v>39.158999999999999</v>
      </c>
      <c r="I182" s="231"/>
      <c r="J182" s="226"/>
      <c r="K182" s="226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164</v>
      </c>
      <c r="AU182" s="236" t="s">
        <v>82</v>
      </c>
      <c r="AV182" s="13" t="s">
        <v>82</v>
      </c>
      <c r="AW182" s="13" t="s">
        <v>33</v>
      </c>
      <c r="AX182" s="13" t="s">
        <v>72</v>
      </c>
      <c r="AY182" s="236" t="s">
        <v>152</v>
      </c>
    </row>
    <row r="183" s="13" customFormat="1">
      <c r="A183" s="13"/>
      <c r="B183" s="225"/>
      <c r="C183" s="226"/>
      <c r="D183" s="227" t="s">
        <v>164</v>
      </c>
      <c r="E183" s="228" t="s">
        <v>19</v>
      </c>
      <c r="F183" s="229" t="s">
        <v>548</v>
      </c>
      <c r="G183" s="226"/>
      <c r="H183" s="230">
        <v>16.571999999999999</v>
      </c>
      <c r="I183" s="231"/>
      <c r="J183" s="226"/>
      <c r="K183" s="226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164</v>
      </c>
      <c r="AU183" s="236" t="s">
        <v>82</v>
      </c>
      <c r="AV183" s="13" t="s">
        <v>82</v>
      </c>
      <c r="AW183" s="13" t="s">
        <v>33</v>
      </c>
      <c r="AX183" s="13" t="s">
        <v>72</v>
      </c>
      <c r="AY183" s="236" t="s">
        <v>152</v>
      </c>
    </row>
    <row r="184" s="13" customFormat="1">
      <c r="A184" s="13"/>
      <c r="B184" s="225"/>
      <c r="C184" s="226"/>
      <c r="D184" s="227" t="s">
        <v>164</v>
      </c>
      <c r="E184" s="228" t="s">
        <v>19</v>
      </c>
      <c r="F184" s="229" t="s">
        <v>549</v>
      </c>
      <c r="G184" s="226"/>
      <c r="H184" s="230">
        <v>14.702999999999999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164</v>
      </c>
      <c r="AU184" s="236" t="s">
        <v>82</v>
      </c>
      <c r="AV184" s="13" t="s">
        <v>82</v>
      </c>
      <c r="AW184" s="13" t="s">
        <v>33</v>
      </c>
      <c r="AX184" s="13" t="s">
        <v>72</v>
      </c>
      <c r="AY184" s="236" t="s">
        <v>152</v>
      </c>
    </row>
    <row r="185" s="13" customFormat="1">
      <c r="A185" s="13"/>
      <c r="B185" s="225"/>
      <c r="C185" s="226"/>
      <c r="D185" s="227" t="s">
        <v>164</v>
      </c>
      <c r="E185" s="228" t="s">
        <v>19</v>
      </c>
      <c r="F185" s="229" t="s">
        <v>550</v>
      </c>
      <c r="G185" s="226"/>
      <c r="H185" s="230">
        <v>42.505000000000003</v>
      </c>
      <c r="I185" s="231"/>
      <c r="J185" s="226"/>
      <c r="K185" s="226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164</v>
      </c>
      <c r="AU185" s="236" t="s">
        <v>82</v>
      </c>
      <c r="AV185" s="13" t="s">
        <v>82</v>
      </c>
      <c r="AW185" s="13" t="s">
        <v>33</v>
      </c>
      <c r="AX185" s="13" t="s">
        <v>72</v>
      </c>
      <c r="AY185" s="236" t="s">
        <v>152</v>
      </c>
    </row>
    <row r="186" s="13" customFormat="1">
      <c r="A186" s="13"/>
      <c r="B186" s="225"/>
      <c r="C186" s="226"/>
      <c r="D186" s="227" t="s">
        <v>164</v>
      </c>
      <c r="E186" s="228" t="s">
        <v>19</v>
      </c>
      <c r="F186" s="229" t="s">
        <v>551</v>
      </c>
      <c r="G186" s="226"/>
      <c r="H186" s="230">
        <v>2.9990000000000001</v>
      </c>
      <c r="I186" s="231"/>
      <c r="J186" s="226"/>
      <c r="K186" s="226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164</v>
      </c>
      <c r="AU186" s="236" t="s">
        <v>82</v>
      </c>
      <c r="AV186" s="13" t="s">
        <v>82</v>
      </c>
      <c r="AW186" s="13" t="s">
        <v>33</v>
      </c>
      <c r="AX186" s="13" t="s">
        <v>72</v>
      </c>
      <c r="AY186" s="236" t="s">
        <v>152</v>
      </c>
    </row>
    <row r="187" s="13" customFormat="1">
      <c r="A187" s="13"/>
      <c r="B187" s="225"/>
      <c r="C187" s="226"/>
      <c r="D187" s="227" t="s">
        <v>164</v>
      </c>
      <c r="E187" s="228" t="s">
        <v>19</v>
      </c>
      <c r="F187" s="229" t="s">
        <v>552</v>
      </c>
      <c r="G187" s="226"/>
      <c r="H187" s="230">
        <v>18.690000000000001</v>
      </c>
      <c r="I187" s="231"/>
      <c r="J187" s="226"/>
      <c r="K187" s="226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164</v>
      </c>
      <c r="AU187" s="236" t="s">
        <v>82</v>
      </c>
      <c r="AV187" s="13" t="s">
        <v>82</v>
      </c>
      <c r="AW187" s="13" t="s">
        <v>33</v>
      </c>
      <c r="AX187" s="13" t="s">
        <v>72</v>
      </c>
      <c r="AY187" s="236" t="s">
        <v>152</v>
      </c>
    </row>
    <row r="188" s="13" customFormat="1">
      <c r="A188" s="13"/>
      <c r="B188" s="225"/>
      <c r="C188" s="226"/>
      <c r="D188" s="227" t="s">
        <v>164</v>
      </c>
      <c r="E188" s="228" t="s">
        <v>19</v>
      </c>
      <c r="F188" s="229" t="s">
        <v>553</v>
      </c>
      <c r="G188" s="226"/>
      <c r="H188" s="230">
        <v>2.1589999999999998</v>
      </c>
      <c r="I188" s="231"/>
      <c r="J188" s="226"/>
      <c r="K188" s="226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164</v>
      </c>
      <c r="AU188" s="236" t="s">
        <v>82</v>
      </c>
      <c r="AV188" s="13" t="s">
        <v>82</v>
      </c>
      <c r="AW188" s="13" t="s">
        <v>33</v>
      </c>
      <c r="AX188" s="13" t="s">
        <v>72</v>
      </c>
      <c r="AY188" s="236" t="s">
        <v>152</v>
      </c>
    </row>
    <row r="189" s="13" customFormat="1">
      <c r="A189" s="13"/>
      <c r="B189" s="225"/>
      <c r="C189" s="226"/>
      <c r="D189" s="227" t="s">
        <v>164</v>
      </c>
      <c r="E189" s="228" t="s">
        <v>19</v>
      </c>
      <c r="F189" s="229" t="s">
        <v>554</v>
      </c>
      <c r="G189" s="226"/>
      <c r="H189" s="230">
        <v>0.35699999999999998</v>
      </c>
      <c r="I189" s="231"/>
      <c r="J189" s="226"/>
      <c r="K189" s="226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164</v>
      </c>
      <c r="AU189" s="236" t="s">
        <v>82</v>
      </c>
      <c r="AV189" s="13" t="s">
        <v>82</v>
      </c>
      <c r="AW189" s="13" t="s">
        <v>33</v>
      </c>
      <c r="AX189" s="13" t="s">
        <v>72</v>
      </c>
      <c r="AY189" s="236" t="s">
        <v>152</v>
      </c>
    </row>
    <row r="190" s="13" customFormat="1">
      <c r="A190" s="13"/>
      <c r="B190" s="225"/>
      <c r="C190" s="226"/>
      <c r="D190" s="227" t="s">
        <v>164</v>
      </c>
      <c r="E190" s="228" t="s">
        <v>19</v>
      </c>
      <c r="F190" s="229" t="s">
        <v>555</v>
      </c>
      <c r="G190" s="226"/>
      <c r="H190" s="230">
        <v>18.745999999999999</v>
      </c>
      <c r="I190" s="231"/>
      <c r="J190" s="226"/>
      <c r="K190" s="226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164</v>
      </c>
      <c r="AU190" s="236" t="s">
        <v>82</v>
      </c>
      <c r="AV190" s="13" t="s">
        <v>82</v>
      </c>
      <c r="AW190" s="13" t="s">
        <v>33</v>
      </c>
      <c r="AX190" s="13" t="s">
        <v>72</v>
      </c>
      <c r="AY190" s="236" t="s">
        <v>152</v>
      </c>
    </row>
    <row r="191" s="13" customFormat="1">
      <c r="A191" s="13"/>
      <c r="B191" s="225"/>
      <c r="C191" s="226"/>
      <c r="D191" s="227" t="s">
        <v>164</v>
      </c>
      <c r="E191" s="228" t="s">
        <v>19</v>
      </c>
      <c r="F191" s="229" t="s">
        <v>556</v>
      </c>
      <c r="G191" s="226"/>
      <c r="H191" s="230">
        <v>-0.29399999999999998</v>
      </c>
      <c r="I191" s="231"/>
      <c r="J191" s="226"/>
      <c r="K191" s="226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164</v>
      </c>
      <c r="AU191" s="236" t="s">
        <v>82</v>
      </c>
      <c r="AV191" s="13" t="s">
        <v>82</v>
      </c>
      <c r="AW191" s="13" t="s">
        <v>33</v>
      </c>
      <c r="AX191" s="13" t="s">
        <v>72</v>
      </c>
      <c r="AY191" s="236" t="s">
        <v>152</v>
      </c>
    </row>
    <row r="192" s="13" customFormat="1">
      <c r="A192" s="13"/>
      <c r="B192" s="225"/>
      <c r="C192" s="226"/>
      <c r="D192" s="227" t="s">
        <v>164</v>
      </c>
      <c r="E192" s="228" t="s">
        <v>19</v>
      </c>
      <c r="F192" s="229" t="s">
        <v>557</v>
      </c>
      <c r="G192" s="226"/>
      <c r="H192" s="230">
        <v>9.6319999999999997</v>
      </c>
      <c r="I192" s="231"/>
      <c r="J192" s="226"/>
      <c r="K192" s="226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164</v>
      </c>
      <c r="AU192" s="236" t="s">
        <v>82</v>
      </c>
      <c r="AV192" s="13" t="s">
        <v>82</v>
      </c>
      <c r="AW192" s="13" t="s">
        <v>33</v>
      </c>
      <c r="AX192" s="13" t="s">
        <v>72</v>
      </c>
      <c r="AY192" s="236" t="s">
        <v>152</v>
      </c>
    </row>
    <row r="193" s="13" customFormat="1">
      <c r="A193" s="13"/>
      <c r="B193" s="225"/>
      <c r="C193" s="226"/>
      <c r="D193" s="227" t="s">
        <v>164</v>
      </c>
      <c r="E193" s="228" t="s">
        <v>19</v>
      </c>
      <c r="F193" s="229" t="s">
        <v>558</v>
      </c>
      <c r="G193" s="226"/>
      <c r="H193" s="230">
        <v>-0.29399999999999998</v>
      </c>
      <c r="I193" s="231"/>
      <c r="J193" s="226"/>
      <c r="K193" s="226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164</v>
      </c>
      <c r="AU193" s="236" t="s">
        <v>82</v>
      </c>
      <c r="AV193" s="13" t="s">
        <v>82</v>
      </c>
      <c r="AW193" s="13" t="s">
        <v>33</v>
      </c>
      <c r="AX193" s="13" t="s">
        <v>72</v>
      </c>
      <c r="AY193" s="236" t="s">
        <v>152</v>
      </c>
    </row>
    <row r="194" s="13" customFormat="1">
      <c r="A194" s="13"/>
      <c r="B194" s="225"/>
      <c r="C194" s="226"/>
      <c r="D194" s="227" t="s">
        <v>164</v>
      </c>
      <c r="E194" s="228" t="s">
        <v>19</v>
      </c>
      <c r="F194" s="229" t="s">
        <v>559</v>
      </c>
      <c r="G194" s="226"/>
      <c r="H194" s="230">
        <v>0.251</v>
      </c>
      <c r="I194" s="231"/>
      <c r="J194" s="226"/>
      <c r="K194" s="226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164</v>
      </c>
      <c r="AU194" s="236" t="s">
        <v>82</v>
      </c>
      <c r="AV194" s="13" t="s">
        <v>82</v>
      </c>
      <c r="AW194" s="13" t="s">
        <v>33</v>
      </c>
      <c r="AX194" s="13" t="s">
        <v>72</v>
      </c>
      <c r="AY194" s="236" t="s">
        <v>152</v>
      </c>
    </row>
    <row r="195" s="13" customFormat="1">
      <c r="A195" s="13"/>
      <c r="B195" s="225"/>
      <c r="C195" s="226"/>
      <c r="D195" s="227" t="s">
        <v>164</v>
      </c>
      <c r="E195" s="228" t="s">
        <v>19</v>
      </c>
      <c r="F195" s="229" t="s">
        <v>560</v>
      </c>
      <c r="G195" s="226"/>
      <c r="H195" s="230">
        <v>9.2479999999999993</v>
      </c>
      <c r="I195" s="231"/>
      <c r="J195" s="226"/>
      <c r="K195" s="226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164</v>
      </c>
      <c r="AU195" s="236" t="s">
        <v>82</v>
      </c>
      <c r="AV195" s="13" t="s">
        <v>82</v>
      </c>
      <c r="AW195" s="13" t="s">
        <v>33</v>
      </c>
      <c r="AX195" s="13" t="s">
        <v>72</v>
      </c>
      <c r="AY195" s="236" t="s">
        <v>152</v>
      </c>
    </row>
    <row r="196" s="13" customFormat="1">
      <c r="A196" s="13"/>
      <c r="B196" s="225"/>
      <c r="C196" s="226"/>
      <c r="D196" s="227" t="s">
        <v>164</v>
      </c>
      <c r="E196" s="228" t="s">
        <v>19</v>
      </c>
      <c r="F196" s="229" t="s">
        <v>559</v>
      </c>
      <c r="G196" s="226"/>
      <c r="H196" s="230">
        <v>0.251</v>
      </c>
      <c r="I196" s="231"/>
      <c r="J196" s="226"/>
      <c r="K196" s="226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164</v>
      </c>
      <c r="AU196" s="236" t="s">
        <v>82</v>
      </c>
      <c r="AV196" s="13" t="s">
        <v>82</v>
      </c>
      <c r="AW196" s="13" t="s">
        <v>33</v>
      </c>
      <c r="AX196" s="13" t="s">
        <v>72</v>
      </c>
      <c r="AY196" s="236" t="s">
        <v>152</v>
      </c>
    </row>
    <row r="197" s="16" customFormat="1">
      <c r="A197" s="16"/>
      <c r="B197" s="259"/>
      <c r="C197" s="260"/>
      <c r="D197" s="227" t="s">
        <v>164</v>
      </c>
      <c r="E197" s="261" t="s">
        <v>19</v>
      </c>
      <c r="F197" s="262" t="s">
        <v>258</v>
      </c>
      <c r="G197" s="260"/>
      <c r="H197" s="263">
        <v>184.44199999999998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69" t="s">
        <v>164</v>
      </c>
      <c r="AU197" s="269" t="s">
        <v>82</v>
      </c>
      <c r="AV197" s="16" t="s">
        <v>172</v>
      </c>
      <c r="AW197" s="16" t="s">
        <v>33</v>
      </c>
      <c r="AX197" s="16" t="s">
        <v>72</v>
      </c>
      <c r="AY197" s="269" t="s">
        <v>152</v>
      </c>
    </row>
    <row r="198" s="14" customFormat="1">
      <c r="A198" s="14"/>
      <c r="B198" s="237"/>
      <c r="C198" s="238"/>
      <c r="D198" s="227" t="s">
        <v>164</v>
      </c>
      <c r="E198" s="239" t="s">
        <v>19</v>
      </c>
      <c r="F198" s="240" t="s">
        <v>259</v>
      </c>
      <c r="G198" s="238"/>
      <c r="H198" s="239" t="s">
        <v>19</v>
      </c>
      <c r="I198" s="241"/>
      <c r="J198" s="238"/>
      <c r="K198" s="238"/>
      <c r="L198" s="242"/>
      <c r="M198" s="243"/>
      <c r="N198" s="244"/>
      <c r="O198" s="244"/>
      <c r="P198" s="244"/>
      <c r="Q198" s="244"/>
      <c r="R198" s="244"/>
      <c r="S198" s="244"/>
      <c r="T198" s="24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6" t="s">
        <v>164</v>
      </c>
      <c r="AU198" s="246" t="s">
        <v>82</v>
      </c>
      <c r="AV198" s="14" t="s">
        <v>80</v>
      </c>
      <c r="AW198" s="14" t="s">
        <v>33</v>
      </c>
      <c r="AX198" s="14" t="s">
        <v>72</v>
      </c>
      <c r="AY198" s="246" t="s">
        <v>152</v>
      </c>
    </row>
    <row r="199" s="13" customFormat="1">
      <c r="A199" s="13"/>
      <c r="B199" s="225"/>
      <c r="C199" s="226"/>
      <c r="D199" s="227" t="s">
        <v>164</v>
      </c>
      <c r="E199" s="228" t="s">
        <v>19</v>
      </c>
      <c r="F199" s="229" t="s">
        <v>588</v>
      </c>
      <c r="G199" s="226"/>
      <c r="H199" s="230">
        <v>217.46700000000001</v>
      </c>
      <c r="I199" s="231"/>
      <c r="J199" s="226"/>
      <c r="K199" s="226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164</v>
      </c>
      <c r="AU199" s="236" t="s">
        <v>82</v>
      </c>
      <c r="AV199" s="13" t="s">
        <v>82</v>
      </c>
      <c r="AW199" s="13" t="s">
        <v>33</v>
      </c>
      <c r="AX199" s="13" t="s">
        <v>72</v>
      </c>
      <c r="AY199" s="236" t="s">
        <v>152</v>
      </c>
    </row>
    <row r="200" s="13" customFormat="1">
      <c r="A200" s="13"/>
      <c r="B200" s="225"/>
      <c r="C200" s="226"/>
      <c r="D200" s="227" t="s">
        <v>164</v>
      </c>
      <c r="E200" s="228" t="s">
        <v>19</v>
      </c>
      <c r="F200" s="229" t="s">
        <v>589</v>
      </c>
      <c r="G200" s="226"/>
      <c r="H200" s="230">
        <v>40.884</v>
      </c>
      <c r="I200" s="231"/>
      <c r="J200" s="226"/>
      <c r="K200" s="226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164</v>
      </c>
      <c r="AU200" s="236" t="s">
        <v>82</v>
      </c>
      <c r="AV200" s="13" t="s">
        <v>82</v>
      </c>
      <c r="AW200" s="13" t="s">
        <v>33</v>
      </c>
      <c r="AX200" s="13" t="s">
        <v>72</v>
      </c>
      <c r="AY200" s="236" t="s">
        <v>152</v>
      </c>
    </row>
    <row r="201" s="13" customFormat="1">
      <c r="A201" s="13"/>
      <c r="B201" s="225"/>
      <c r="C201" s="226"/>
      <c r="D201" s="227" t="s">
        <v>164</v>
      </c>
      <c r="E201" s="228" t="s">
        <v>19</v>
      </c>
      <c r="F201" s="229" t="s">
        <v>590</v>
      </c>
      <c r="G201" s="226"/>
      <c r="H201" s="230">
        <v>-9.4000000000000004</v>
      </c>
      <c r="I201" s="231"/>
      <c r="J201" s="226"/>
      <c r="K201" s="226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164</v>
      </c>
      <c r="AU201" s="236" t="s">
        <v>82</v>
      </c>
      <c r="AV201" s="13" t="s">
        <v>82</v>
      </c>
      <c r="AW201" s="13" t="s">
        <v>33</v>
      </c>
      <c r="AX201" s="13" t="s">
        <v>72</v>
      </c>
      <c r="AY201" s="236" t="s">
        <v>152</v>
      </c>
    </row>
    <row r="202" s="13" customFormat="1">
      <c r="A202" s="13"/>
      <c r="B202" s="225"/>
      <c r="C202" s="226"/>
      <c r="D202" s="227" t="s">
        <v>164</v>
      </c>
      <c r="E202" s="228" t="s">
        <v>19</v>
      </c>
      <c r="F202" s="229" t="s">
        <v>404</v>
      </c>
      <c r="G202" s="226"/>
      <c r="H202" s="230">
        <v>-8.532</v>
      </c>
      <c r="I202" s="231"/>
      <c r="J202" s="226"/>
      <c r="K202" s="226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164</v>
      </c>
      <c r="AU202" s="236" t="s">
        <v>82</v>
      </c>
      <c r="AV202" s="13" t="s">
        <v>82</v>
      </c>
      <c r="AW202" s="13" t="s">
        <v>33</v>
      </c>
      <c r="AX202" s="13" t="s">
        <v>72</v>
      </c>
      <c r="AY202" s="236" t="s">
        <v>152</v>
      </c>
    </row>
    <row r="203" s="13" customFormat="1">
      <c r="A203" s="13"/>
      <c r="B203" s="225"/>
      <c r="C203" s="226"/>
      <c r="D203" s="227" t="s">
        <v>164</v>
      </c>
      <c r="E203" s="228" t="s">
        <v>19</v>
      </c>
      <c r="F203" s="229" t="s">
        <v>591</v>
      </c>
      <c r="G203" s="226"/>
      <c r="H203" s="230">
        <v>-3.1680000000000001</v>
      </c>
      <c r="I203" s="231"/>
      <c r="J203" s="226"/>
      <c r="K203" s="226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164</v>
      </c>
      <c r="AU203" s="236" t="s">
        <v>82</v>
      </c>
      <c r="AV203" s="13" t="s">
        <v>82</v>
      </c>
      <c r="AW203" s="13" t="s">
        <v>33</v>
      </c>
      <c r="AX203" s="13" t="s">
        <v>72</v>
      </c>
      <c r="AY203" s="236" t="s">
        <v>152</v>
      </c>
    </row>
    <row r="204" s="13" customFormat="1">
      <c r="A204" s="13"/>
      <c r="B204" s="225"/>
      <c r="C204" s="226"/>
      <c r="D204" s="227" t="s">
        <v>164</v>
      </c>
      <c r="E204" s="228" t="s">
        <v>19</v>
      </c>
      <c r="F204" s="229" t="s">
        <v>405</v>
      </c>
      <c r="G204" s="226"/>
      <c r="H204" s="230">
        <v>2.3879999999999999</v>
      </c>
      <c r="I204" s="231"/>
      <c r="J204" s="226"/>
      <c r="K204" s="226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164</v>
      </c>
      <c r="AU204" s="236" t="s">
        <v>82</v>
      </c>
      <c r="AV204" s="13" t="s">
        <v>82</v>
      </c>
      <c r="AW204" s="13" t="s">
        <v>33</v>
      </c>
      <c r="AX204" s="13" t="s">
        <v>72</v>
      </c>
      <c r="AY204" s="236" t="s">
        <v>152</v>
      </c>
    </row>
    <row r="205" s="13" customFormat="1">
      <c r="A205" s="13"/>
      <c r="B205" s="225"/>
      <c r="C205" s="226"/>
      <c r="D205" s="227" t="s">
        <v>164</v>
      </c>
      <c r="E205" s="228" t="s">
        <v>19</v>
      </c>
      <c r="F205" s="229" t="s">
        <v>592</v>
      </c>
      <c r="G205" s="226"/>
      <c r="H205" s="230">
        <v>1.0720000000000001</v>
      </c>
      <c r="I205" s="231"/>
      <c r="J205" s="226"/>
      <c r="K205" s="226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164</v>
      </c>
      <c r="AU205" s="236" t="s">
        <v>82</v>
      </c>
      <c r="AV205" s="13" t="s">
        <v>82</v>
      </c>
      <c r="AW205" s="13" t="s">
        <v>33</v>
      </c>
      <c r="AX205" s="13" t="s">
        <v>72</v>
      </c>
      <c r="AY205" s="236" t="s">
        <v>152</v>
      </c>
    </row>
    <row r="206" s="16" customFormat="1">
      <c r="A206" s="16"/>
      <c r="B206" s="259"/>
      <c r="C206" s="260"/>
      <c r="D206" s="227" t="s">
        <v>164</v>
      </c>
      <c r="E206" s="261" t="s">
        <v>19</v>
      </c>
      <c r="F206" s="262" t="s">
        <v>258</v>
      </c>
      <c r="G206" s="260"/>
      <c r="H206" s="263">
        <v>240.71099999999998</v>
      </c>
      <c r="I206" s="264"/>
      <c r="J206" s="260"/>
      <c r="K206" s="260"/>
      <c r="L206" s="265"/>
      <c r="M206" s="266"/>
      <c r="N206" s="267"/>
      <c r="O206" s="267"/>
      <c r="P206" s="267"/>
      <c r="Q206" s="267"/>
      <c r="R206" s="267"/>
      <c r="S206" s="267"/>
      <c r="T206" s="268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69" t="s">
        <v>164</v>
      </c>
      <c r="AU206" s="269" t="s">
        <v>82</v>
      </c>
      <c r="AV206" s="16" t="s">
        <v>172</v>
      </c>
      <c r="AW206" s="16" t="s">
        <v>33</v>
      </c>
      <c r="AX206" s="16" t="s">
        <v>72</v>
      </c>
      <c r="AY206" s="269" t="s">
        <v>152</v>
      </c>
    </row>
    <row r="207" s="15" customFormat="1">
      <c r="A207" s="15"/>
      <c r="B207" s="247"/>
      <c r="C207" s="248"/>
      <c r="D207" s="227" t="s">
        <v>164</v>
      </c>
      <c r="E207" s="249" t="s">
        <v>19</v>
      </c>
      <c r="F207" s="250" t="s">
        <v>185</v>
      </c>
      <c r="G207" s="248"/>
      <c r="H207" s="251">
        <v>425.15300000000002</v>
      </c>
      <c r="I207" s="252"/>
      <c r="J207" s="248"/>
      <c r="K207" s="248"/>
      <c r="L207" s="253"/>
      <c r="M207" s="254"/>
      <c r="N207" s="255"/>
      <c r="O207" s="255"/>
      <c r="P207" s="255"/>
      <c r="Q207" s="255"/>
      <c r="R207" s="255"/>
      <c r="S207" s="255"/>
      <c r="T207" s="256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7" t="s">
        <v>164</v>
      </c>
      <c r="AU207" s="257" t="s">
        <v>82</v>
      </c>
      <c r="AV207" s="15" t="s">
        <v>160</v>
      </c>
      <c r="AW207" s="15" t="s">
        <v>33</v>
      </c>
      <c r="AX207" s="15" t="s">
        <v>80</v>
      </c>
      <c r="AY207" s="257" t="s">
        <v>152</v>
      </c>
    </row>
    <row r="208" s="2" customFormat="1" ht="24.15" customHeight="1">
      <c r="A208" s="41"/>
      <c r="B208" s="42"/>
      <c r="C208" s="207" t="s">
        <v>289</v>
      </c>
      <c r="D208" s="207" t="s">
        <v>155</v>
      </c>
      <c r="E208" s="208" t="s">
        <v>265</v>
      </c>
      <c r="F208" s="209" t="s">
        <v>266</v>
      </c>
      <c r="G208" s="210" t="s">
        <v>267</v>
      </c>
      <c r="H208" s="211">
        <v>27.399999999999999</v>
      </c>
      <c r="I208" s="212"/>
      <c r="J208" s="213">
        <f>ROUND(I208*H208,2)</f>
        <v>0</v>
      </c>
      <c r="K208" s="209" t="s">
        <v>159</v>
      </c>
      <c r="L208" s="47"/>
      <c r="M208" s="214" t="s">
        <v>19</v>
      </c>
      <c r="N208" s="215" t="s">
        <v>43</v>
      </c>
      <c r="O208" s="87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240</v>
      </c>
      <c r="AT208" s="218" t="s">
        <v>155</v>
      </c>
      <c r="AU208" s="218" t="s">
        <v>82</v>
      </c>
      <c r="AY208" s="20" t="s">
        <v>152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80</v>
      </c>
      <c r="BK208" s="219">
        <f>ROUND(I208*H208,2)</f>
        <v>0</v>
      </c>
      <c r="BL208" s="20" t="s">
        <v>240</v>
      </c>
      <c r="BM208" s="218" t="s">
        <v>268</v>
      </c>
    </row>
    <row r="209" s="2" customFormat="1">
      <c r="A209" s="41"/>
      <c r="B209" s="42"/>
      <c r="C209" s="43"/>
      <c r="D209" s="220" t="s">
        <v>162</v>
      </c>
      <c r="E209" s="43"/>
      <c r="F209" s="221" t="s">
        <v>269</v>
      </c>
      <c r="G209" s="43"/>
      <c r="H209" s="43"/>
      <c r="I209" s="222"/>
      <c r="J209" s="43"/>
      <c r="K209" s="43"/>
      <c r="L209" s="47"/>
      <c r="M209" s="223"/>
      <c r="N209" s="224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162</v>
      </c>
      <c r="AU209" s="20" t="s">
        <v>82</v>
      </c>
    </row>
    <row r="210" s="13" customFormat="1">
      <c r="A210" s="13"/>
      <c r="B210" s="225"/>
      <c r="C210" s="226"/>
      <c r="D210" s="227" t="s">
        <v>164</v>
      </c>
      <c r="E210" s="228" t="s">
        <v>19</v>
      </c>
      <c r="F210" s="229" t="s">
        <v>593</v>
      </c>
      <c r="G210" s="226"/>
      <c r="H210" s="230">
        <v>27.399999999999999</v>
      </c>
      <c r="I210" s="231"/>
      <c r="J210" s="226"/>
      <c r="K210" s="226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164</v>
      </c>
      <c r="AU210" s="236" t="s">
        <v>82</v>
      </c>
      <c r="AV210" s="13" t="s">
        <v>82</v>
      </c>
      <c r="AW210" s="13" t="s">
        <v>33</v>
      </c>
      <c r="AX210" s="13" t="s">
        <v>80</v>
      </c>
      <c r="AY210" s="236" t="s">
        <v>152</v>
      </c>
    </row>
    <row r="211" s="2" customFormat="1" ht="16.5" customHeight="1">
      <c r="A211" s="41"/>
      <c r="B211" s="42"/>
      <c r="C211" s="270" t="s">
        <v>294</v>
      </c>
      <c r="D211" s="270" t="s">
        <v>272</v>
      </c>
      <c r="E211" s="271" t="s">
        <v>273</v>
      </c>
      <c r="F211" s="272" t="s">
        <v>274</v>
      </c>
      <c r="G211" s="273" t="s">
        <v>267</v>
      </c>
      <c r="H211" s="274">
        <v>32.880000000000003</v>
      </c>
      <c r="I211" s="275"/>
      <c r="J211" s="276">
        <f>ROUND(I211*H211,2)</f>
        <v>0</v>
      </c>
      <c r="K211" s="272" t="s">
        <v>159</v>
      </c>
      <c r="L211" s="277"/>
      <c r="M211" s="278" t="s">
        <v>19</v>
      </c>
      <c r="N211" s="279" t="s">
        <v>43</v>
      </c>
      <c r="O211" s="87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275</v>
      </c>
      <c r="AT211" s="218" t="s">
        <v>272</v>
      </c>
      <c r="AU211" s="218" t="s">
        <v>82</v>
      </c>
      <c r="AY211" s="20" t="s">
        <v>152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80</v>
      </c>
      <c r="BK211" s="219">
        <f>ROUND(I211*H211,2)</f>
        <v>0</v>
      </c>
      <c r="BL211" s="20" t="s">
        <v>240</v>
      </c>
      <c r="BM211" s="218" t="s">
        <v>276</v>
      </c>
    </row>
    <row r="212" s="13" customFormat="1">
      <c r="A212" s="13"/>
      <c r="B212" s="225"/>
      <c r="C212" s="226"/>
      <c r="D212" s="227" t="s">
        <v>164</v>
      </c>
      <c r="E212" s="226"/>
      <c r="F212" s="229" t="s">
        <v>594</v>
      </c>
      <c r="G212" s="226"/>
      <c r="H212" s="230">
        <v>32.880000000000003</v>
      </c>
      <c r="I212" s="231"/>
      <c r="J212" s="226"/>
      <c r="K212" s="226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164</v>
      </c>
      <c r="AU212" s="236" t="s">
        <v>82</v>
      </c>
      <c r="AV212" s="13" t="s">
        <v>82</v>
      </c>
      <c r="AW212" s="13" t="s">
        <v>4</v>
      </c>
      <c r="AX212" s="13" t="s">
        <v>80</v>
      </c>
      <c r="AY212" s="236" t="s">
        <v>152</v>
      </c>
    </row>
    <row r="213" s="2" customFormat="1" ht="24.15" customHeight="1">
      <c r="A213" s="41"/>
      <c r="B213" s="42"/>
      <c r="C213" s="207" t="s">
        <v>301</v>
      </c>
      <c r="D213" s="207" t="s">
        <v>155</v>
      </c>
      <c r="E213" s="208" t="s">
        <v>279</v>
      </c>
      <c r="F213" s="209" t="s">
        <v>280</v>
      </c>
      <c r="G213" s="210" t="s">
        <v>158</v>
      </c>
      <c r="H213" s="211">
        <v>15.6</v>
      </c>
      <c r="I213" s="212"/>
      <c r="J213" s="213">
        <f>ROUND(I213*H213,2)</f>
        <v>0</v>
      </c>
      <c r="K213" s="209" t="s">
        <v>159</v>
      </c>
      <c r="L213" s="47"/>
      <c r="M213" s="214" t="s">
        <v>19</v>
      </c>
      <c r="N213" s="215" t="s">
        <v>43</v>
      </c>
      <c r="O213" s="87"/>
      <c r="P213" s="216">
        <f>O213*H213</f>
        <v>0</v>
      </c>
      <c r="Q213" s="216">
        <v>0</v>
      </c>
      <c r="R213" s="216">
        <f>Q213*H213</f>
        <v>0</v>
      </c>
      <c r="S213" s="216">
        <v>3.0000000000000001E-05</v>
      </c>
      <c r="T213" s="217">
        <f>S213*H213</f>
        <v>0.00046799999999999999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240</v>
      </c>
      <c r="AT213" s="218" t="s">
        <v>155</v>
      </c>
      <c r="AU213" s="218" t="s">
        <v>82</v>
      </c>
      <c r="AY213" s="20" t="s">
        <v>152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80</v>
      </c>
      <c r="BK213" s="219">
        <f>ROUND(I213*H213,2)</f>
        <v>0</v>
      </c>
      <c r="BL213" s="20" t="s">
        <v>240</v>
      </c>
      <c r="BM213" s="218" t="s">
        <v>281</v>
      </c>
    </row>
    <row r="214" s="2" customFormat="1">
      <c r="A214" s="41"/>
      <c r="B214" s="42"/>
      <c r="C214" s="43"/>
      <c r="D214" s="220" t="s">
        <v>162</v>
      </c>
      <c r="E214" s="43"/>
      <c r="F214" s="221" t="s">
        <v>282</v>
      </c>
      <c r="G214" s="43"/>
      <c r="H214" s="43"/>
      <c r="I214" s="222"/>
      <c r="J214" s="43"/>
      <c r="K214" s="43"/>
      <c r="L214" s="47"/>
      <c r="M214" s="223"/>
      <c r="N214" s="224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162</v>
      </c>
      <c r="AU214" s="20" t="s">
        <v>82</v>
      </c>
    </row>
    <row r="215" s="14" customFormat="1">
      <c r="A215" s="14"/>
      <c r="B215" s="237"/>
      <c r="C215" s="238"/>
      <c r="D215" s="227" t="s">
        <v>164</v>
      </c>
      <c r="E215" s="239" t="s">
        <v>19</v>
      </c>
      <c r="F215" s="240" t="s">
        <v>283</v>
      </c>
      <c r="G215" s="238"/>
      <c r="H215" s="239" t="s">
        <v>19</v>
      </c>
      <c r="I215" s="241"/>
      <c r="J215" s="238"/>
      <c r="K215" s="238"/>
      <c r="L215" s="242"/>
      <c r="M215" s="243"/>
      <c r="N215" s="244"/>
      <c r="O215" s="244"/>
      <c r="P215" s="244"/>
      <c r="Q215" s="244"/>
      <c r="R215" s="244"/>
      <c r="S215" s="244"/>
      <c r="T215" s="24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6" t="s">
        <v>164</v>
      </c>
      <c r="AU215" s="246" t="s">
        <v>82</v>
      </c>
      <c r="AV215" s="14" t="s">
        <v>80</v>
      </c>
      <c r="AW215" s="14" t="s">
        <v>33</v>
      </c>
      <c r="AX215" s="14" t="s">
        <v>72</v>
      </c>
      <c r="AY215" s="246" t="s">
        <v>152</v>
      </c>
    </row>
    <row r="216" s="13" customFormat="1">
      <c r="A216" s="13"/>
      <c r="B216" s="225"/>
      <c r="C216" s="226"/>
      <c r="D216" s="227" t="s">
        <v>164</v>
      </c>
      <c r="E216" s="228" t="s">
        <v>19</v>
      </c>
      <c r="F216" s="229" t="s">
        <v>411</v>
      </c>
      <c r="G216" s="226"/>
      <c r="H216" s="230">
        <v>11.375999999999999</v>
      </c>
      <c r="I216" s="231"/>
      <c r="J216" s="226"/>
      <c r="K216" s="226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164</v>
      </c>
      <c r="AU216" s="236" t="s">
        <v>82</v>
      </c>
      <c r="AV216" s="13" t="s">
        <v>82</v>
      </c>
      <c r="AW216" s="13" t="s">
        <v>33</v>
      </c>
      <c r="AX216" s="13" t="s">
        <v>72</v>
      </c>
      <c r="AY216" s="236" t="s">
        <v>152</v>
      </c>
    </row>
    <row r="217" s="13" customFormat="1">
      <c r="A217" s="13"/>
      <c r="B217" s="225"/>
      <c r="C217" s="226"/>
      <c r="D217" s="227" t="s">
        <v>164</v>
      </c>
      <c r="E217" s="228" t="s">
        <v>19</v>
      </c>
      <c r="F217" s="229" t="s">
        <v>495</v>
      </c>
      <c r="G217" s="226"/>
      <c r="H217" s="230">
        <v>4.2240000000000002</v>
      </c>
      <c r="I217" s="231"/>
      <c r="J217" s="226"/>
      <c r="K217" s="226"/>
      <c r="L217" s="232"/>
      <c r="M217" s="233"/>
      <c r="N217" s="234"/>
      <c r="O217" s="234"/>
      <c r="P217" s="234"/>
      <c r="Q217" s="234"/>
      <c r="R217" s="234"/>
      <c r="S217" s="234"/>
      <c r="T217" s="23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6" t="s">
        <v>164</v>
      </c>
      <c r="AU217" s="236" t="s">
        <v>82</v>
      </c>
      <c r="AV217" s="13" t="s">
        <v>82</v>
      </c>
      <c r="AW217" s="13" t="s">
        <v>33</v>
      </c>
      <c r="AX217" s="13" t="s">
        <v>72</v>
      </c>
      <c r="AY217" s="236" t="s">
        <v>152</v>
      </c>
    </row>
    <row r="218" s="15" customFormat="1">
      <c r="A218" s="15"/>
      <c r="B218" s="247"/>
      <c r="C218" s="248"/>
      <c r="D218" s="227" t="s">
        <v>164</v>
      </c>
      <c r="E218" s="249" t="s">
        <v>19</v>
      </c>
      <c r="F218" s="250" t="s">
        <v>185</v>
      </c>
      <c r="G218" s="248"/>
      <c r="H218" s="251">
        <v>15.6</v>
      </c>
      <c r="I218" s="252"/>
      <c r="J218" s="248"/>
      <c r="K218" s="248"/>
      <c r="L218" s="253"/>
      <c r="M218" s="254"/>
      <c r="N218" s="255"/>
      <c r="O218" s="255"/>
      <c r="P218" s="255"/>
      <c r="Q218" s="255"/>
      <c r="R218" s="255"/>
      <c r="S218" s="255"/>
      <c r="T218" s="256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7" t="s">
        <v>164</v>
      </c>
      <c r="AU218" s="257" t="s">
        <v>82</v>
      </c>
      <c r="AV218" s="15" t="s">
        <v>160</v>
      </c>
      <c r="AW218" s="15" t="s">
        <v>33</v>
      </c>
      <c r="AX218" s="15" t="s">
        <v>80</v>
      </c>
      <c r="AY218" s="257" t="s">
        <v>152</v>
      </c>
    </row>
    <row r="219" s="2" customFormat="1" ht="16.5" customHeight="1">
      <c r="A219" s="41"/>
      <c r="B219" s="42"/>
      <c r="C219" s="270" t="s">
        <v>356</v>
      </c>
      <c r="D219" s="270" t="s">
        <v>272</v>
      </c>
      <c r="E219" s="271" t="s">
        <v>285</v>
      </c>
      <c r="F219" s="272" t="s">
        <v>286</v>
      </c>
      <c r="G219" s="273" t="s">
        <v>158</v>
      </c>
      <c r="H219" s="274">
        <v>18.719999999999999</v>
      </c>
      <c r="I219" s="275"/>
      <c r="J219" s="276">
        <f>ROUND(I219*H219,2)</f>
        <v>0</v>
      </c>
      <c r="K219" s="272" t="s">
        <v>159</v>
      </c>
      <c r="L219" s="277"/>
      <c r="M219" s="278" t="s">
        <v>19</v>
      </c>
      <c r="N219" s="279" t="s">
        <v>43</v>
      </c>
      <c r="O219" s="87"/>
      <c r="P219" s="216">
        <f>O219*H219</f>
        <v>0</v>
      </c>
      <c r="Q219" s="216">
        <v>2.0000000000000002E-05</v>
      </c>
      <c r="R219" s="216">
        <f>Q219*H219</f>
        <v>0.00037439999999999999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275</v>
      </c>
      <c r="AT219" s="218" t="s">
        <v>272</v>
      </c>
      <c r="AU219" s="218" t="s">
        <v>82</v>
      </c>
      <c r="AY219" s="20" t="s">
        <v>152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80</v>
      </c>
      <c r="BK219" s="219">
        <f>ROUND(I219*H219,2)</f>
        <v>0</v>
      </c>
      <c r="BL219" s="20" t="s">
        <v>240</v>
      </c>
      <c r="BM219" s="218" t="s">
        <v>287</v>
      </c>
    </row>
    <row r="220" s="13" customFormat="1">
      <c r="A220" s="13"/>
      <c r="B220" s="225"/>
      <c r="C220" s="226"/>
      <c r="D220" s="227" t="s">
        <v>164</v>
      </c>
      <c r="E220" s="226"/>
      <c r="F220" s="229" t="s">
        <v>595</v>
      </c>
      <c r="G220" s="226"/>
      <c r="H220" s="230">
        <v>18.719999999999999</v>
      </c>
      <c r="I220" s="231"/>
      <c r="J220" s="226"/>
      <c r="K220" s="226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164</v>
      </c>
      <c r="AU220" s="236" t="s">
        <v>82</v>
      </c>
      <c r="AV220" s="13" t="s">
        <v>82</v>
      </c>
      <c r="AW220" s="13" t="s">
        <v>4</v>
      </c>
      <c r="AX220" s="13" t="s">
        <v>80</v>
      </c>
      <c r="AY220" s="236" t="s">
        <v>152</v>
      </c>
    </row>
    <row r="221" s="2" customFormat="1" ht="16.5" customHeight="1">
      <c r="A221" s="41"/>
      <c r="B221" s="42"/>
      <c r="C221" s="207" t="s">
        <v>362</v>
      </c>
      <c r="D221" s="207" t="s">
        <v>155</v>
      </c>
      <c r="E221" s="208" t="s">
        <v>290</v>
      </c>
      <c r="F221" s="209" t="s">
        <v>291</v>
      </c>
      <c r="G221" s="210" t="s">
        <v>158</v>
      </c>
      <c r="H221" s="211">
        <v>425.15300000000002</v>
      </c>
      <c r="I221" s="212"/>
      <c r="J221" s="213">
        <f>ROUND(I221*H221,2)</f>
        <v>0</v>
      </c>
      <c r="K221" s="209" t="s">
        <v>159</v>
      </c>
      <c r="L221" s="47"/>
      <c r="M221" s="214" t="s">
        <v>19</v>
      </c>
      <c r="N221" s="215" t="s">
        <v>43</v>
      </c>
      <c r="O221" s="87"/>
      <c r="P221" s="216">
        <f>O221*H221</f>
        <v>0</v>
      </c>
      <c r="Q221" s="216">
        <v>0.00020000000000000001</v>
      </c>
      <c r="R221" s="216">
        <f>Q221*H221</f>
        <v>0.085030600000000012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240</v>
      </c>
      <c r="AT221" s="218" t="s">
        <v>155</v>
      </c>
      <c r="AU221" s="218" t="s">
        <v>82</v>
      </c>
      <c r="AY221" s="20" t="s">
        <v>152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80</v>
      </c>
      <c r="BK221" s="219">
        <f>ROUND(I221*H221,2)</f>
        <v>0</v>
      </c>
      <c r="BL221" s="20" t="s">
        <v>240</v>
      </c>
      <c r="BM221" s="218" t="s">
        <v>292</v>
      </c>
    </row>
    <row r="222" s="2" customFormat="1">
      <c r="A222" s="41"/>
      <c r="B222" s="42"/>
      <c r="C222" s="43"/>
      <c r="D222" s="220" t="s">
        <v>162</v>
      </c>
      <c r="E222" s="43"/>
      <c r="F222" s="221" t="s">
        <v>293</v>
      </c>
      <c r="G222" s="43"/>
      <c r="H222" s="43"/>
      <c r="I222" s="222"/>
      <c r="J222" s="43"/>
      <c r="K222" s="43"/>
      <c r="L222" s="47"/>
      <c r="M222" s="223"/>
      <c r="N222" s="224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162</v>
      </c>
      <c r="AU222" s="20" t="s">
        <v>82</v>
      </c>
    </row>
    <row r="223" s="2" customFormat="1" ht="24.15" customHeight="1">
      <c r="A223" s="41"/>
      <c r="B223" s="42"/>
      <c r="C223" s="207" t="s">
        <v>367</v>
      </c>
      <c r="D223" s="207" t="s">
        <v>155</v>
      </c>
      <c r="E223" s="208" t="s">
        <v>295</v>
      </c>
      <c r="F223" s="209" t="s">
        <v>296</v>
      </c>
      <c r="G223" s="210" t="s">
        <v>158</v>
      </c>
      <c r="H223" s="211">
        <v>425.15300000000002</v>
      </c>
      <c r="I223" s="212"/>
      <c r="J223" s="213">
        <f>ROUND(I223*H223,2)</f>
        <v>0</v>
      </c>
      <c r="K223" s="209" t="s">
        <v>159</v>
      </c>
      <c r="L223" s="47"/>
      <c r="M223" s="214" t="s">
        <v>19</v>
      </c>
      <c r="N223" s="215" t="s">
        <v>43</v>
      </c>
      <c r="O223" s="87"/>
      <c r="P223" s="216">
        <f>O223*H223</f>
        <v>0</v>
      </c>
      <c r="Q223" s="216">
        <v>0.00029</v>
      </c>
      <c r="R223" s="216">
        <f>Q223*H223</f>
        <v>0.12329437</v>
      </c>
      <c r="S223" s="216">
        <v>0</v>
      </c>
      <c r="T223" s="21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8" t="s">
        <v>240</v>
      </c>
      <c r="AT223" s="218" t="s">
        <v>155</v>
      </c>
      <c r="AU223" s="218" t="s">
        <v>82</v>
      </c>
      <c r="AY223" s="20" t="s">
        <v>152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20" t="s">
        <v>80</v>
      </c>
      <c r="BK223" s="219">
        <f>ROUND(I223*H223,2)</f>
        <v>0</v>
      </c>
      <c r="BL223" s="20" t="s">
        <v>240</v>
      </c>
      <c r="BM223" s="218" t="s">
        <v>297</v>
      </c>
    </row>
    <row r="224" s="2" customFormat="1">
      <c r="A224" s="41"/>
      <c r="B224" s="42"/>
      <c r="C224" s="43"/>
      <c r="D224" s="220" t="s">
        <v>162</v>
      </c>
      <c r="E224" s="43"/>
      <c r="F224" s="221" t="s">
        <v>298</v>
      </c>
      <c r="G224" s="43"/>
      <c r="H224" s="43"/>
      <c r="I224" s="222"/>
      <c r="J224" s="43"/>
      <c r="K224" s="43"/>
      <c r="L224" s="47"/>
      <c r="M224" s="223"/>
      <c r="N224" s="224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162</v>
      </c>
      <c r="AU224" s="20" t="s">
        <v>82</v>
      </c>
    </row>
    <row r="225" s="2" customFormat="1" ht="24.15" customHeight="1">
      <c r="A225" s="41"/>
      <c r="B225" s="42"/>
      <c r="C225" s="207" t="s">
        <v>372</v>
      </c>
      <c r="D225" s="207" t="s">
        <v>155</v>
      </c>
      <c r="E225" s="208" t="s">
        <v>417</v>
      </c>
      <c r="F225" s="209" t="s">
        <v>418</v>
      </c>
      <c r="G225" s="210" t="s">
        <v>158</v>
      </c>
      <c r="H225" s="211">
        <v>240.71100000000001</v>
      </c>
      <c r="I225" s="212"/>
      <c r="J225" s="213">
        <f>ROUND(I225*H225,2)</f>
        <v>0</v>
      </c>
      <c r="K225" s="209" t="s">
        <v>159</v>
      </c>
      <c r="L225" s="47"/>
      <c r="M225" s="214" t="s">
        <v>19</v>
      </c>
      <c r="N225" s="215" t="s">
        <v>43</v>
      </c>
      <c r="O225" s="87"/>
      <c r="P225" s="216">
        <f>O225*H225</f>
        <v>0</v>
      </c>
      <c r="Q225" s="216">
        <v>2.0000000000000002E-05</v>
      </c>
      <c r="R225" s="216">
        <f>Q225*H225</f>
        <v>0.004814220000000001</v>
      </c>
      <c r="S225" s="216">
        <v>0</v>
      </c>
      <c r="T225" s="21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240</v>
      </c>
      <c r="AT225" s="218" t="s">
        <v>155</v>
      </c>
      <c r="AU225" s="218" t="s">
        <v>82</v>
      </c>
      <c r="AY225" s="20" t="s">
        <v>152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20" t="s">
        <v>80</v>
      </c>
      <c r="BK225" s="219">
        <f>ROUND(I225*H225,2)</f>
        <v>0</v>
      </c>
      <c r="BL225" s="20" t="s">
        <v>240</v>
      </c>
      <c r="BM225" s="218" t="s">
        <v>419</v>
      </c>
    </row>
    <row r="226" s="2" customFormat="1">
      <c r="A226" s="41"/>
      <c r="B226" s="42"/>
      <c r="C226" s="43"/>
      <c r="D226" s="220" t="s">
        <v>162</v>
      </c>
      <c r="E226" s="43"/>
      <c r="F226" s="221" t="s">
        <v>420</v>
      </c>
      <c r="G226" s="43"/>
      <c r="H226" s="43"/>
      <c r="I226" s="222"/>
      <c r="J226" s="43"/>
      <c r="K226" s="43"/>
      <c r="L226" s="47"/>
      <c r="M226" s="223"/>
      <c r="N226" s="22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162</v>
      </c>
      <c r="AU226" s="20" t="s">
        <v>82</v>
      </c>
    </row>
    <row r="227" s="14" customFormat="1">
      <c r="A227" s="14"/>
      <c r="B227" s="237"/>
      <c r="C227" s="238"/>
      <c r="D227" s="227" t="s">
        <v>164</v>
      </c>
      <c r="E227" s="239" t="s">
        <v>19</v>
      </c>
      <c r="F227" s="240" t="s">
        <v>259</v>
      </c>
      <c r="G227" s="238"/>
      <c r="H227" s="239" t="s">
        <v>19</v>
      </c>
      <c r="I227" s="241"/>
      <c r="J227" s="238"/>
      <c r="K227" s="238"/>
      <c r="L227" s="242"/>
      <c r="M227" s="243"/>
      <c r="N227" s="244"/>
      <c r="O227" s="244"/>
      <c r="P227" s="244"/>
      <c r="Q227" s="244"/>
      <c r="R227" s="244"/>
      <c r="S227" s="244"/>
      <c r="T227" s="24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6" t="s">
        <v>164</v>
      </c>
      <c r="AU227" s="246" t="s">
        <v>82</v>
      </c>
      <c r="AV227" s="14" t="s">
        <v>80</v>
      </c>
      <c r="AW227" s="14" t="s">
        <v>33</v>
      </c>
      <c r="AX227" s="14" t="s">
        <v>72</v>
      </c>
      <c r="AY227" s="246" t="s">
        <v>152</v>
      </c>
    </row>
    <row r="228" s="13" customFormat="1">
      <c r="A228" s="13"/>
      <c r="B228" s="225"/>
      <c r="C228" s="226"/>
      <c r="D228" s="227" t="s">
        <v>164</v>
      </c>
      <c r="E228" s="228" t="s">
        <v>19</v>
      </c>
      <c r="F228" s="229" t="s">
        <v>588</v>
      </c>
      <c r="G228" s="226"/>
      <c r="H228" s="230">
        <v>217.46700000000001</v>
      </c>
      <c r="I228" s="231"/>
      <c r="J228" s="226"/>
      <c r="K228" s="226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164</v>
      </c>
      <c r="AU228" s="236" t="s">
        <v>82</v>
      </c>
      <c r="AV228" s="13" t="s">
        <v>82</v>
      </c>
      <c r="AW228" s="13" t="s">
        <v>33</v>
      </c>
      <c r="AX228" s="13" t="s">
        <v>72</v>
      </c>
      <c r="AY228" s="236" t="s">
        <v>152</v>
      </c>
    </row>
    <row r="229" s="13" customFormat="1">
      <c r="A229" s="13"/>
      <c r="B229" s="225"/>
      <c r="C229" s="226"/>
      <c r="D229" s="227" t="s">
        <v>164</v>
      </c>
      <c r="E229" s="228" t="s">
        <v>19</v>
      </c>
      <c r="F229" s="229" t="s">
        <v>589</v>
      </c>
      <c r="G229" s="226"/>
      <c r="H229" s="230">
        <v>40.884</v>
      </c>
      <c r="I229" s="231"/>
      <c r="J229" s="226"/>
      <c r="K229" s="226"/>
      <c r="L229" s="232"/>
      <c r="M229" s="233"/>
      <c r="N229" s="234"/>
      <c r="O229" s="234"/>
      <c r="P229" s="234"/>
      <c r="Q229" s="234"/>
      <c r="R229" s="234"/>
      <c r="S229" s="234"/>
      <c r="T229" s="23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6" t="s">
        <v>164</v>
      </c>
      <c r="AU229" s="236" t="s">
        <v>82</v>
      </c>
      <c r="AV229" s="13" t="s">
        <v>82</v>
      </c>
      <c r="AW229" s="13" t="s">
        <v>33</v>
      </c>
      <c r="AX229" s="13" t="s">
        <v>72</v>
      </c>
      <c r="AY229" s="236" t="s">
        <v>152</v>
      </c>
    </row>
    <row r="230" s="13" customFormat="1">
      <c r="A230" s="13"/>
      <c r="B230" s="225"/>
      <c r="C230" s="226"/>
      <c r="D230" s="227" t="s">
        <v>164</v>
      </c>
      <c r="E230" s="228" t="s">
        <v>19</v>
      </c>
      <c r="F230" s="229" t="s">
        <v>590</v>
      </c>
      <c r="G230" s="226"/>
      <c r="H230" s="230">
        <v>-9.4000000000000004</v>
      </c>
      <c r="I230" s="231"/>
      <c r="J230" s="226"/>
      <c r="K230" s="226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164</v>
      </c>
      <c r="AU230" s="236" t="s">
        <v>82</v>
      </c>
      <c r="AV230" s="13" t="s">
        <v>82</v>
      </c>
      <c r="AW230" s="13" t="s">
        <v>33</v>
      </c>
      <c r="AX230" s="13" t="s">
        <v>72</v>
      </c>
      <c r="AY230" s="236" t="s">
        <v>152</v>
      </c>
    </row>
    <row r="231" s="13" customFormat="1">
      <c r="A231" s="13"/>
      <c r="B231" s="225"/>
      <c r="C231" s="226"/>
      <c r="D231" s="227" t="s">
        <v>164</v>
      </c>
      <c r="E231" s="228" t="s">
        <v>19</v>
      </c>
      <c r="F231" s="229" t="s">
        <v>404</v>
      </c>
      <c r="G231" s="226"/>
      <c r="H231" s="230">
        <v>-8.532</v>
      </c>
      <c r="I231" s="231"/>
      <c r="J231" s="226"/>
      <c r="K231" s="226"/>
      <c r="L231" s="232"/>
      <c r="M231" s="233"/>
      <c r="N231" s="234"/>
      <c r="O231" s="234"/>
      <c r="P231" s="234"/>
      <c r="Q231" s="234"/>
      <c r="R231" s="234"/>
      <c r="S231" s="234"/>
      <c r="T231" s="23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6" t="s">
        <v>164</v>
      </c>
      <c r="AU231" s="236" t="s">
        <v>82</v>
      </c>
      <c r="AV231" s="13" t="s">
        <v>82</v>
      </c>
      <c r="AW231" s="13" t="s">
        <v>33</v>
      </c>
      <c r="AX231" s="13" t="s">
        <v>72</v>
      </c>
      <c r="AY231" s="236" t="s">
        <v>152</v>
      </c>
    </row>
    <row r="232" s="13" customFormat="1">
      <c r="A232" s="13"/>
      <c r="B232" s="225"/>
      <c r="C232" s="226"/>
      <c r="D232" s="227" t="s">
        <v>164</v>
      </c>
      <c r="E232" s="228" t="s">
        <v>19</v>
      </c>
      <c r="F232" s="229" t="s">
        <v>591</v>
      </c>
      <c r="G232" s="226"/>
      <c r="H232" s="230">
        <v>-3.1680000000000001</v>
      </c>
      <c r="I232" s="231"/>
      <c r="J232" s="226"/>
      <c r="K232" s="226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164</v>
      </c>
      <c r="AU232" s="236" t="s">
        <v>82</v>
      </c>
      <c r="AV232" s="13" t="s">
        <v>82</v>
      </c>
      <c r="AW232" s="13" t="s">
        <v>33</v>
      </c>
      <c r="AX232" s="13" t="s">
        <v>72</v>
      </c>
      <c r="AY232" s="236" t="s">
        <v>152</v>
      </c>
    </row>
    <row r="233" s="13" customFormat="1">
      <c r="A233" s="13"/>
      <c r="B233" s="225"/>
      <c r="C233" s="226"/>
      <c r="D233" s="227" t="s">
        <v>164</v>
      </c>
      <c r="E233" s="228" t="s">
        <v>19</v>
      </c>
      <c r="F233" s="229" t="s">
        <v>405</v>
      </c>
      <c r="G233" s="226"/>
      <c r="H233" s="230">
        <v>2.3879999999999999</v>
      </c>
      <c r="I233" s="231"/>
      <c r="J233" s="226"/>
      <c r="K233" s="226"/>
      <c r="L233" s="232"/>
      <c r="M233" s="233"/>
      <c r="N233" s="234"/>
      <c r="O233" s="234"/>
      <c r="P233" s="234"/>
      <c r="Q233" s="234"/>
      <c r="R233" s="234"/>
      <c r="S233" s="234"/>
      <c r="T233" s="23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6" t="s">
        <v>164</v>
      </c>
      <c r="AU233" s="236" t="s">
        <v>82</v>
      </c>
      <c r="AV233" s="13" t="s">
        <v>82</v>
      </c>
      <c r="AW233" s="13" t="s">
        <v>33</v>
      </c>
      <c r="AX233" s="13" t="s">
        <v>72</v>
      </c>
      <c r="AY233" s="236" t="s">
        <v>152</v>
      </c>
    </row>
    <row r="234" s="13" customFormat="1">
      <c r="A234" s="13"/>
      <c r="B234" s="225"/>
      <c r="C234" s="226"/>
      <c r="D234" s="227" t="s">
        <v>164</v>
      </c>
      <c r="E234" s="228" t="s">
        <v>19</v>
      </c>
      <c r="F234" s="229" t="s">
        <v>592</v>
      </c>
      <c r="G234" s="226"/>
      <c r="H234" s="230">
        <v>1.0720000000000001</v>
      </c>
      <c r="I234" s="231"/>
      <c r="J234" s="226"/>
      <c r="K234" s="226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164</v>
      </c>
      <c r="AU234" s="236" t="s">
        <v>82</v>
      </c>
      <c r="AV234" s="13" t="s">
        <v>82</v>
      </c>
      <c r="AW234" s="13" t="s">
        <v>33</v>
      </c>
      <c r="AX234" s="13" t="s">
        <v>72</v>
      </c>
      <c r="AY234" s="236" t="s">
        <v>152</v>
      </c>
    </row>
    <row r="235" s="15" customFormat="1">
      <c r="A235" s="15"/>
      <c r="B235" s="247"/>
      <c r="C235" s="248"/>
      <c r="D235" s="227" t="s">
        <v>164</v>
      </c>
      <c r="E235" s="249" t="s">
        <v>19</v>
      </c>
      <c r="F235" s="250" t="s">
        <v>185</v>
      </c>
      <c r="G235" s="248"/>
      <c r="H235" s="251">
        <v>240.71099999999998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57" t="s">
        <v>164</v>
      </c>
      <c r="AU235" s="257" t="s">
        <v>82</v>
      </c>
      <c r="AV235" s="15" t="s">
        <v>160</v>
      </c>
      <c r="AW235" s="15" t="s">
        <v>33</v>
      </c>
      <c r="AX235" s="15" t="s">
        <v>80</v>
      </c>
      <c r="AY235" s="257" t="s">
        <v>152</v>
      </c>
    </row>
    <row r="236" s="12" customFormat="1" ht="25.92" customHeight="1">
      <c r="A236" s="12"/>
      <c r="B236" s="191"/>
      <c r="C236" s="192"/>
      <c r="D236" s="193" t="s">
        <v>71</v>
      </c>
      <c r="E236" s="194" t="s">
        <v>299</v>
      </c>
      <c r="F236" s="194" t="s">
        <v>300</v>
      </c>
      <c r="G236" s="192"/>
      <c r="H236" s="192"/>
      <c r="I236" s="195"/>
      <c r="J236" s="196">
        <f>BK236</f>
        <v>0</v>
      </c>
      <c r="K236" s="192"/>
      <c r="L236" s="197"/>
      <c r="M236" s="198"/>
      <c r="N236" s="199"/>
      <c r="O236" s="199"/>
      <c r="P236" s="200">
        <f>P237</f>
        <v>0</v>
      </c>
      <c r="Q236" s="199"/>
      <c r="R236" s="200">
        <f>R237</f>
        <v>0</v>
      </c>
      <c r="S236" s="199"/>
      <c r="T236" s="201">
        <f>T237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2" t="s">
        <v>186</v>
      </c>
      <c r="AT236" s="203" t="s">
        <v>71</v>
      </c>
      <c r="AU236" s="203" t="s">
        <v>72</v>
      </c>
      <c r="AY236" s="202" t="s">
        <v>152</v>
      </c>
      <c r="BK236" s="204">
        <f>BK237</f>
        <v>0</v>
      </c>
    </row>
    <row r="237" s="2" customFormat="1" ht="16.5" customHeight="1">
      <c r="A237" s="41"/>
      <c r="B237" s="42"/>
      <c r="C237" s="207" t="s">
        <v>377</v>
      </c>
      <c r="D237" s="207" t="s">
        <v>155</v>
      </c>
      <c r="E237" s="208" t="s">
        <v>302</v>
      </c>
      <c r="F237" s="209" t="s">
        <v>300</v>
      </c>
      <c r="G237" s="210" t="s">
        <v>248</v>
      </c>
      <c r="H237" s="258"/>
      <c r="I237" s="212"/>
      <c r="J237" s="213">
        <f>ROUND(I237*H237,2)</f>
        <v>0</v>
      </c>
      <c r="K237" s="209" t="s">
        <v>19</v>
      </c>
      <c r="L237" s="47"/>
      <c r="M237" s="280" t="s">
        <v>19</v>
      </c>
      <c r="N237" s="281" t="s">
        <v>43</v>
      </c>
      <c r="O237" s="282"/>
      <c r="P237" s="283">
        <f>O237*H237</f>
        <v>0</v>
      </c>
      <c r="Q237" s="283">
        <v>0</v>
      </c>
      <c r="R237" s="283">
        <f>Q237*H237</f>
        <v>0</v>
      </c>
      <c r="S237" s="283">
        <v>0</v>
      </c>
      <c r="T237" s="284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8" t="s">
        <v>160</v>
      </c>
      <c r="AT237" s="218" t="s">
        <v>155</v>
      </c>
      <c r="AU237" s="218" t="s">
        <v>80</v>
      </c>
      <c r="AY237" s="20" t="s">
        <v>152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20" t="s">
        <v>80</v>
      </c>
      <c r="BK237" s="219">
        <f>ROUND(I237*H237,2)</f>
        <v>0</v>
      </c>
      <c r="BL237" s="20" t="s">
        <v>160</v>
      </c>
      <c r="BM237" s="218" t="s">
        <v>303</v>
      </c>
    </row>
    <row r="238" s="2" customFormat="1" ht="6.96" customHeight="1">
      <c r="A238" s="41"/>
      <c r="B238" s="62"/>
      <c r="C238" s="63"/>
      <c r="D238" s="63"/>
      <c r="E238" s="63"/>
      <c r="F238" s="63"/>
      <c r="G238" s="63"/>
      <c r="H238" s="63"/>
      <c r="I238" s="63"/>
      <c r="J238" s="63"/>
      <c r="K238" s="63"/>
      <c r="L238" s="47"/>
      <c r="M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</row>
  </sheetData>
  <sheetProtection sheet="1" autoFilter="0" formatColumns="0" formatRows="0" objects="1" scenarios="1" spinCount="100000" saltValue="h/D2xm5njlhP40DHI8DYZYz3Ly+Pxlo1RNJ6DFE/ff+vrCW1kkmGCcBCJAiIeM2nHN/diWrRIRNHNgtnpbbtCQ==" hashValue="R+HUEjVIxuzYhZQpKQutH3wWWzG0NwVzCR/W+sEJiwr3ok+mq5IEFl+Zldpx4L2HrwmDvTOSg2j3xbdyEjJUPA==" algorithmName="SHA-512" password="80EB"/>
  <autoFilter ref="C88:K237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5_01/619991001"/>
    <hyperlink ref="F112" r:id="rId2" display="https://podminky.urs.cz/item/CS_URS_2025_01/611131121"/>
    <hyperlink ref="F132" r:id="rId3" display="https://podminky.urs.cz/item/CS_URS_2025_01/611311131"/>
    <hyperlink ref="F134" r:id="rId4" display="https://podminky.urs.cz/item/CS_URS_2025_01/612131121"/>
    <hyperlink ref="F145" r:id="rId5" display="https://podminky.urs.cz/item/CS_URS_2025_01/612311131"/>
    <hyperlink ref="F148" r:id="rId6" display="https://podminky.urs.cz/item/CS_URS_2025_01/949101111"/>
    <hyperlink ref="F150" r:id="rId7" display="https://podminky.urs.cz/item/CS_URS_2025_01/952901111"/>
    <hyperlink ref="F153" r:id="rId8" display="https://podminky.urs.cz/item/CS_URS_2025_01/997002611"/>
    <hyperlink ref="F155" r:id="rId9" display="https://podminky.urs.cz/item/CS_URS_2025_01/997013212"/>
    <hyperlink ref="F157" r:id="rId10" display="https://podminky.urs.cz/item/CS_URS_2025_01/997013501"/>
    <hyperlink ref="F159" r:id="rId11" display="https://podminky.urs.cz/item/CS_URS_2025_01/997013509"/>
    <hyperlink ref="F162" r:id="rId12" display="https://podminky.urs.cz/item/CS_URS_2025_01/997013631"/>
    <hyperlink ref="F165" r:id="rId13" display="https://podminky.urs.cz/item/CS_URS_2025_01/998018002"/>
    <hyperlink ref="F176" r:id="rId14" display="https://podminky.urs.cz/item/CS_URS_2025_01/998766312"/>
    <hyperlink ref="F179" r:id="rId15" display="https://podminky.urs.cz/item/CS_URS_2025_01/784121001"/>
    <hyperlink ref="F209" r:id="rId16" display="https://podminky.urs.cz/item/CS_URS_2025_01/784171001"/>
    <hyperlink ref="F214" r:id="rId17" display="https://podminky.urs.cz/item/CS_URS_2025_01/784171111"/>
    <hyperlink ref="F222" r:id="rId18" display="https://podminky.urs.cz/item/CS_URS_2025_01/784181121"/>
    <hyperlink ref="F224" r:id="rId19" display="https://podminky.urs.cz/item/CS_URS_2025_01/784211101"/>
    <hyperlink ref="F226" r:id="rId20" display="https://podminky.urs.cz/item/CS_URS_2025_01/78421116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121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ZŠ Běžecká - oprava stropů a stěn po zatékání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596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30. 1. 2025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ROUND(J88,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ROUND((SUM(BE88:BE155)),  2)</f>
        <v>0</v>
      </c>
      <c r="G33" s="41"/>
      <c r="H33" s="41"/>
      <c r="I33" s="151">
        <v>0.20999999999999999</v>
      </c>
      <c r="J33" s="150">
        <f>ROUND(((SUM(BE88:BE155))*I33),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ROUND((SUM(BF88:BF155)),  2)</f>
        <v>0</v>
      </c>
      <c r="G34" s="41"/>
      <c r="H34" s="41"/>
      <c r="I34" s="151">
        <v>0.12</v>
      </c>
      <c r="J34" s="150">
        <f>ROUND(((SUM(BF88:BF155))*I34),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ROUND((SUM(BG88:BG155)),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ROUND((SUM(BH88:BH155)),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ROUND((SUM(BI88:BI155)),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ZŠ Běžecká - oprava stropů a stěn po zatékání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13 - Chodba se schodištěm před m.č. C50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Sokolov, Běžecká 2055</v>
      </c>
      <c r="G52" s="43"/>
      <c r="H52" s="43"/>
      <c r="I52" s="35" t="s">
        <v>23</v>
      </c>
      <c r="J52" s="75" t="str">
        <f>IF(J12="","",J12)</f>
        <v>30. 1. 2025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125</v>
      </c>
      <c r="D57" s="165"/>
      <c r="E57" s="165"/>
      <c r="F57" s="165"/>
      <c r="G57" s="165"/>
      <c r="H57" s="165"/>
      <c r="I57" s="165"/>
      <c r="J57" s="166" t="s">
        <v>126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127</v>
      </c>
    </row>
    <row r="60" s="9" customFormat="1" ht="24.96" customHeight="1">
      <c r="A60" s="9"/>
      <c r="B60" s="168"/>
      <c r="C60" s="169"/>
      <c r="D60" s="170" t="s">
        <v>128</v>
      </c>
      <c r="E60" s="171"/>
      <c r="F60" s="171"/>
      <c r="G60" s="171"/>
      <c r="H60" s="171"/>
      <c r="I60" s="171"/>
      <c r="J60" s="172">
        <f>J89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129</v>
      </c>
      <c r="E61" s="177"/>
      <c r="F61" s="177"/>
      <c r="G61" s="177"/>
      <c r="H61" s="177"/>
      <c r="I61" s="177"/>
      <c r="J61" s="178">
        <f>J90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130</v>
      </c>
      <c r="E62" s="177"/>
      <c r="F62" s="177"/>
      <c r="G62" s="177"/>
      <c r="H62" s="177"/>
      <c r="I62" s="177"/>
      <c r="J62" s="178">
        <f>J108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131</v>
      </c>
      <c r="E63" s="177"/>
      <c r="F63" s="177"/>
      <c r="G63" s="177"/>
      <c r="H63" s="177"/>
      <c r="I63" s="177"/>
      <c r="J63" s="178">
        <f>J113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132</v>
      </c>
      <c r="E64" s="177"/>
      <c r="F64" s="177"/>
      <c r="G64" s="177"/>
      <c r="H64" s="177"/>
      <c r="I64" s="177"/>
      <c r="J64" s="178">
        <f>J125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133</v>
      </c>
      <c r="E65" s="171"/>
      <c r="F65" s="171"/>
      <c r="G65" s="171"/>
      <c r="H65" s="171"/>
      <c r="I65" s="171"/>
      <c r="J65" s="172">
        <f>J128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4"/>
      <c r="C66" s="175"/>
      <c r="D66" s="176" t="s">
        <v>134</v>
      </c>
      <c r="E66" s="177"/>
      <c r="F66" s="177"/>
      <c r="G66" s="177"/>
      <c r="H66" s="177"/>
      <c r="I66" s="177"/>
      <c r="J66" s="178">
        <f>J129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135</v>
      </c>
      <c r="E67" s="177"/>
      <c r="F67" s="177"/>
      <c r="G67" s="177"/>
      <c r="H67" s="177"/>
      <c r="I67" s="177"/>
      <c r="J67" s="178">
        <f>J133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8"/>
      <c r="C68" s="169"/>
      <c r="D68" s="170" t="s">
        <v>136</v>
      </c>
      <c r="E68" s="171"/>
      <c r="F68" s="171"/>
      <c r="G68" s="171"/>
      <c r="H68" s="171"/>
      <c r="I68" s="171"/>
      <c r="J68" s="172">
        <f>J154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137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63" t="str">
        <f>E7</f>
        <v>ZŠ Běžecká - oprava stropů a stěn po zatékání</v>
      </c>
      <c r="F78" s="35"/>
      <c r="G78" s="35"/>
      <c r="H78" s="35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122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13 - Chodba se schodištěm před m.č. C50</v>
      </c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>Sokolov, Běžecká 2055</v>
      </c>
      <c r="G82" s="43"/>
      <c r="H82" s="43"/>
      <c r="I82" s="35" t="s">
        <v>23</v>
      </c>
      <c r="J82" s="75" t="str">
        <f>IF(J12="","",J12)</f>
        <v>30. 1. 2025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E15</f>
        <v>Město Sokolov</v>
      </c>
      <c r="G84" s="43"/>
      <c r="H84" s="43"/>
      <c r="I84" s="35" t="s">
        <v>31</v>
      </c>
      <c r="J84" s="39" t="str">
        <f>E21</f>
        <v xml:space="preserve"> 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29</v>
      </c>
      <c r="D85" s="43"/>
      <c r="E85" s="43"/>
      <c r="F85" s="30" t="str">
        <f>IF(E18="","",E18)</f>
        <v>Vyplň údaj</v>
      </c>
      <c r="G85" s="43"/>
      <c r="H85" s="43"/>
      <c r="I85" s="35" t="s">
        <v>34</v>
      </c>
      <c r="J85" s="39" t="str">
        <f>E24</f>
        <v>Michal Kubelka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0"/>
      <c r="B87" s="181"/>
      <c r="C87" s="182" t="s">
        <v>138</v>
      </c>
      <c r="D87" s="183" t="s">
        <v>57</v>
      </c>
      <c r="E87" s="183" t="s">
        <v>53</v>
      </c>
      <c r="F87" s="183" t="s">
        <v>54</v>
      </c>
      <c r="G87" s="183" t="s">
        <v>139</v>
      </c>
      <c r="H87" s="183" t="s">
        <v>140</v>
      </c>
      <c r="I87" s="183" t="s">
        <v>141</v>
      </c>
      <c r="J87" s="183" t="s">
        <v>126</v>
      </c>
      <c r="K87" s="184" t="s">
        <v>142</v>
      </c>
      <c r="L87" s="185"/>
      <c r="M87" s="95" t="s">
        <v>19</v>
      </c>
      <c r="N87" s="96" t="s">
        <v>42</v>
      </c>
      <c r="O87" s="96" t="s">
        <v>143</v>
      </c>
      <c r="P87" s="96" t="s">
        <v>144</v>
      </c>
      <c r="Q87" s="96" t="s">
        <v>145</v>
      </c>
      <c r="R87" s="96" t="s">
        <v>146</v>
      </c>
      <c r="S87" s="96" t="s">
        <v>147</v>
      </c>
      <c r="T87" s="97" t="s">
        <v>148</v>
      </c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</row>
    <row r="88" s="2" customFormat="1" ht="22.8" customHeight="1">
      <c r="A88" s="41"/>
      <c r="B88" s="42"/>
      <c r="C88" s="102" t="s">
        <v>149</v>
      </c>
      <c r="D88" s="43"/>
      <c r="E88" s="43"/>
      <c r="F88" s="43"/>
      <c r="G88" s="43"/>
      <c r="H88" s="43"/>
      <c r="I88" s="43"/>
      <c r="J88" s="186">
        <f>BK88</f>
        <v>0</v>
      </c>
      <c r="K88" s="43"/>
      <c r="L88" s="47"/>
      <c r="M88" s="98"/>
      <c r="N88" s="187"/>
      <c r="O88" s="99"/>
      <c r="P88" s="188">
        <f>P89+P128+P154</f>
        <v>0</v>
      </c>
      <c r="Q88" s="99"/>
      <c r="R88" s="188">
        <f>R89+R128+R154</f>
        <v>0.26144898000000005</v>
      </c>
      <c r="S88" s="99"/>
      <c r="T88" s="189">
        <f>T89+T128+T154</f>
        <v>0.024202319999999999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71</v>
      </c>
      <c r="AU88" s="20" t="s">
        <v>127</v>
      </c>
      <c r="BK88" s="190">
        <f>BK89+BK128+BK154</f>
        <v>0</v>
      </c>
    </row>
    <row r="89" s="12" customFormat="1" ht="25.92" customHeight="1">
      <c r="A89" s="12"/>
      <c r="B89" s="191"/>
      <c r="C89" s="192"/>
      <c r="D89" s="193" t="s">
        <v>71</v>
      </c>
      <c r="E89" s="194" t="s">
        <v>150</v>
      </c>
      <c r="F89" s="194" t="s">
        <v>151</v>
      </c>
      <c r="G89" s="192"/>
      <c r="H89" s="192"/>
      <c r="I89" s="195"/>
      <c r="J89" s="196">
        <f>BK89</f>
        <v>0</v>
      </c>
      <c r="K89" s="192"/>
      <c r="L89" s="197"/>
      <c r="M89" s="198"/>
      <c r="N89" s="199"/>
      <c r="O89" s="199"/>
      <c r="P89" s="200">
        <f>P90+P108+P113+P125</f>
        <v>0</v>
      </c>
      <c r="Q89" s="199"/>
      <c r="R89" s="200">
        <f>R90+R108+R113+R125</f>
        <v>0.15448956000000003</v>
      </c>
      <c r="S89" s="199"/>
      <c r="T89" s="201">
        <f>T90+T108+T113+T125</f>
        <v>0.0021315600000000002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80</v>
      </c>
      <c r="AT89" s="203" t="s">
        <v>71</v>
      </c>
      <c r="AU89" s="203" t="s">
        <v>72</v>
      </c>
      <c r="AY89" s="202" t="s">
        <v>152</v>
      </c>
      <c r="BK89" s="204">
        <f>BK90+BK108+BK113+BK125</f>
        <v>0</v>
      </c>
    </row>
    <row r="90" s="12" customFormat="1" ht="22.8" customHeight="1">
      <c r="A90" s="12"/>
      <c r="B90" s="191"/>
      <c r="C90" s="192"/>
      <c r="D90" s="193" t="s">
        <v>71</v>
      </c>
      <c r="E90" s="205" t="s">
        <v>153</v>
      </c>
      <c r="F90" s="205" t="s">
        <v>154</v>
      </c>
      <c r="G90" s="192"/>
      <c r="H90" s="192"/>
      <c r="I90" s="195"/>
      <c r="J90" s="206">
        <f>BK90</f>
        <v>0</v>
      </c>
      <c r="K90" s="192"/>
      <c r="L90" s="197"/>
      <c r="M90" s="198"/>
      <c r="N90" s="199"/>
      <c r="O90" s="199"/>
      <c r="P90" s="200">
        <f>SUM(P91:P107)</f>
        <v>0</v>
      </c>
      <c r="Q90" s="199"/>
      <c r="R90" s="200">
        <f>SUM(R91:R107)</f>
        <v>0.15306852000000001</v>
      </c>
      <c r="S90" s="199"/>
      <c r="T90" s="201">
        <f>SUM(T91:T107)</f>
        <v>0.0021315600000000002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80</v>
      </c>
      <c r="AT90" s="203" t="s">
        <v>71</v>
      </c>
      <c r="AU90" s="203" t="s">
        <v>80</v>
      </c>
      <c r="AY90" s="202" t="s">
        <v>152</v>
      </c>
      <c r="BK90" s="204">
        <f>SUM(BK91:BK107)</f>
        <v>0</v>
      </c>
    </row>
    <row r="91" s="2" customFormat="1" ht="16.5" customHeight="1">
      <c r="A91" s="41"/>
      <c r="B91" s="42"/>
      <c r="C91" s="207" t="s">
        <v>80</v>
      </c>
      <c r="D91" s="207" t="s">
        <v>155</v>
      </c>
      <c r="E91" s="208" t="s">
        <v>156</v>
      </c>
      <c r="F91" s="209" t="s">
        <v>157</v>
      </c>
      <c r="G91" s="210" t="s">
        <v>158</v>
      </c>
      <c r="H91" s="211">
        <v>35.526000000000003</v>
      </c>
      <c r="I91" s="212"/>
      <c r="J91" s="213">
        <f>ROUND(I91*H91,2)</f>
        <v>0</v>
      </c>
      <c r="K91" s="209" t="s">
        <v>159</v>
      </c>
      <c r="L91" s="47"/>
      <c r="M91" s="214" t="s">
        <v>19</v>
      </c>
      <c r="N91" s="215" t="s">
        <v>43</v>
      </c>
      <c r="O91" s="87"/>
      <c r="P91" s="216">
        <f>O91*H91</f>
        <v>0</v>
      </c>
      <c r="Q91" s="216">
        <v>4.0000000000000003E-05</v>
      </c>
      <c r="R91" s="216">
        <f>Q91*H91</f>
        <v>0.0014210400000000002</v>
      </c>
      <c r="S91" s="216">
        <v>6.0000000000000002E-05</v>
      </c>
      <c r="T91" s="217">
        <f>S91*H91</f>
        <v>0.0021315600000000002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160</v>
      </c>
      <c r="AT91" s="218" t="s">
        <v>155</v>
      </c>
      <c r="AU91" s="218" t="s">
        <v>82</v>
      </c>
      <c r="AY91" s="20" t="s">
        <v>152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80</v>
      </c>
      <c r="BK91" s="219">
        <f>ROUND(I91*H91,2)</f>
        <v>0</v>
      </c>
      <c r="BL91" s="20" t="s">
        <v>160</v>
      </c>
      <c r="BM91" s="218" t="s">
        <v>545</v>
      </c>
    </row>
    <row r="92" s="2" customFormat="1">
      <c r="A92" s="41"/>
      <c r="B92" s="42"/>
      <c r="C92" s="43"/>
      <c r="D92" s="220" t="s">
        <v>162</v>
      </c>
      <c r="E92" s="43"/>
      <c r="F92" s="221" t="s">
        <v>163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162</v>
      </c>
      <c r="AU92" s="20" t="s">
        <v>82</v>
      </c>
    </row>
    <row r="93" s="13" customFormat="1">
      <c r="A93" s="13"/>
      <c r="B93" s="225"/>
      <c r="C93" s="226"/>
      <c r="D93" s="227" t="s">
        <v>164</v>
      </c>
      <c r="E93" s="228" t="s">
        <v>19</v>
      </c>
      <c r="F93" s="229" t="s">
        <v>597</v>
      </c>
      <c r="G93" s="226"/>
      <c r="H93" s="230">
        <v>35.526000000000003</v>
      </c>
      <c r="I93" s="231"/>
      <c r="J93" s="226"/>
      <c r="K93" s="226"/>
      <c r="L93" s="232"/>
      <c r="M93" s="233"/>
      <c r="N93" s="234"/>
      <c r="O93" s="234"/>
      <c r="P93" s="234"/>
      <c r="Q93" s="234"/>
      <c r="R93" s="234"/>
      <c r="S93" s="234"/>
      <c r="T93" s="23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164</v>
      </c>
      <c r="AU93" s="236" t="s">
        <v>82</v>
      </c>
      <c r="AV93" s="13" t="s">
        <v>82</v>
      </c>
      <c r="AW93" s="13" t="s">
        <v>33</v>
      </c>
      <c r="AX93" s="13" t="s">
        <v>80</v>
      </c>
      <c r="AY93" s="236" t="s">
        <v>152</v>
      </c>
    </row>
    <row r="94" s="2" customFormat="1" ht="16.5" customHeight="1">
      <c r="A94" s="41"/>
      <c r="B94" s="42"/>
      <c r="C94" s="207" t="s">
        <v>82</v>
      </c>
      <c r="D94" s="207" t="s">
        <v>155</v>
      </c>
      <c r="E94" s="208" t="s">
        <v>166</v>
      </c>
      <c r="F94" s="209" t="s">
        <v>167</v>
      </c>
      <c r="G94" s="210" t="s">
        <v>158</v>
      </c>
      <c r="H94" s="211">
        <v>13.664</v>
      </c>
      <c r="I94" s="212"/>
      <c r="J94" s="213">
        <f>ROUND(I94*H94,2)</f>
        <v>0</v>
      </c>
      <c r="K94" s="209" t="s">
        <v>159</v>
      </c>
      <c r="L94" s="47"/>
      <c r="M94" s="214" t="s">
        <v>19</v>
      </c>
      <c r="N94" s="215" t="s">
        <v>43</v>
      </c>
      <c r="O94" s="87"/>
      <c r="P94" s="216">
        <f>O94*H94</f>
        <v>0</v>
      </c>
      <c r="Q94" s="216">
        <v>0.00025999999999999998</v>
      </c>
      <c r="R94" s="216">
        <f>Q94*H94</f>
        <v>0.0035526399999999997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160</v>
      </c>
      <c r="AT94" s="218" t="s">
        <v>155</v>
      </c>
      <c r="AU94" s="218" t="s">
        <v>82</v>
      </c>
      <c r="AY94" s="20" t="s">
        <v>152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80</v>
      </c>
      <c r="BK94" s="219">
        <f>ROUND(I94*H94,2)</f>
        <v>0</v>
      </c>
      <c r="BL94" s="20" t="s">
        <v>160</v>
      </c>
      <c r="BM94" s="218" t="s">
        <v>168</v>
      </c>
    </row>
    <row r="95" s="2" customFormat="1">
      <c r="A95" s="41"/>
      <c r="B95" s="42"/>
      <c r="C95" s="43"/>
      <c r="D95" s="220" t="s">
        <v>162</v>
      </c>
      <c r="E95" s="43"/>
      <c r="F95" s="221" t="s">
        <v>169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162</v>
      </c>
      <c r="AU95" s="20" t="s">
        <v>82</v>
      </c>
    </row>
    <row r="96" s="14" customFormat="1">
      <c r="A96" s="14"/>
      <c r="B96" s="237"/>
      <c r="C96" s="238"/>
      <c r="D96" s="227" t="s">
        <v>164</v>
      </c>
      <c r="E96" s="239" t="s">
        <v>19</v>
      </c>
      <c r="F96" s="240" t="s">
        <v>170</v>
      </c>
      <c r="G96" s="238"/>
      <c r="H96" s="239" t="s">
        <v>19</v>
      </c>
      <c r="I96" s="241"/>
      <c r="J96" s="238"/>
      <c r="K96" s="238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164</v>
      </c>
      <c r="AU96" s="246" t="s">
        <v>82</v>
      </c>
      <c r="AV96" s="14" t="s">
        <v>80</v>
      </c>
      <c r="AW96" s="14" t="s">
        <v>33</v>
      </c>
      <c r="AX96" s="14" t="s">
        <v>72</v>
      </c>
      <c r="AY96" s="246" t="s">
        <v>152</v>
      </c>
    </row>
    <row r="97" s="13" customFormat="1">
      <c r="A97" s="13"/>
      <c r="B97" s="225"/>
      <c r="C97" s="226"/>
      <c r="D97" s="227" t="s">
        <v>164</v>
      </c>
      <c r="E97" s="228" t="s">
        <v>19</v>
      </c>
      <c r="F97" s="229" t="s">
        <v>598</v>
      </c>
      <c r="G97" s="226"/>
      <c r="H97" s="230">
        <v>13.664</v>
      </c>
      <c r="I97" s="231"/>
      <c r="J97" s="226"/>
      <c r="K97" s="226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164</v>
      </c>
      <c r="AU97" s="236" t="s">
        <v>82</v>
      </c>
      <c r="AV97" s="13" t="s">
        <v>82</v>
      </c>
      <c r="AW97" s="13" t="s">
        <v>33</v>
      </c>
      <c r="AX97" s="13" t="s">
        <v>80</v>
      </c>
      <c r="AY97" s="236" t="s">
        <v>152</v>
      </c>
    </row>
    <row r="98" s="2" customFormat="1" ht="16.5" customHeight="1">
      <c r="A98" s="41"/>
      <c r="B98" s="42"/>
      <c r="C98" s="207" t="s">
        <v>172</v>
      </c>
      <c r="D98" s="207" t="s">
        <v>155</v>
      </c>
      <c r="E98" s="208" t="s">
        <v>173</v>
      </c>
      <c r="F98" s="209" t="s">
        <v>174</v>
      </c>
      <c r="G98" s="210" t="s">
        <v>158</v>
      </c>
      <c r="H98" s="211">
        <v>13.664</v>
      </c>
      <c r="I98" s="212"/>
      <c r="J98" s="213">
        <f>ROUND(I98*H98,2)</f>
        <v>0</v>
      </c>
      <c r="K98" s="209" t="s">
        <v>159</v>
      </c>
      <c r="L98" s="47"/>
      <c r="M98" s="214" t="s">
        <v>19</v>
      </c>
      <c r="N98" s="215" t="s">
        <v>43</v>
      </c>
      <c r="O98" s="87"/>
      <c r="P98" s="216">
        <f>O98*H98</f>
        <v>0</v>
      </c>
      <c r="Q98" s="216">
        <v>0.0040000000000000001</v>
      </c>
      <c r="R98" s="216">
        <f>Q98*H98</f>
        <v>0.054656000000000003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160</v>
      </c>
      <c r="AT98" s="218" t="s">
        <v>155</v>
      </c>
      <c r="AU98" s="218" t="s">
        <v>82</v>
      </c>
      <c r="AY98" s="20" t="s">
        <v>152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80</v>
      </c>
      <c r="BK98" s="219">
        <f>ROUND(I98*H98,2)</f>
        <v>0</v>
      </c>
      <c r="BL98" s="20" t="s">
        <v>160</v>
      </c>
      <c r="BM98" s="218" t="s">
        <v>175</v>
      </c>
    </row>
    <row r="99" s="2" customFormat="1">
      <c r="A99" s="41"/>
      <c r="B99" s="42"/>
      <c r="C99" s="43"/>
      <c r="D99" s="220" t="s">
        <v>162</v>
      </c>
      <c r="E99" s="43"/>
      <c r="F99" s="221" t="s">
        <v>176</v>
      </c>
      <c r="G99" s="43"/>
      <c r="H99" s="43"/>
      <c r="I99" s="222"/>
      <c r="J99" s="43"/>
      <c r="K99" s="43"/>
      <c r="L99" s="47"/>
      <c r="M99" s="223"/>
      <c r="N99" s="224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162</v>
      </c>
      <c r="AU99" s="20" t="s">
        <v>82</v>
      </c>
    </row>
    <row r="100" s="2" customFormat="1" ht="16.5" customHeight="1">
      <c r="A100" s="41"/>
      <c r="B100" s="42"/>
      <c r="C100" s="207" t="s">
        <v>160</v>
      </c>
      <c r="D100" s="207" t="s">
        <v>155</v>
      </c>
      <c r="E100" s="208" t="s">
        <v>177</v>
      </c>
      <c r="F100" s="209" t="s">
        <v>178</v>
      </c>
      <c r="G100" s="210" t="s">
        <v>158</v>
      </c>
      <c r="H100" s="211">
        <v>21.934000000000001</v>
      </c>
      <c r="I100" s="212"/>
      <c r="J100" s="213">
        <f>ROUND(I100*H100,2)</f>
        <v>0</v>
      </c>
      <c r="K100" s="209" t="s">
        <v>159</v>
      </c>
      <c r="L100" s="47"/>
      <c r="M100" s="214" t="s">
        <v>19</v>
      </c>
      <c r="N100" s="215" t="s">
        <v>43</v>
      </c>
      <c r="O100" s="87"/>
      <c r="P100" s="216">
        <f>O100*H100</f>
        <v>0</v>
      </c>
      <c r="Q100" s="216">
        <v>0.00025999999999999998</v>
      </c>
      <c r="R100" s="216">
        <f>Q100*H100</f>
        <v>0.0057028399999999998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160</v>
      </c>
      <c r="AT100" s="218" t="s">
        <v>155</v>
      </c>
      <c r="AU100" s="218" t="s">
        <v>82</v>
      </c>
      <c r="AY100" s="20" t="s">
        <v>152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80</v>
      </c>
      <c r="BK100" s="219">
        <f>ROUND(I100*H100,2)</f>
        <v>0</v>
      </c>
      <c r="BL100" s="20" t="s">
        <v>160</v>
      </c>
      <c r="BM100" s="218" t="s">
        <v>576</v>
      </c>
    </row>
    <row r="101" s="2" customFormat="1">
      <c r="A101" s="41"/>
      <c r="B101" s="42"/>
      <c r="C101" s="43"/>
      <c r="D101" s="220" t="s">
        <v>162</v>
      </c>
      <c r="E101" s="43"/>
      <c r="F101" s="221" t="s">
        <v>180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162</v>
      </c>
      <c r="AU101" s="20" t="s">
        <v>82</v>
      </c>
    </row>
    <row r="102" s="14" customFormat="1">
      <c r="A102" s="14"/>
      <c r="B102" s="237"/>
      <c r="C102" s="238"/>
      <c r="D102" s="227" t="s">
        <v>164</v>
      </c>
      <c r="E102" s="239" t="s">
        <v>19</v>
      </c>
      <c r="F102" s="240" t="s">
        <v>577</v>
      </c>
      <c r="G102" s="238"/>
      <c r="H102" s="239" t="s">
        <v>19</v>
      </c>
      <c r="I102" s="241"/>
      <c r="J102" s="238"/>
      <c r="K102" s="238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164</v>
      </c>
      <c r="AU102" s="246" t="s">
        <v>82</v>
      </c>
      <c r="AV102" s="14" t="s">
        <v>80</v>
      </c>
      <c r="AW102" s="14" t="s">
        <v>33</v>
      </c>
      <c r="AX102" s="14" t="s">
        <v>72</v>
      </c>
      <c r="AY102" s="246" t="s">
        <v>152</v>
      </c>
    </row>
    <row r="103" s="13" customFormat="1">
      <c r="A103" s="13"/>
      <c r="B103" s="225"/>
      <c r="C103" s="226"/>
      <c r="D103" s="227" t="s">
        <v>164</v>
      </c>
      <c r="E103" s="228" t="s">
        <v>19</v>
      </c>
      <c r="F103" s="229" t="s">
        <v>599</v>
      </c>
      <c r="G103" s="226"/>
      <c r="H103" s="230">
        <v>22.571999999999999</v>
      </c>
      <c r="I103" s="231"/>
      <c r="J103" s="226"/>
      <c r="K103" s="226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164</v>
      </c>
      <c r="AU103" s="236" t="s">
        <v>82</v>
      </c>
      <c r="AV103" s="13" t="s">
        <v>82</v>
      </c>
      <c r="AW103" s="13" t="s">
        <v>33</v>
      </c>
      <c r="AX103" s="13" t="s">
        <v>72</v>
      </c>
      <c r="AY103" s="236" t="s">
        <v>152</v>
      </c>
    </row>
    <row r="104" s="13" customFormat="1">
      <c r="A104" s="13"/>
      <c r="B104" s="225"/>
      <c r="C104" s="226"/>
      <c r="D104" s="227" t="s">
        <v>164</v>
      </c>
      <c r="E104" s="228" t="s">
        <v>19</v>
      </c>
      <c r="F104" s="229" t="s">
        <v>600</v>
      </c>
      <c r="G104" s="226"/>
      <c r="H104" s="230">
        <v>-0.63800000000000001</v>
      </c>
      <c r="I104" s="231"/>
      <c r="J104" s="226"/>
      <c r="K104" s="226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164</v>
      </c>
      <c r="AU104" s="236" t="s">
        <v>82</v>
      </c>
      <c r="AV104" s="13" t="s">
        <v>82</v>
      </c>
      <c r="AW104" s="13" t="s">
        <v>33</v>
      </c>
      <c r="AX104" s="13" t="s">
        <v>72</v>
      </c>
      <c r="AY104" s="236" t="s">
        <v>152</v>
      </c>
    </row>
    <row r="105" s="15" customFormat="1">
      <c r="A105" s="15"/>
      <c r="B105" s="247"/>
      <c r="C105" s="248"/>
      <c r="D105" s="227" t="s">
        <v>164</v>
      </c>
      <c r="E105" s="249" t="s">
        <v>19</v>
      </c>
      <c r="F105" s="250" t="s">
        <v>185</v>
      </c>
      <c r="G105" s="248"/>
      <c r="H105" s="251">
        <v>21.933999999999997</v>
      </c>
      <c r="I105" s="252"/>
      <c r="J105" s="248"/>
      <c r="K105" s="248"/>
      <c r="L105" s="253"/>
      <c r="M105" s="254"/>
      <c r="N105" s="255"/>
      <c r="O105" s="255"/>
      <c r="P105" s="255"/>
      <c r="Q105" s="255"/>
      <c r="R105" s="255"/>
      <c r="S105" s="255"/>
      <c r="T105" s="256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7" t="s">
        <v>164</v>
      </c>
      <c r="AU105" s="257" t="s">
        <v>82</v>
      </c>
      <c r="AV105" s="15" t="s">
        <v>160</v>
      </c>
      <c r="AW105" s="15" t="s">
        <v>33</v>
      </c>
      <c r="AX105" s="15" t="s">
        <v>80</v>
      </c>
      <c r="AY105" s="257" t="s">
        <v>152</v>
      </c>
    </row>
    <row r="106" s="2" customFormat="1" ht="16.5" customHeight="1">
      <c r="A106" s="41"/>
      <c r="B106" s="42"/>
      <c r="C106" s="207" t="s">
        <v>186</v>
      </c>
      <c r="D106" s="207" t="s">
        <v>155</v>
      </c>
      <c r="E106" s="208" t="s">
        <v>187</v>
      </c>
      <c r="F106" s="209" t="s">
        <v>188</v>
      </c>
      <c r="G106" s="210" t="s">
        <v>158</v>
      </c>
      <c r="H106" s="211">
        <v>21.934000000000001</v>
      </c>
      <c r="I106" s="212"/>
      <c r="J106" s="213">
        <f>ROUND(I106*H106,2)</f>
        <v>0</v>
      </c>
      <c r="K106" s="209" t="s">
        <v>159</v>
      </c>
      <c r="L106" s="47"/>
      <c r="M106" s="214" t="s">
        <v>19</v>
      </c>
      <c r="N106" s="215" t="s">
        <v>43</v>
      </c>
      <c r="O106" s="87"/>
      <c r="P106" s="216">
        <f>O106*H106</f>
        <v>0</v>
      </c>
      <c r="Q106" s="216">
        <v>0.0040000000000000001</v>
      </c>
      <c r="R106" s="216">
        <f>Q106*H106</f>
        <v>0.087736000000000008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160</v>
      </c>
      <c r="AT106" s="218" t="s">
        <v>155</v>
      </c>
      <c r="AU106" s="218" t="s">
        <v>82</v>
      </c>
      <c r="AY106" s="20" t="s">
        <v>152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80</v>
      </c>
      <c r="BK106" s="219">
        <f>ROUND(I106*H106,2)</f>
        <v>0</v>
      </c>
      <c r="BL106" s="20" t="s">
        <v>160</v>
      </c>
      <c r="BM106" s="218" t="s">
        <v>583</v>
      </c>
    </row>
    <row r="107" s="2" customFormat="1">
      <c r="A107" s="41"/>
      <c r="B107" s="42"/>
      <c r="C107" s="43"/>
      <c r="D107" s="220" t="s">
        <v>162</v>
      </c>
      <c r="E107" s="43"/>
      <c r="F107" s="221" t="s">
        <v>190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162</v>
      </c>
      <c r="AU107" s="20" t="s">
        <v>82</v>
      </c>
    </row>
    <row r="108" s="12" customFormat="1" ht="22.8" customHeight="1">
      <c r="A108" s="12"/>
      <c r="B108" s="191"/>
      <c r="C108" s="192"/>
      <c r="D108" s="193" t="s">
        <v>71</v>
      </c>
      <c r="E108" s="205" t="s">
        <v>191</v>
      </c>
      <c r="F108" s="205" t="s">
        <v>192</v>
      </c>
      <c r="G108" s="192"/>
      <c r="H108" s="192"/>
      <c r="I108" s="195"/>
      <c r="J108" s="206">
        <f>BK108</f>
        <v>0</v>
      </c>
      <c r="K108" s="192"/>
      <c r="L108" s="197"/>
      <c r="M108" s="198"/>
      <c r="N108" s="199"/>
      <c r="O108" s="199"/>
      <c r="P108" s="200">
        <f>SUM(P109:P112)</f>
        <v>0</v>
      </c>
      <c r="Q108" s="199"/>
      <c r="R108" s="200">
        <f>SUM(R109:R112)</f>
        <v>0.0014210400000000002</v>
      </c>
      <c r="S108" s="199"/>
      <c r="T108" s="201">
        <f>SUM(T109:T112)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2" t="s">
        <v>80</v>
      </c>
      <c r="AT108" s="203" t="s">
        <v>71</v>
      </c>
      <c r="AU108" s="203" t="s">
        <v>80</v>
      </c>
      <c r="AY108" s="202" t="s">
        <v>152</v>
      </c>
      <c r="BK108" s="204">
        <f>SUM(BK109:BK112)</f>
        <v>0</v>
      </c>
    </row>
    <row r="109" s="2" customFormat="1" ht="24.15" customHeight="1">
      <c r="A109" s="41"/>
      <c r="B109" s="42"/>
      <c r="C109" s="207" t="s">
        <v>153</v>
      </c>
      <c r="D109" s="207" t="s">
        <v>155</v>
      </c>
      <c r="E109" s="208" t="s">
        <v>193</v>
      </c>
      <c r="F109" s="209" t="s">
        <v>194</v>
      </c>
      <c r="G109" s="210" t="s">
        <v>158</v>
      </c>
      <c r="H109" s="211">
        <v>35.526000000000003</v>
      </c>
      <c r="I109" s="212"/>
      <c r="J109" s="213">
        <f>ROUND(I109*H109,2)</f>
        <v>0</v>
      </c>
      <c r="K109" s="209" t="s">
        <v>159</v>
      </c>
      <c r="L109" s="47"/>
      <c r="M109" s="214" t="s">
        <v>19</v>
      </c>
      <c r="N109" s="215" t="s">
        <v>43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160</v>
      </c>
      <c r="AT109" s="218" t="s">
        <v>155</v>
      </c>
      <c r="AU109" s="218" t="s">
        <v>82</v>
      </c>
      <c r="AY109" s="20" t="s">
        <v>152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80</v>
      </c>
      <c r="BK109" s="219">
        <f>ROUND(I109*H109,2)</f>
        <v>0</v>
      </c>
      <c r="BL109" s="20" t="s">
        <v>160</v>
      </c>
      <c r="BM109" s="218" t="s">
        <v>195</v>
      </c>
    </row>
    <row r="110" s="2" customFormat="1">
      <c r="A110" s="41"/>
      <c r="B110" s="42"/>
      <c r="C110" s="43"/>
      <c r="D110" s="220" t="s">
        <v>162</v>
      </c>
      <c r="E110" s="43"/>
      <c r="F110" s="221" t="s">
        <v>196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162</v>
      </c>
      <c r="AU110" s="20" t="s">
        <v>82</v>
      </c>
    </row>
    <row r="111" s="2" customFormat="1" ht="24.15" customHeight="1">
      <c r="A111" s="41"/>
      <c r="B111" s="42"/>
      <c r="C111" s="207" t="s">
        <v>197</v>
      </c>
      <c r="D111" s="207" t="s">
        <v>155</v>
      </c>
      <c r="E111" s="208" t="s">
        <v>198</v>
      </c>
      <c r="F111" s="209" t="s">
        <v>199</v>
      </c>
      <c r="G111" s="210" t="s">
        <v>158</v>
      </c>
      <c r="H111" s="211">
        <v>35.526000000000003</v>
      </c>
      <c r="I111" s="212"/>
      <c r="J111" s="213">
        <f>ROUND(I111*H111,2)</f>
        <v>0</v>
      </c>
      <c r="K111" s="209" t="s">
        <v>159</v>
      </c>
      <c r="L111" s="47"/>
      <c r="M111" s="214" t="s">
        <v>19</v>
      </c>
      <c r="N111" s="215" t="s">
        <v>43</v>
      </c>
      <c r="O111" s="87"/>
      <c r="P111" s="216">
        <f>O111*H111</f>
        <v>0</v>
      </c>
      <c r="Q111" s="216">
        <v>4.0000000000000003E-05</v>
      </c>
      <c r="R111" s="216">
        <f>Q111*H111</f>
        <v>0.0014210400000000002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160</v>
      </c>
      <c r="AT111" s="218" t="s">
        <v>155</v>
      </c>
      <c r="AU111" s="218" t="s">
        <v>82</v>
      </c>
      <c r="AY111" s="20" t="s">
        <v>152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80</v>
      </c>
      <c r="BK111" s="219">
        <f>ROUND(I111*H111,2)</f>
        <v>0</v>
      </c>
      <c r="BL111" s="20" t="s">
        <v>160</v>
      </c>
      <c r="BM111" s="218" t="s">
        <v>200</v>
      </c>
    </row>
    <row r="112" s="2" customFormat="1">
      <c r="A112" s="41"/>
      <c r="B112" s="42"/>
      <c r="C112" s="43"/>
      <c r="D112" s="220" t="s">
        <v>162</v>
      </c>
      <c r="E112" s="43"/>
      <c r="F112" s="221" t="s">
        <v>201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162</v>
      </c>
      <c r="AU112" s="20" t="s">
        <v>82</v>
      </c>
    </row>
    <row r="113" s="12" customFormat="1" ht="22.8" customHeight="1">
      <c r="A113" s="12"/>
      <c r="B113" s="191"/>
      <c r="C113" s="192"/>
      <c r="D113" s="193" t="s">
        <v>71</v>
      </c>
      <c r="E113" s="205" t="s">
        <v>202</v>
      </c>
      <c r="F113" s="205" t="s">
        <v>203</v>
      </c>
      <c r="G113" s="192"/>
      <c r="H113" s="192"/>
      <c r="I113" s="195"/>
      <c r="J113" s="206">
        <f>BK113</f>
        <v>0</v>
      </c>
      <c r="K113" s="192"/>
      <c r="L113" s="197"/>
      <c r="M113" s="198"/>
      <c r="N113" s="199"/>
      <c r="O113" s="199"/>
      <c r="P113" s="200">
        <f>SUM(P114:P124)</f>
        <v>0</v>
      </c>
      <c r="Q113" s="199"/>
      <c r="R113" s="200">
        <f>SUM(R114:R124)</f>
        <v>0</v>
      </c>
      <c r="S113" s="199"/>
      <c r="T113" s="201">
        <f>SUM(T114:T124)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2" t="s">
        <v>80</v>
      </c>
      <c r="AT113" s="203" t="s">
        <v>71</v>
      </c>
      <c r="AU113" s="203" t="s">
        <v>80</v>
      </c>
      <c r="AY113" s="202" t="s">
        <v>152</v>
      </c>
      <c r="BK113" s="204">
        <f>SUM(BK114:BK124)</f>
        <v>0</v>
      </c>
    </row>
    <row r="114" s="2" customFormat="1" ht="16.5" customHeight="1">
      <c r="A114" s="41"/>
      <c r="B114" s="42"/>
      <c r="C114" s="207" t="s">
        <v>204</v>
      </c>
      <c r="D114" s="207" t="s">
        <v>155</v>
      </c>
      <c r="E114" s="208" t="s">
        <v>205</v>
      </c>
      <c r="F114" s="209" t="s">
        <v>206</v>
      </c>
      <c r="G114" s="210" t="s">
        <v>207</v>
      </c>
      <c r="H114" s="211">
        <v>0.024</v>
      </c>
      <c r="I114" s="212"/>
      <c r="J114" s="213">
        <f>ROUND(I114*H114,2)</f>
        <v>0</v>
      </c>
      <c r="K114" s="209" t="s">
        <v>159</v>
      </c>
      <c r="L114" s="47"/>
      <c r="M114" s="214" t="s">
        <v>19</v>
      </c>
      <c r="N114" s="215" t="s">
        <v>43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160</v>
      </c>
      <c r="AT114" s="218" t="s">
        <v>155</v>
      </c>
      <c r="AU114" s="218" t="s">
        <v>82</v>
      </c>
      <c r="AY114" s="20" t="s">
        <v>152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80</v>
      </c>
      <c r="BK114" s="219">
        <f>ROUND(I114*H114,2)</f>
        <v>0</v>
      </c>
      <c r="BL114" s="20" t="s">
        <v>160</v>
      </c>
      <c r="BM114" s="218" t="s">
        <v>208</v>
      </c>
    </row>
    <row r="115" s="2" customFormat="1">
      <c r="A115" s="41"/>
      <c r="B115" s="42"/>
      <c r="C115" s="43"/>
      <c r="D115" s="220" t="s">
        <v>162</v>
      </c>
      <c r="E115" s="43"/>
      <c r="F115" s="221" t="s">
        <v>209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162</v>
      </c>
      <c r="AU115" s="20" t="s">
        <v>82</v>
      </c>
    </row>
    <row r="116" s="2" customFormat="1" ht="24.15" customHeight="1">
      <c r="A116" s="41"/>
      <c r="B116" s="42"/>
      <c r="C116" s="207" t="s">
        <v>191</v>
      </c>
      <c r="D116" s="207" t="s">
        <v>155</v>
      </c>
      <c r="E116" s="208" t="s">
        <v>210</v>
      </c>
      <c r="F116" s="209" t="s">
        <v>211</v>
      </c>
      <c r="G116" s="210" t="s">
        <v>207</v>
      </c>
      <c r="H116" s="211">
        <v>0.024</v>
      </c>
      <c r="I116" s="212"/>
      <c r="J116" s="213">
        <f>ROUND(I116*H116,2)</f>
        <v>0</v>
      </c>
      <c r="K116" s="209" t="s">
        <v>159</v>
      </c>
      <c r="L116" s="47"/>
      <c r="M116" s="214" t="s">
        <v>19</v>
      </c>
      <c r="N116" s="215" t="s">
        <v>43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160</v>
      </c>
      <c r="AT116" s="218" t="s">
        <v>155</v>
      </c>
      <c r="AU116" s="218" t="s">
        <v>82</v>
      </c>
      <c r="AY116" s="20" t="s">
        <v>152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80</v>
      </c>
      <c r="BK116" s="219">
        <f>ROUND(I116*H116,2)</f>
        <v>0</v>
      </c>
      <c r="BL116" s="20" t="s">
        <v>160</v>
      </c>
      <c r="BM116" s="218" t="s">
        <v>212</v>
      </c>
    </row>
    <row r="117" s="2" customFormat="1">
      <c r="A117" s="41"/>
      <c r="B117" s="42"/>
      <c r="C117" s="43"/>
      <c r="D117" s="220" t="s">
        <v>162</v>
      </c>
      <c r="E117" s="43"/>
      <c r="F117" s="221" t="s">
        <v>213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162</v>
      </c>
      <c r="AU117" s="20" t="s">
        <v>82</v>
      </c>
    </row>
    <row r="118" s="2" customFormat="1" ht="21.75" customHeight="1">
      <c r="A118" s="41"/>
      <c r="B118" s="42"/>
      <c r="C118" s="207" t="s">
        <v>107</v>
      </c>
      <c r="D118" s="207" t="s">
        <v>155</v>
      </c>
      <c r="E118" s="208" t="s">
        <v>214</v>
      </c>
      <c r="F118" s="209" t="s">
        <v>215</v>
      </c>
      <c r="G118" s="210" t="s">
        <v>207</v>
      </c>
      <c r="H118" s="211">
        <v>0.024</v>
      </c>
      <c r="I118" s="212"/>
      <c r="J118" s="213">
        <f>ROUND(I118*H118,2)</f>
        <v>0</v>
      </c>
      <c r="K118" s="209" t="s">
        <v>159</v>
      </c>
      <c r="L118" s="47"/>
      <c r="M118" s="214" t="s">
        <v>19</v>
      </c>
      <c r="N118" s="215" t="s">
        <v>43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160</v>
      </c>
      <c r="AT118" s="218" t="s">
        <v>155</v>
      </c>
      <c r="AU118" s="218" t="s">
        <v>82</v>
      </c>
      <c r="AY118" s="20" t="s">
        <v>152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80</v>
      </c>
      <c r="BK118" s="219">
        <f>ROUND(I118*H118,2)</f>
        <v>0</v>
      </c>
      <c r="BL118" s="20" t="s">
        <v>160</v>
      </c>
      <c r="BM118" s="218" t="s">
        <v>216</v>
      </c>
    </row>
    <row r="119" s="2" customFormat="1">
      <c r="A119" s="41"/>
      <c r="B119" s="42"/>
      <c r="C119" s="43"/>
      <c r="D119" s="220" t="s">
        <v>162</v>
      </c>
      <c r="E119" s="43"/>
      <c r="F119" s="221" t="s">
        <v>217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162</v>
      </c>
      <c r="AU119" s="20" t="s">
        <v>82</v>
      </c>
    </row>
    <row r="120" s="2" customFormat="1" ht="24.15" customHeight="1">
      <c r="A120" s="41"/>
      <c r="B120" s="42"/>
      <c r="C120" s="207" t="s">
        <v>110</v>
      </c>
      <c r="D120" s="207" t="s">
        <v>155</v>
      </c>
      <c r="E120" s="208" t="s">
        <v>218</v>
      </c>
      <c r="F120" s="209" t="s">
        <v>219</v>
      </c>
      <c r="G120" s="210" t="s">
        <v>207</v>
      </c>
      <c r="H120" s="211">
        <v>0.14399999999999999</v>
      </c>
      <c r="I120" s="212"/>
      <c r="J120" s="213">
        <f>ROUND(I120*H120,2)</f>
        <v>0</v>
      </c>
      <c r="K120" s="209" t="s">
        <v>159</v>
      </c>
      <c r="L120" s="47"/>
      <c r="M120" s="214" t="s">
        <v>19</v>
      </c>
      <c r="N120" s="215" t="s">
        <v>43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160</v>
      </c>
      <c r="AT120" s="218" t="s">
        <v>155</v>
      </c>
      <c r="AU120" s="218" t="s">
        <v>82</v>
      </c>
      <c r="AY120" s="20" t="s">
        <v>152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80</v>
      </c>
      <c r="BK120" s="219">
        <f>ROUND(I120*H120,2)</f>
        <v>0</v>
      </c>
      <c r="BL120" s="20" t="s">
        <v>160</v>
      </c>
      <c r="BM120" s="218" t="s">
        <v>220</v>
      </c>
    </row>
    <row r="121" s="2" customFormat="1">
      <c r="A121" s="41"/>
      <c r="B121" s="42"/>
      <c r="C121" s="43"/>
      <c r="D121" s="220" t="s">
        <v>162</v>
      </c>
      <c r="E121" s="43"/>
      <c r="F121" s="221" t="s">
        <v>221</v>
      </c>
      <c r="G121" s="43"/>
      <c r="H121" s="43"/>
      <c r="I121" s="222"/>
      <c r="J121" s="43"/>
      <c r="K121" s="43"/>
      <c r="L121" s="47"/>
      <c r="M121" s="223"/>
      <c r="N121" s="224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162</v>
      </c>
      <c r="AU121" s="20" t="s">
        <v>82</v>
      </c>
    </row>
    <row r="122" s="13" customFormat="1">
      <c r="A122" s="13"/>
      <c r="B122" s="225"/>
      <c r="C122" s="226"/>
      <c r="D122" s="227" t="s">
        <v>164</v>
      </c>
      <c r="E122" s="228" t="s">
        <v>19</v>
      </c>
      <c r="F122" s="229" t="s">
        <v>601</v>
      </c>
      <c r="G122" s="226"/>
      <c r="H122" s="230">
        <v>0.14399999999999999</v>
      </c>
      <c r="I122" s="231"/>
      <c r="J122" s="226"/>
      <c r="K122" s="226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164</v>
      </c>
      <c r="AU122" s="236" t="s">
        <v>82</v>
      </c>
      <c r="AV122" s="13" t="s">
        <v>82</v>
      </c>
      <c r="AW122" s="13" t="s">
        <v>33</v>
      </c>
      <c r="AX122" s="13" t="s">
        <v>80</v>
      </c>
      <c r="AY122" s="236" t="s">
        <v>152</v>
      </c>
    </row>
    <row r="123" s="2" customFormat="1" ht="24.15" customHeight="1">
      <c r="A123" s="41"/>
      <c r="B123" s="42"/>
      <c r="C123" s="207" t="s">
        <v>8</v>
      </c>
      <c r="D123" s="207" t="s">
        <v>155</v>
      </c>
      <c r="E123" s="208" t="s">
        <v>223</v>
      </c>
      <c r="F123" s="209" t="s">
        <v>224</v>
      </c>
      <c r="G123" s="210" t="s">
        <v>207</v>
      </c>
      <c r="H123" s="211">
        <v>0.024</v>
      </c>
      <c r="I123" s="212"/>
      <c r="J123" s="213">
        <f>ROUND(I123*H123,2)</f>
        <v>0</v>
      </c>
      <c r="K123" s="209" t="s">
        <v>159</v>
      </c>
      <c r="L123" s="47"/>
      <c r="M123" s="214" t="s">
        <v>19</v>
      </c>
      <c r="N123" s="215" t="s">
        <v>43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160</v>
      </c>
      <c r="AT123" s="218" t="s">
        <v>155</v>
      </c>
      <c r="AU123" s="218" t="s">
        <v>82</v>
      </c>
      <c r="AY123" s="20" t="s">
        <v>152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80</v>
      </c>
      <c r="BK123" s="219">
        <f>ROUND(I123*H123,2)</f>
        <v>0</v>
      </c>
      <c r="BL123" s="20" t="s">
        <v>160</v>
      </c>
      <c r="BM123" s="218" t="s">
        <v>225</v>
      </c>
    </row>
    <row r="124" s="2" customFormat="1">
      <c r="A124" s="41"/>
      <c r="B124" s="42"/>
      <c r="C124" s="43"/>
      <c r="D124" s="220" t="s">
        <v>162</v>
      </c>
      <c r="E124" s="43"/>
      <c r="F124" s="221" t="s">
        <v>226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162</v>
      </c>
      <c r="AU124" s="20" t="s">
        <v>82</v>
      </c>
    </row>
    <row r="125" s="12" customFormat="1" ht="22.8" customHeight="1">
      <c r="A125" s="12"/>
      <c r="B125" s="191"/>
      <c r="C125" s="192"/>
      <c r="D125" s="193" t="s">
        <v>71</v>
      </c>
      <c r="E125" s="205" t="s">
        <v>227</v>
      </c>
      <c r="F125" s="205" t="s">
        <v>228</v>
      </c>
      <c r="G125" s="192"/>
      <c r="H125" s="192"/>
      <c r="I125" s="195"/>
      <c r="J125" s="206">
        <f>BK125</f>
        <v>0</v>
      </c>
      <c r="K125" s="192"/>
      <c r="L125" s="197"/>
      <c r="M125" s="198"/>
      <c r="N125" s="199"/>
      <c r="O125" s="199"/>
      <c r="P125" s="200">
        <f>SUM(P126:P127)</f>
        <v>0</v>
      </c>
      <c r="Q125" s="199"/>
      <c r="R125" s="200">
        <f>SUM(R126:R127)</f>
        <v>0</v>
      </c>
      <c r="S125" s="199"/>
      <c r="T125" s="201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2" t="s">
        <v>80</v>
      </c>
      <c r="AT125" s="203" t="s">
        <v>71</v>
      </c>
      <c r="AU125" s="203" t="s">
        <v>80</v>
      </c>
      <c r="AY125" s="202" t="s">
        <v>152</v>
      </c>
      <c r="BK125" s="204">
        <f>SUM(BK126:BK127)</f>
        <v>0</v>
      </c>
    </row>
    <row r="126" s="2" customFormat="1" ht="33" customHeight="1">
      <c r="A126" s="41"/>
      <c r="B126" s="42"/>
      <c r="C126" s="207" t="s">
        <v>115</v>
      </c>
      <c r="D126" s="207" t="s">
        <v>155</v>
      </c>
      <c r="E126" s="208" t="s">
        <v>229</v>
      </c>
      <c r="F126" s="209" t="s">
        <v>230</v>
      </c>
      <c r="G126" s="210" t="s">
        <v>207</v>
      </c>
      <c r="H126" s="211">
        <v>0.154</v>
      </c>
      <c r="I126" s="212"/>
      <c r="J126" s="213">
        <f>ROUND(I126*H126,2)</f>
        <v>0</v>
      </c>
      <c r="K126" s="209" t="s">
        <v>159</v>
      </c>
      <c r="L126" s="47"/>
      <c r="M126" s="214" t="s">
        <v>19</v>
      </c>
      <c r="N126" s="215" t="s">
        <v>43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160</v>
      </c>
      <c r="AT126" s="218" t="s">
        <v>155</v>
      </c>
      <c r="AU126" s="218" t="s">
        <v>82</v>
      </c>
      <c r="AY126" s="20" t="s">
        <v>152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80</v>
      </c>
      <c r="BK126" s="219">
        <f>ROUND(I126*H126,2)</f>
        <v>0</v>
      </c>
      <c r="BL126" s="20" t="s">
        <v>160</v>
      </c>
      <c r="BM126" s="218" t="s">
        <v>231</v>
      </c>
    </row>
    <row r="127" s="2" customFormat="1">
      <c r="A127" s="41"/>
      <c r="B127" s="42"/>
      <c r="C127" s="43"/>
      <c r="D127" s="220" t="s">
        <v>162</v>
      </c>
      <c r="E127" s="43"/>
      <c r="F127" s="221" t="s">
        <v>232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162</v>
      </c>
      <c r="AU127" s="20" t="s">
        <v>82</v>
      </c>
    </row>
    <row r="128" s="12" customFormat="1" ht="25.92" customHeight="1">
      <c r="A128" s="12"/>
      <c r="B128" s="191"/>
      <c r="C128" s="192"/>
      <c r="D128" s="193" t="s">
        <v>71</v>
      </c>
      <c r="E128" s="194" t="s">
        <v>233</v>
      </c>
      <c r="F128" s="194" t="s">
        <v>234</v>
      </c>
      <c r="G128" s="192"/>
      <c r="H128" s="192"/>
      <c r="I128" s="195"/>
      <c r="J128" s="196">
        <f>BK128</f>
        <v>0</v>
      </c>
      <c r="K128" s="192"/>
      <c r="L128" s="197"/>
      <c r="M128" s="198"/>
      <c r="N128" s="199"/>
      <c r="O128" s="199"/>
      <c r="P128" s="200">
        <f>P129+P133</f>
        <v>0</v>
      </c>
      <c r="Q128" s="199"/>
      <c r="R128" s="200">
        <f>R129+R133</f>
        <v>0.10695942</v>
      </c>
      <c r="S128" s="199"/>
      <c r="T128" s="201">
        <f>T129+T133</f>
        <v>0.022070759999999998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2" t="s">
        <v>82</v>
      </c>
      <c r="AT128" s="203" t="s">
        <v>71</v>
      </c>
      <c r="AU128" s="203" t="s">
        <v>72</v>
      </c>
      <c r="AY128" s="202" t="s">
        <v>152</v>
      </c>
      <c r="BK128" s="204">
        <f>BK129+BK133</f>
        <v>0</v>
      </c>
    </row>
    <row r="129" s="12" customFormat="1" ht="22.8" customHeight="1">
      <c r="A129" s="12"/>
      <c r="B129" s="191"/>
      <c r="C129" s="192"/>
      <c r="D129" s="193" t="s">
        <v>71</v>
      </c>
      <c r="E129" s="205" t="s">
        <v>235</v>
      </c>
      <c r="F129" s="205" t="s">
        <v>236</v>
      </c>
      <c r="G129" s="192"/>
      <c r="H129" s="192"/>
      <c r="I129" s="195"/>
      <c r="J129" s="206">
        <f>BK129</f>
        <v>0</v>
      </c>
      <c r="K129" s="192"/>
      <c r="L129" s="197"/>
      <c r="M129" s="198"/>
      <c r="N129" s="199"/>
      <c r="O129" s="199"/>
      <c r="P129" s="200">
        <f>SUM(P130:P132)</f>
        <v>0</v>
      </c>
      <c r="Q129" s="199"/>
      <c r="R129" s="200">
        <f>SUM(R130:R132)</f>
        <v>0</v>
      </c>
      <c r="S129" s="199"/>
      <c r="T129" s="201">
        <f>SUM(T130:T132)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2" t="s">
        <v>82</v>
      </c>
      <c r="AT129" s="203" t="s">
        <v>71</v>
      </c>
      <c r="AU129" s="203" t="s">
        <v>80</v>
      </c>
      <c r="AY129" s="202" t="s">
        <v>152</v>
      </c>
      <c r="BK129" s="204">
        <f>SUM(BK130:BK132)</f>
        <v>0</v>
      </c>
    </row>
    <row r="130" s="2" customFormat="1" ht="16.5" customHeight="1">
      <c r="A130" s="41"/>
      <c r="B130" s="42"/>
      <c r="C130" s="207" t="s">
        <v>118</v>
      </c>
      <c r="D130" s="207" t="s">
        <v>155</v>
      </c>
      <c r="E130" s="208" t="s">
        <v>237</v>
      </c>
      <c r="F130" s="209" t="s">
        <v>238</v>
      </c>
      <c r="G130" s="210" t="s">
        <v>239</v>
      </c>
      <c r="H130" s="211">
        <v>1</v>
      </c>
      <c r="I130" s="212"/>
      <c r="J130" s="213">
        <f>ROUND(I130*H130,2)</f>
        <v>0</v>
      </c>
      <c r="K130" s="209" t="s">
        <v>19</v>
      </c>
      <c r="L130" s="47"/>
      <c r="M130" s="214" t="s">
        <v>19</v>
      </c>
      <c r="N130" s="215" t="s">
        <v>43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240</v>
      </c>
      <c r="AT130" s="218" t="s">
        <v>155</v>
      </c>
      <c r="AU130" s="218" t="s">
        <v>82</v>
      </c>
      <c r="AY130" s="20" t="s">
        <v>152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80</v>
      </c>
      <c r="BK130" s="219">
        <f>ROUND(I130*H130,2)</f>
        <v>0</v>
      </c>
      <c r="BL130" s="20" t="s">
        <v>240</v>
      </c>
      <c r="BM130" s="218" t="s">
        <v>241</v>
      </c>
    </row>
    <row r="131" s="2" customFormat="1" ht="16.5" customHeight="1">
      <c r="A131" s="41"/>
      <c r="B131" s="42"/>
      <c r="C131" s="207" t="s">
        <v>242</v>
      </c>
      <c r="D131" s="207" t="s">
        <v>155</v>
      </c>
      <c r="E131" s="208" t="s">
        <v>243</v>
      </c>
      <c r="F131" s="209" t="s">
        <v>244</v>
      </c>
      <c r="G131" s="210" t="s">
        <v>239</v>
      </c>
      <c r="H131" s="211">
        <v>1</v>
      </c>
      <c r="I131" s="212"/>
      <c r="J131" s="213">
        <f>ROUND(I131*H131,2)</f>
        <v>0</v>
      </c>
      <c r="K131" s="209" t="s">
        <v>19</v>
      </c>
      <c r="L131" s="47"/>
      <c r="M131" s="214" t="s">
        <v>19</v>
      </c>
      <c r="N131" s="215" t="s">
        <v>43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240</v>
      </c>
      <c r="AT131" s="218" t="s">
        <v>155</v>
      </c>
      <c r="AU131" s="218" t="s">
        <v>82</v>
      </c>
      <c r="AY131" s="20" t="s">
        <v>152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80</v>
      </c>
      <c r="BK131" s="219">
        <f>ROUND(I131*H131,2)</f>
        <v>0</v>
      </c>
      <c r="BL131" s="20" t="s">
        <v>240</v>
      </c>
      <c r="BM131" s="218" t="s">
        <v>245</v>
      </c>
    </row>
    <row r="132" s="2" customFormat="1" ht="24.15" customHeight="1">
      <c r="A132" s="41"/>
      <c r="B132" s="42"/>
      <c r="C132" s="207" t="s">
        <v>240</v>
      </c>
      <c r="D132" s="207" t="s">
        <v>155</v>
      </c>
      <c r="E132" s="208" t="s">
        <v>246</v>
      </c>
      <c r="F132" s="209" t="s">
        <v>247</v>
      </c>
      <c r="G132" s="210" t="s">
        <v>248</v>
      </c>
      <c r="H132" s="258"/>
      <c r="I132" s="212"/>
      <c r="J132" s="213">
        <f>ROUND(I132*H132,2)</f>
        <v>0</v>
      </c>
      <c r="K132" s="209" t="s">
        <v>19</v>
      </c>
      <c r="L132" s="47"/>
      <c r="M132" s="214" t="s">
        <v>19</v>
      </c>
      <c r="N132" s="215" t="s">
        <v>43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240</v>
      </c>
      <c r="AT132" s="218" t="s">
        <v>155</v>
      </c>
      <c r="AU132" s="218" t="s">
        <v>82</v>
      </c>
      <c r="AY132" s="20" t="s">
        <v>152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80</v>
      </c>
      <c r="BK132" s="219">
        <f>ROUND(I132*H132,2)</f>
        <v>0</v>
      </c>
      <c r="BL132" s="20" t="s">
        <v>240</v>
      </c>
      <c r="BM132" s="218" t="s">
        <v>249</v>
      </c>
    </row>
    <row r="133" s="12" customFormat="1" ht="22.8" customHeight="1">
      <c r="A133" s="12"/>
      <c r="B133" s="191"/>
      <c r="C133" s="192"/>
      <c r="D133" s="193" t="s">
        <v>71</v>
      </c>
      <c r="E133" s="205" t="s">
        <v>250</v>
      </c>
      <c r="F133" s="205" t="s">
        <v>251</v>
      </c>
      <c r="G133" s="192"/>
      <c r="H133" s="192"/>
      <c r="I133" s="195"/>
      <c r="J133" s="206">
        <f>BK133</f>
        <v>0</v>
      </c>
      <c r="K133" s="192"/>
      <c r="L133" s="197"/>
      <c r="M133" s="198"/>
      <c r="N133" s="199"/>
      <c r="O133" s="199"/>
      <c r="P133" s="200">
        <f>SUM(P134:P153)</f>
        <v>0</v>
      </c>
      <c r="Q133" s="199"/>
      <c r="R133" s="200">
        <f>SUM(R134:R153)</f>
        <v>0.10695942</v>
      </c>
      <c r="S133" s="199"/>
      <c r="T133" s="201">
        <f>SUM(T134:T153)</f>
        <v>0.022070759999999998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2" t="s">
        <v>82</v>
      </c>
      <c r="AT133" s="203" t="s">
        <v>71</v>
      </c>
      <c r="AU133" s="203" t="s">
        <v>80</v>
      </c>
      <c r="AY133" s="202" t="s">
        <v>152</v>
      </c>
      <c r="BK133" s="204">
        <f>SUM(BK134:BK153)</f>
        <v>0</v>
      </c>
    </row>
    <row r="134" s="2" customFormat="1" ht="16.5" customHeight="1">
      <c r="A134" s="41"/>
      <c r="B134" s="42"/>
      <c r="C134" s="207" t="s">
        <v>252</v>
      </c>
      <c r="D134" s="207" t="s">
        <v>155</v>
      </c>
      <c r="E134" s="208" t="s">
        <v>253</v>
      </c>
      <c r="F134" s="209" t="s">
        <v>254</v>
      </c>
      <c r="G134" s="210" t="s">
        <v>158</v>
      </c>
      <c r="H134" s="211">
        <v>71.195999999999998</v>
      </c>
      <c r="I134" s="212"/>
      <c r="J134" s="213">
        <f>ROUND(I134*H134,2)</f>
        <v>0</v>
      </c>
      <c r="K134" s="209" t="s">
        <v>159</v>
      </c>
      <c r="L134" s="47"/>
      <c r="M134" s="214" t="s">
        <v>19</v>
      </c>
      <c r="N134" s="215" t="s">
        <v>43</v>
      </c>
      <c r="O134" s="87"/>
      <c r="P134" s="216">
        <f>O134*H134</f>
        <v>0</v>
      </c>
      <c r="Q134" s="216">
        <v>0.001</v>
      </c>
      <c r="R134" s="216">
        <f>Q134*H134</f>
        <v>0.071195999999999995</v>
      </c>
      <c r="S134" s="216">
        <v>0.00031</v>
      </c>
      <c r="T134" s="217">
        <f>S134*H134</f>
        <v>0.022070759999999998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240</v>
      </c>
      <c r="AT134" s="218" t="s">
        <v>155</v>
      </c>
      <c r="AU134" s="218" t="s">
        <v>82</v>
      </c>
      <c r="AY134" s="20" t="s">
        <v>152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80</v>
      </c>
      <c r="BK134" s="219">
        <f>ROUND(I134*H134,2)</f>
        <v>0</v>
      </c>
      <c r="BL134" s="20" t="s">
        <v>240</v>
      </c>
      <c r="BM134" s="218" t="s">
        <v>255</v>
      </c>
    </row>
    <row r="135" s="2" customFormat="1">
      <c r="A135" s="41"/>
      <c r="B135" s="42"/>
      <c r="C135" s="43"/>
      <c r="D135" s="220" t="s">
        <v>162</v>
      </c>
      <c r="E135" s="43"/>
      <c r="F135" s="221" t="s">
        <v>256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162</v>
      </c>
      <c r="AU135" s="20" t="s">
        <v>82</v>
      </c>
    </row>
    <row r="136" s="14" customFormat="1">
      <c r="A136" s="14"/>
      <c r="B136" s="237"/>
      <c r="C136" s="238"/>
      <c r="D136" s="227" t="s">
        <v>164</v>
      </c>
      <c r="E136" s="239" t="s">
        <v>19</v>
      </c>
      <c r="F136" s="240" t="s">
        <v>257</v>
      </c>
      <c r="G136" s="238"/>
      <c r="H136" s="239" t="s">
        <v>19</v>
      </c>
      <c r="I136" s="241"/>
      <c r="J136" s="238"/>
      <c r="K136" s="238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164</v>
      </c>
      <c r="AU136" s="246" t="s">
        <v>82</v>
      </c>
      <c r="AV136" s="14" t="s">
        <v>80</v>
      </c>
      <c r="AW136" s="14" t="s">
        <v>33</v>
      </c>
      <c r="AX136" s="14" t="s">
        <v>72</v>
      </c>
      <c r="AY136" s="246" t="s">
        <v>152</v>
      </c>
    </row>
    <row r="137" s="13" customFormat="1">
      <c r="A137" s="13"/>
      <c r="B137" s="225"/>
      <c r="C137" s="226"/>
      <c r="D137" s="227" t="s">
        <v>164</v>
      </c>
      <c r="E137" s="228" t="s">
        <v>19</v>
      </c>
      <c r="F137" s="229" t="s">
        <v>602</v>
      </c>
      <c r="G137" s="226"/>
      <c r="H137" s="230">
        <v>27.327000000000002</v>
      </c>
      <c r="I137" s="231"/>
      <c r="J137" s="226"/>
      <c r="K137" s="226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164</v>
      </c>
      <c r="AU137" s="236" t="s">
        <v>82</v>
      </c>
      <c r="AV137" s="13" t="s">
        <v>82</v>
      </c>
      <c r="AW137" s="13" t="s">
        <v>33</v>
      </c>
      <c r="AX137" s="13" t="s">
        <v>72</v>
      </c>
      <c r="AY137" s="236" t="s">
        <v>152</v>
      </c>
    </row>
    <row r="138" s="16" customFormat="1">
      <c r="A138" s="16"/>
      <c r="B138" s="259"/>
      <c r="C138" s="260"/>
      <c r="D138" s="227" t="s">
        <v>164</v>
      </c>
      <c r="E138" s="261" t="s">
        <v>19</v>
      </c>
      <c r="F138" s="262" t="s">
        <v>258</v>
      </c>
      <c r="G138" s="260"/>
      <c r="H138" s="263">
        <v>27.327000000000002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69" t="s">
        <v>164</v>
      </c>
      <c r="AU138" s="269" t="s">
        <v>82</v>
      </c>
      <c r="AV138" s="16" t="s">
        <v>172</v>
      </c>
      <c r="AW138" s="16" t="s">
        <v>33</v>
      </c>
      <c r="AX138" s="16" t="s">
        <v>72</v>
      </c>
      <c r="AY138" s="269" t="s">
        <v>152</v>
      </c>
    </row>
    <row r="139" s="14" customFormat="1">
      <c r="A139" s="14"/>
      <c r="B139" s="237"/>
      <c r="C139" s="238"/>
      <c r="D139" s="227" t="s">
        <v>164</v>
      </c>
      <c r="E139" s="239" t="s">
        <v>19</v>
      </c>
      <c r="F139" s="240" t="s">
        <v>259</v>
      </c>
      <c r="G139" s="238"/>
      <c r="H139" s="239" t="s">
        <v>19</v>
      </c>
      <c r="I139" s="241"/>
      <c r="J139" s="238"/>
      <c r="K139" s="238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164</v>
      </c>
      <c r="AU139" s="246" t="s">
        <v>82</v>
      </c>
      <c r="AV139" s="14" t="s">
        <v>80</v>
      </c>
      <c r="AW139" s="14" t="s">
        <v>33</v>
      </c>
      <c r="AX139" s="14" t="s">
        <v>72</v>
      </c>
      <c r="AY139" s="246" t="s">
        <v>152</v>
      </c>
    </row>
    <row r="140" s="13" customFormat="1">
      <c r="A140" s="13"/>
      <c r="B140" s="225"/>
      <c r="C140" s="226"/>
      <c r="D140" s="227" t="s">
        <v>164</v>
      </c>
      <c r="E140" s="228" t="s">
        <v>19</v>
      </c>
      <c r="F140" s="229" t="s">
        <v>603</v>
      </c>
      <c r="G140" s="226"/>
      <c r="H140" s="230">
        <v>45.143999999999998</v>
      </c>
      <c r="I140" s="231"/>
      <c r="J140" s="226"/>
      <c r="K140" s="226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164</v>
      </c>
      <c r="AU140" s="236" t="s">
        <v>82</v>
      </c>
      <c r="AV140" s="13" t="s">
        <v>82</v>
      </c>
      <c r="AW140" s="13" t="s">
        <v>33</v>
      </c>
      <c r="AX140" s="13" t="s">
        <v>72</v>
      </c>
      <c r="AY140" s="236" t="s">
        <v>152</v>
      </c>
    </row>
    <row r="141" s="13" customFormat="1">
      <c r="A141" s="13"/>
      <c r="B141" s="225"/>
      <c r="C141" s="226"/>
      <c r="D141" s="227" t="s">
        <v>164</v>
      </c>
      <c r="E141" s="228" t="s">
        <v>19</v>
      </c>
      <c r="F141" s="229" t="s">
        <v>604</v>
      </c>
      <c r="G141" s="226"/>
      <c r="H141" s="230">
        <v>-1.2749999999999999</v>
      </c>
      <c r="I141" s="231"/>
      <c r="J141" s="226"/>
      <c r="K141" s="226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164</v>
      </c>
      <c r="AU141" s="236" t="s">
        <v>82</v>
      </c>
      <c r="AV141" s="13" t="s">
        <v>82</v>
      </c>
      <c r="AW141" s="13" t="s">
        <v>33</v>
      </c>
      <c r="AX141" s="13" t="s">
        <v>72</v>
      </c>
      <c r="AY141" s="236" t="s">
        <v>152</v>
      </c>
    </row>
    <row r="142" s="16" customFormat="1">
      <c r="A142" s="16"/>
      <c r="B142" s="259"/>
      <c r="C142" s="260"/>
      <c r="D142" s="227" t="s">
        <v>164</v>
      </c>
      <c r="E142" s="261" t="s">
        <v>19</v>
      </c>
      <c r="F142" s="262" t="s">
        <v>258</v>
      </c>
      <c r="G142" s="260"/>
      <c r="H142" s="263">
        <v>43.869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69" t="s">
        <v>164</v>
      </c>
      <c r="AU142" s="269" t="s">
        <v>82</v>
      </c>
      <c r="AV142" s="16" t="s">
        <v>172</v>
      </c>
      <c r="AW142" s="16" t="s">
        <v>33</v>
      </c>
      <c r="AX142" s="16" t="s">
        <v>72</v>
      </c>
      <c r="AY142" s="269" t="s">
        <v>152</v>
      </c>
    </row>
    <row r="143" s="15" customFormat="1">
      <c r="A143" s="15"/>
      <c r="B143" s="247"/>
      <c r="C143" s="248"/>
      <c r="D143" s="227" t="s">
        <v>164</v>
      </c>
      <c r="E143" s="249" t="s">
        <v>19</v>
      </c>
      <c r="F143" s="250" t="s">
        <v>185</v>
      </c>
      <c r="G143" s="248"/>
      <c r="H143" s="251">
        <v>71.195999999999998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7" t="s">
        <v>164</v>
      </c>
      <c r="AU143" s="257" t="s">
        <v>82</v>
      </c>
      <c r="AV143" s="15" t="s">
        <v>160</v>
      </c>
      <c r="AW143" s="15" t="s">
        <v>33</v>
      </c>
      <c r="AX143" s="15" t="s">
        <v>80</v>
      </c>
      <c r="AY143" s="257" t="s">
        <v>152</v>
      </c>
    </row>
    <row r="144" s="2" customFormat="1" ht="16.5" customHeight="1">
      <c r="A144" s="41"/>
      <c r="B144" s="42"/>
      <c r="C144" s="207" t="s">
        <v>264</v>
      </c>
      <c r="D144" s="207" t="s">
        <v>155</v>
      </c>
      <c r="E144" s="208" t="s">
        <v>290</v>
      </c>
      <c r="F144" s="209" t="s">
        <v>291</v>
      </c>
      <c r="G144" s="210" t="s">
        <v>158</v>
      </c>
      <c r="H144" s="211">
        <v>71.195999999999998</v>
      </c>
      <c r="I144" s="212"/>
      <c r="J144" s="213">
        <f>ROUND(I144*H144,2)</f>
        <v>0</v>
      </c>
      <c r="K144" s="209" t="s">
        <v>159</v>
      </c>
      <c r="L144" s="47"/>
      <c r="M144" s="214" t="s">
        <v>19</v>
      </c>
      <c r="N144" s="215" t="s">
        <v>43</v>
      </c>
      <c r="O144" s="87"/>
      <c r="P144" s="216">
        <f>O144*H144</f>
        <v>0</v>
      </c>
      <c r="Q144" s="216">
        <v>0.00020000000000000001</v>
      </c>
      <c r="R144" s="216">
        <f>Q144*H144</f>
        <v>0.014239200000000001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240</v>
      </c>
      <c r="AT144" s="218" t="s">
        <v>155</v>
      </c>
      <c r="AU144" s="218" t="s">
        <v>82</v>
      </c>
      <c r="AY144" s="20" t="s">
        <v>152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80</v>
      </c>
      <c r="BK144" s="219">
        <f>ROUND(I144*H144,2)</f>
        <v>0</v>
      </c>
      <c r="BL144" s="20" t="s">
        <v>240</v>
      </c>
      <c r="BM144" s="218" t="s">
        <v>292</v>
      </c>
    </row>
    <row r="145" s="2" customFormat="1">
      <c r="A145" s="41"/>
      <c r="B145" s="42"/>
      <c r="C145" s="43"/>
      <c r="D145" s="220" t="s">
        <v>162</v>
      </c>
      <c r="E145" s="43"/>
      <c r="F145" s="221" t="s">
        <v>293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162</v>
      </c>
      <c r="AU145" s="20" t="s">
        <v>82</v>
      </c>
    </row>
    <row r="146" s="2" customFormat="1" ht="24.15" customHeight="1">
      <c r="A146" s="41"/>
      <c r="B146" s="42"/>
      <c r="C146" s="207" t="s">
        <v>271</v>
      </c>
      <c r="D146" s="207" t="s">
        <v>155</v>
      </c>
      <c r="E146" s="208" t="s">
        <v>295</v>
      </c>
      <c r="F146" s="209" t="s">
        <v>296</v>
      </c>
      <c r="G146" s="210" t="s">
        <v>158</v>
      </c>
      <c r="H146" s="211">
        <v>71.195999999999998</v>
      </c>
      <c r="I146" s="212"/>
      <c r="J146" s="213">
        <f>ROUND(I146*H146,2)</f>
        <v>0</v>
      </c>
      <c r="K146" s="209" t="s">
        <v>159</v>
      </c>
      <c r="L146" s="47"/>
      <c r="M146" s="214" t="s">
        <v>19</v>
      </c>
      <c r="N146" s="215" t="s">
        <v>43</v>
      </c>
      <c r="O146" s="87"/>
      <c r="P146" s="216">
        <f>O146*H146</f>
        <v>0</v>
      </c>
      <c r="Q146" s="216">
        <v>0.00029</v>
      </c>
      <c r="R146" s="216">
        <f>Q146*H146</f>
        <v>0.02064684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240</v>
      </c>
      <c r="AT146" s="218" t="s">
        <v>155</v>
      </c>
      <c r="AU146" s="218" t="s">
        <v>82</v>
      </c>
      <c r="AY146" s="20" t="s">
        <v>152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80</v>
      </c>
      <c r="BK146" s="219">
        <f>ROUND(I146*H146,2)</f>
        <v>0</v>
      </c>
      <c r="BL146" s="20" t="s">
        <v>240</v>
      </c>
      <c r="BM146" s="218" t="s">
        <v>297</v>
      </c>
    </row>
    <row r="147" s="2" customFormat="1">
      <c r="A147" s="41"/>
      <c r="B147" s="42"/>
      <c r="C147" s="43"/>
      <c r="D147" s="220" t="s">
        <v>162</v>
      </c>
      <c r="E147" s="43"/>
      <c r="F147" s="221" t="s">
        <v>298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162</v>
      </c>
      <c r="AU147" s="20" t="s">
        <v>82</v>
      </c>
    </row>
    <row r="148" s="2" customFormat="1" ht="24.15" customHeight="1">
      <c r="A148" s="41"/>
      <c r="B148" s="42"/>
      <c r="C148" s="207" t="s">
        <v>278</v>
      </c>
      <c r="D148" s="207" t="s">
        <v>155</v>
      </c>
      <c r="E148" s="208" t="s">
        <v>417</v>
      </c>
      <c r="F148" s="209" t="s">
        <v>418</v>
      </c>
      <c r="G148" s="210" t="s">
        <v>158</v>
      </c>
      <c r="H148" s="211">
        <v>43.869</v>
      </c>
      <c r="I148" s="212"/>
      <c r="J148" s="213">
        <f>ROUND(I148*H148,2)</f>
        <v>0</v>
      </c>
      <c r="K148" s="209" t="s">
        <v>159</v>
      </c>
      <c r="L148" s="47"/>
      <c r="M148" s="214" t="s">
        <v>19</v>
      </c>
      <c r="N148" s="215" t="s">
        <v>43</v>
      </c>
      <c r="O148" s="87"/>
      <c r="P148" s="216">
        <f>O148*H148</f>
        <v>0</v>
      </c>
      <c r="Q148" s="216">
        <v>2.0000000000000002E-05</v>
      </c>
      <c r="R148" s="216">
        <f>Q148*H148</f>
        <v>0.00087738000000000009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240</v>
      </c>
      <c r="AT148" s="218" t="s">
        <v>155</v>
      </c>
      <c r="AU148" s="218" t="s">
        <v>82</v>
      </c>
      <c r="AY148" s="20" t="s">
        <v>152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80</v>
      </c>
      <c r="BK148" s="219">
        <f>ROUND(I148*H148,2)</f>
        <v>0</v>
      </c>
      <c r="BL148" s="20" t="s">
        <v>240</v>
      </c>
      <c r="BM148" s="218" t="s">
        <v>419</v>
      </c>
    </row>
    <row r="149" s="2" customFormat="1">
      <c r="A149" s="41"/>
      <c r="B149" s="42"/>
      <c r="C149" s="43"/>
      <c r="D149" s="220" t="s">
        <v>162</v>
      </c>
      <c r="E149" s="43"/>
      <c r="F149" s="221" t="s">
        <v>420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162</v>
      </c>
      <c r="AU149" s="20" t="s">
        <v>82</v>
      </c>
    </row>
    <row r="150" s="14" customFormat="1">
      <c r="A150" s="14"/>
      <c r="B150" s="237"/>
      <c r="C150" s="238"/>
      <c r="D150" s="227" t="s">
        <v>164</v>
      </c>
      <c r="E150" s="239" t="s">
        <v>19</v>
      </c>
      <c r="F150" s="240" t="s">
        <v>259</v>
      </c>
      <c r="G150" s="238"/>
      <c r="H150" s="239" t="s">
        <v>19</v>
      </c>
      <c r="I150" s="241"/>
      <c r="J150" s="238"/>
      <c r="K150" s="238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164</v>
      </c>
      <c r="AU150" s="246" t="s">
        <v>82</v>
      </c>
      <c r="AV150" s="14" t="s">
        <v>80</v>
      </c>
      <c r="AW150" s="14" t="s">
        <v>33</v>
      </c>
      <c r="AX150" s="14" t="s">
        <v>72</v>
      </c>
      <c r="AY150" s="246" t="s">
        <v>152</v>
      </c>
    </row>
    <row r="151" s="13" customFormat="1">
      <c r="A151" s="13"/>
      <c r="B151" s="225"/>
      <c r="C151" s="226"/>
      <c r="D151" s="227" t="s">
        <v>164</v>
      </c>
      <c r="E151" s="228" t="s">
        <v>19</v>
      </c>
      <c r="F151" s="229" t="s">
        <v>603</v>
      </c>
      <c r="G151" s="226"/>
      <c r="H151" s="230">
        <v>45.143999999999998</v>
      </c>
      <c r="I151" s="231"/>
      <c r="J151" s="226"/>
      <c r="K151" s="226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164</v>
      </c>
      <c r="AU151" s="236" t="s">
        <v>82</v>
      </c>
      <c r="AV151" s="13" t="s">
        <v>82</v>
      </c>
      <c r="AW151" s="13" t="s">
        <v>33</v>
      </c>
      <c r="AX151" s="13" t="s">
        <v>72</v>
      </c>
      <c r="AY151" s="236" t="s">
        <v>152</v>
      </c>
    </row>
    <row r="152" s="13" customFormat="1">
      <c r="A152" s="13"/>
      <c r="B152" s="225"/>
      <c r="C152" s="226"/>
      <c r="D152" s="227" t="s">
        <v>164</v>
      </c>
      <c r="E152" s="228" t="s">
        <v>19</v>
      </c>
      <c r="F152" s="229" t="s">
        <v>604</v>
      </c>
      <c r="G152" s="226"/>
      <c r="H152" s="230">
        <v>-1.2749999999999999</v>
      </c>
      <c r="I152" s="231"/>
      <c r="J152" s="226"/>
      <c r="K152" s="226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164</v>
      </c>
      <c r="AU152" s="236" t="s">
        <v>82</v>
      </c>
      <c r="AV152" s="13" t="s">
        <v>82</v>
      </c>
      <c r="AW152" s="13" t="s">
        <v>33</v>
      </c>
      <c r="AX152" s="13" t="s">
        <v>72</v>
      </c>
      <c r="AY152" s="236" t="s">
        <v>152</v>
      </c>
    </row>
    <row r="153" s="15" customFormat="1">
      <c r="A153" s="15"/>
      <c r="B153" s="247"/>
      <c r="C153" s="248"/>
      <c r="D153" s="227" t="s">
        <v>164</v>
      </c>
      <c r="E153" s="249" t="s">
        <v>19</v>
      </c>
      <c r="F153" s="250" t="s">
        <v>185</v>
      </c>
      <c r="G153" s="248"/>
      <c r="H153" s="251">
        <v>43.869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7" t="s">
        <v>164</v>
      </c>
      <c r="AU153" s="257" t="s">
        <v>82</v>
      </c>
      <c r="AV153" s="15" t="s">
        <v>160</v>
      </c>
      <c r="AW153" s="15" t="s">
        <v>33</v>
      </c>
      <c r="AX153" s="15" t="s">
        <v>80</v>
      </c>
      <c r="AY153" s="257" t="s">
        <v>152</v>
      </c>
    </row>
    <row r="154" s="12" customFormat="1" ht="25.92" customHeight="1">
      <c r="A154" s="12"/>
      <c r="B154" s="191"/>
      <c r="C154" s="192"/>
      <c r="D154" s="193" t="s">
        <v>71</v>
      </c>
      <c r="E154" s="194" t="s">
        <v>299</v>
      </c>
      <c r="F154" s="194" t="s">
        <v>300</v>
      </c>
      <c r="G154" s="192"/>
      <c r="H154" s="192"/>
      <c r="I154" s="195"/>
      <c r="J154" s="196">
        <f>BK154</f>
        <v>0</v>
      </c>
      <c r="K154" s="192"/>
      <c r="L154" s="197"/>
      <c r="M154" s="198"/>
      <c r="N154" s="199"/>
      <c r="O154" s="199"/>
      <c r="P154" s="200">
        <f>P155</f>
        <v>0</v>
      </c>
      <c r="Q154" s="199"/>
      <c r="R154" s="200">
        <f>R155</f>
        <v>0</v>
      </c>
      <c r="S154" s="199"/>
      <c r="T154" s="201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2" t="s">
        <v>186</v>
      </c>
      <c r="AT154" s="203" t="s">
        <v>71</v>
      </c>
      <c r="AU154" s="203" t="s">
        <v>72</v>
      </c>
      <c r="AY154" s="202" t="s">
        <v>152</v>
      </c>
      <c r="BK154" s="204">
        <f>BK155</f>
        <v>0</v>
      </c>
    </row>
    <row r="155" s="2" customFormat="1" ht="16.5" customHeight="1">
      <c r="A155" s="41"/>
      <c r="B155" s="42"/>
      <c r="C155" s="207" t="s">
        <v>7</v>
      </c>
      <c r="D155" s="207" t="s">
        <v>155</v>
      </c>
      <c r="E155" s="208" t="s">
        <v>302</v>
      </c>
      <c r="F155" s="209" t="s">
        <v>300</v>
      </c>
      <c r="G155" s="210" t="s">
        <v>248</v>
      </c>
      <c r="H155" s="258"/>
      <c r="I155" s="212"/>
      <c r="J155" s="213">
        <f>ROUND(I155*H155,2)</f>
        <v>0</v>
      </c>
      <c r="K155" s="209" t="s">
        <v>19</v>
      </c>
      <c r="L155" s="47"/>
      <c r="M155" s="280" t="s">
        <v>19</v>
      </c>
      <c r="N155" s="281" t="s">
        <v>43</v>
      </c>
      <c r="O155" s="282"/>
      <c r="P155" s="283">
        <f>O155*H155</f>
        <v>0</v>
      </c>
      <c r="Q155" s="283">
        <v>0</v>
      </c>
      <c r="R155" s="283">
        <f>Q155*H155</f>
        <v>0</v>
      </c>
      <c r="S155" s="283">
        <v>0</v>
      </c>
      <c r="T155" s="284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160</v>
      </c>
      <c r="AT155" s="218" t="s">
        <v>155</v>
      </c>
      <c r="AU155" s="218" t="s">
        <v>80</v>
      </c>
      <c r="AY155" s="20" t="s">
        <v>152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80</v>
      </c>
      <c r="BK155" s="219">
        <f>ROUND(I155*H155,2)</f>
        <v>0</v>
      </c>
      <c r="BL155" s="20" t="s">
        <v>160</v>
      </c>
      <c r="BM155" s="218" t="s">
        <v>303</v>
      </c>
    </row>
    <row r="156" s="2" customFormat="1" ht="6.96" customHeight="1">
      <c r="A156" s="41"/>
      <c r="B156" s="62"/>
      <c r="C156" s="63"/>
      <c r="D156" s="63"/>
      <c r="E156" s="63"/>
      <c r="F156" s="63"/>
      <c r="G156" s="63"/>
      <c r="H156" s="63"/>
      <c r="I156" s="63"/>
      <c r="J156" s="63"/>
      <c r="K156" s="63"/>
      <c r="L156" s="47"/>
      <c r="M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</row>
  </sheetData>
  <sheetProtection sheet="1" autoFilter="0" formatColumns="0" formatRows="0" objects="1" scenarios="1" spinCount="100000" saltValue="JZdqTTYW3AubfO3eAaXY5rur46P29ICMsp3B5NPXf4P+hjNA88Jvbqi2ufxWTM35HsJzhbxLA10kGeuLpYORfA==" hashValue="1gRVhrmpWMJMCBw2JtB9B68CZP/fNMIxOKqTMKXyaYLSQq3oedPFzSQxftoOZ9gMmi4xbDO7SbKOu9HI1d6T7g==" algorithmName="SHA-512" password="80EB"/>
  <autoFilter ref="C87:K155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5_01/619991001"/>
    <hyperlink ref="F95" r:id="rId2" display="https://podminky.urs.cz/item/CS_URS_2025_01/611131121"/>
    <hyperlink ref="F99" r:id="rId3" display="https://podminky.urs.cz/item/CS_URS_2025_01/611311131"/>
    <hyperlink ref="F101" r:id="rId4" display="https://podminky.urs.cz/item/CS_URS_2025_01/612131121"/>
    <hyperlink ref="F107" r:id="rId5" display="https://podminky.urs.cz/item/CS_URS_2025_01/612311131"/>
    <hyperlink ref="F110" r:id="rId6" display="https://podminky.urs.cz/item/CS_URS_2025_01/949101111"/>
    <hyperlink ref="F112" r:id="rId7" display="https://podminky.urs.cz/item/CS_URS_2025_01/952901111"/>
    <hyperlink ref="F115" r:id="rId8" display="https://podminky.urs.cz/item/CS_URS_2025_01/997002611"/>
    <hyperlink ref="F117" r:id="rId9" display="https://podminky.urs.cz/item/CS_URS_2025_01/997013212"/>
    <hyperlink ref="F119" r:id="rId10" display="https://podminky.urs.cz/item/CS_URS_2025_01/997013501"/>
    <hyperlink ref="F121" r:id="rId11" display="https://podminky.urs.cz/item/CS_URS_2025_01/997013509"/>
    <hyperlink ref="F124" r:id="rId12" display="https://podminky.urs.cz/item/CS_URS_2025_01/997013631"/>
    <hyperlink ref="F127" r:id="rId13" display="https://podminky.urs.cz/item/CS_URS_2025_01/998018002"/>
    <hyperlink ref="F135" r:id="rId14" display="https://podminky.urs.cz/item/CS_URS_2025_01/784121001"/>
    <hyperlink ref="F145" r:id="rId15" display="https://podminky.urs.cz/item/CS_URS_2025_01/784181121"/>
    <hyperlink ref="F147" r:id="rId16" display="https://podminky.urs.cz/item/CS_URS_2025_01/784211101"/>
    <hyperlink ref="F149" r:id="rId17" display="https://podminky.urs.cz/item/CS_URS_2025_01/78421116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121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ZŠ Běžecká - oprava stropů a stěn po zatékání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122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605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30. 1. 2025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ROUND(J88,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ROUND((SUM(BE88:BE134)),  2)</f>
        <v>0</v>
      </c>
      <c r="G33" s="41"/>
      <c r="H33" s="41"/>
      <c r="I33" s="151">
        <v>0.20999999999999999</v>
      </c>
      <c r="J33" s="150">
        <f>ROUND(((SUM(BE88:BE134))*I33),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ROUND((SUM(BF88:BF134)),  2)</f>
        <v>0</v>
      </c>
      <c r="G34" s="41"/>
      <c r="H34" s="41"/>
      <c r="I34" s="151">
        <v>0.12</v>
      </c>
      <c r="J34" s="150">
        <f>ROUND(((SUM(BF88:BF134))*I34),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ROUND((SUM(BG88:BG134)),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ROUND((SUM(BH88:BH134)),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ROUND((SUM(BI88:BI134)),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ZŠ Běžecká - oprava stropů a stěn po zatékání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14 - Pavilon B - chodba - lokálně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Sokolov, Běžecká 2055</v>
      </c>
      <c r="G52" s="43"/>
      <c r="H52" s="43"/>
      <c r="I52" s="35" t="s">
        <v>23</v>
      </c>
      <c r="J52" s="75" t="str">
        <f>IF(J12="","",J12)</f>
        <v>30. 1. 2025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Sokolov</v>
      </c>
      <c r="G54" s="43"/>
      <c r="H54" s="43"/>
      <c r="I54" s="35" t="s">
        <v>31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125</v>
      </c>
      <c r="D57" s="165"/>
      <c r="E57" s="165"/>
      <c r="F57" s="165"/>
      <c r="G57" s="165"/>
      <c r="H57" s="165"/>
      <c r="I57" s="165"/>
      <c r="J57" s="166" t="s">
        <v>126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127</v>
      </c>
    </row>
    <row r="60" s="9" customFormat="1" ht="24.96" customHeight="1">
      <c r="A60" s="9"/>
      <c r="B60" s="168"/>
      <c r="C60" s="169"/>
      <c r="D60" s="170" t="s">
        <v>128</v>
      </c>
      <c r="E60" s="171"/>
      <c r="F60" s="171"/>
      <c r="G60" s="171"/>
      <c r="H60" s="171"/>
      <c r="I60" s="171"/>
      <c r="J60" s="172">
        <f>J89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129</v>
      </c>
      <c r="E61" s="177"/>
      <c r="F61" s="177"/>
      <c r="G61" s="177"/>
      <c r="H61" s="177"/>
      <c r="I61" s="177"/>
      <c r="J61" s="178">
        <f>J90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130</v>
      </c>
      <c r="E62" s="177"/>
      <c r="F62" s="177"/>
      <c r="G62" s="177"/>
      <c r="H62" s="177"/>
      <c r="I62" s="177"/>
      <c r="J62" s="178">
        <f>J99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131</v>
      </c>
      <c r="E63" s="177"/>
      <c r="F63" s="177"/>
      <c r="G63" s="177"/>
      <c r="H63" s="177"/>
      <c r="I63" s="177"/>
      <c r="J63" s="178">
        <f>J104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132</v>
      </c>
      <c r="E64" s="177"/>
      <c r="F64" s="177"/>
      <c r="G64" s="177"/>
      <c r="H64" s="177"/>
      <c r="I64" s="177"/>
      <c r="J64" s="178">
        <f>J116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133</v>
      </c>
      <c r="E65" s="171"/>
      <c r="F65" s="171"/>
      <c r="G65" s="171"/>
      <c r="H65" s="171"/>
      <c r="I65" s="171"/>
      <c r="J65" s="172">
        <f>J119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4"/>
      <c r="C66" s="175"/>
      <c r="D66" s="176" t="s">
        <v>134</v>
      </c>
      <c r="E66" s="177"/>
      <c r="F66" s="177"/>
      <c r="G66" s="177"/>
      <c r="H66" s="177"/>
      <c r="I66" s="177"/>
      <c r="J66" s="178">
        <f>J120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135</v>
      </c>
      <c r="E67" s="177"/>
      <c r="F67" s="177"/>
      <c r="G67" s="177"/>
      <c r="H67" s="177"/>
      <c r="I67" s="177"/>
      <c r="J67" s="178">
        <f>J124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8"/>
      <c r="C68" s="169"/>
      <c r="D68" s="170" t="s">
        <v>136</v>
      </c>
      <c r="E68" s="171"/>
      <c r="F68" s="171"/>
      <c r="G68" s="171"/>
      <c r="H68" s="171"/>
      <c r="I68" s="171"/>
      <c r="J68" s="172">
        <f>J133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137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63" t="str">
        <f>E7</f>
        <v>ZŠ Běžecká - oprava stropů a stěn po zatékání</v>
      </c>
      <c r="F78" s="35"/>
      <c r="G78" s="35"/>
      <c r="H78" s="35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122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14 - Pavilon B - chodba - lokálně</v>
      </c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>Sokolov, Běžecká 2055</v>
      </c>
      <c r="G82" s="43"/>
      <c r="H82" s="43"/>
      <c r="I82" s="35" t="s">
        <v>23</v>
      </c>
      <c r="J82" s="75" t="str">
        <f>IF(J12="","",J12)</f>
        <v>30. 1. 2025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E15</f>
        <v>Město Sokolov</v>
      </c>
      <c r="G84" s="43"/>
      <c r="H84" s="43"/>
      <c r="I84" s="35" t="s">
        <v>31</v>
      </c>
      <c r="J84" s="39" t="str">
        <f>E21</f>
        <v xml:space="preserve"> 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29</v>
      </c>
      <c r="D85" s="43"/>
      <c r="E85" s="43"/>
      <c r="F85" s="30" t="str">
        <f>IF(E18="","",E18)</f>
        <v>Vyplň údaj</v>
      </c>
      <c r="G85" s="43"/>
      <c r="H85" s="43"/>
      <c r="I85" s="35" t="s">
        <v>34</v>
      </c>
      <c r="J85" s="39" t="str">
        <f>E24</f>
        <v>Michal Kubelka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0"/>
      <c r="B87" s="181"/>
      <c r="C87" s="182" t="s">
        <v>138</v>
      </c>
      <c r="D87" s="183" t="s">
        <v>57</v>
      </c>
      <c r="E87" s="183" t="s">
        <v>53</v>
      </c>
      <c r="F87" s="183" t="s">
        <v>54</v>
      </c>
      <c r="G87" s="183" t="s">
        <v>139</v>
      </c>
      <c r="H87" s="183" t="s">
        <v>140</v>
      </c>
      <c r="I87" s="183" t="s">
        <v>141</v>
      </c>
      <c r="J87" s="183" t="s">
        <v>126</v>
      </c>
      <c r="K87" s="184" t="s">
        <v>142</v>
      </c>
      <c r="L87" s="185"/>
      <c r="M87" s="95" t="s">
        <v>19</v>
      </c>
      <c r="N87" s="96" t="s">
        <v>42</v>
      </c>
      <c r="O87" s="96" t="s">
        <v>143</v>
      </c>
      <c r="P87" s="96" t="s">
        <v>144</v>
      </c>
      <c r="Q87" s="96" t="s">
        <v>145</v>
      </c>
      <c r="R87" s="96" t="s">
        <v>146</v>
      </c>
      <c r="S87" s="96" t="s">
        <v>147</v>
      </c>
      <c r="T87" s="97" t="s">
        <v>148</v>
      </c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</row>
    <row r="88" s="2" customFormat="1" ht="22.8" customHeight="1">
      <c r="A88" s="41"/>
      <c r="B88" s="42"/>
      <c r="C88" s="102" t="s">
        <v>149</v>
      </c>
      <c r="D88" s="43"/>
      <c r="E88" s="43"/>
      <c r="F88" s="43"/>
      <c r="G88" s="43"/>
      <c r="H88" s="43"/>
      <c r="I88" s="43"/>
      <c r="J88" s="186">
        <f>BK88</f>
        <v>0</v>
      </c>
      <c r="K88" s="43"/>
      <c r="L88" s="47"/>
      <c r="M88" s="98"/>
      <c r="N88" s="187"/>
      <c r="O88" s="99"/>
      <c r="P88" s="188">
        <f>P89+P119+P133</f>
        <v>0</v>
      </c>
      <c r="Q88" s="99"/>
      <c r="R88" s="188">
        <f>R89+R119+R133</f>
        <v>0.12467240000000002</v>
      </c>
      <c r="S88" s="99"/>
      <c r="T88" s="189">
        <f>T89+T119+T133</f>
        <v>0.0191296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71</v>
      </c>
      <c r="AU88" s="20" t="s">
        <v>127</v>
      </c>
      <c r="BK88" s="190">
        <f>BK89+BK119+BK133</f>
        <v>0</v>
      </c>
    </row>
    <row r="89" s="12" customFormat="1" ht="25.92" customHeight="1">
      <c r="A89" s="12"/>
      <c r="B89" s="191"/>
      <c r="C89" s="192"/>
      <c r="D89" s="193" t="s">
        <v>71</v>
      </c>
      <c r="E89" s="194" t="s">
        <v>150</v>
      </c>
      <c r="F89" s="194" t="s">
        <v>151</v>
      </c>
      <c r="G89" s="192"/>
      <c r="H89" s="192"/>
      <c r="I89" s="195"/>
      <c r="J89" s="196">
        <f>BK89</f>
        <v>0</v>
      </c>
      <c r="K89" s="192"/>
      <c r="L89" s="197"/>
      <c r="M89" s="198"/>
      <c r="N89" s="199"/>
      <c r="O89" s="199"/>
      <c r="P89" s="200">
        <f>P90+P99+P104+P116</f>
        <v>0</v>
      </c>
      <c r="Q89" s="199"/>
      <c r="R89" s="200">
        <f>R90+R99+R104+R116</f>
        <v>0.049338000000000007</v>
      </c>
      <c r="S89" s="199"/>
      <c r="T89" s="201">
        <f>T90+T99+T104+T116</f>
        <v>0.0034560000000000003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80</v>
      </c>
      <c r="AT89" s="203" t="s">
        <v>71</v>
      </c>
      <c r="AU89" s="203" t="s">
        <v>72</v>
      </c>
      <c r="AY89" s="202" t="s">
        <v>152</v>
      </c>
      <c r="BK89" s="204">
        <f>BK90+BK99+BK104+BK116</f>
        <v>0</v>
      </c>
    </row>
    <row r="90" s="12" customFormat="1" ht="22.8" customHeight="1">
      <c r="A90" s="12"/>
      <c r="B90" s="191"/>
      <c r="C90" s="192"/>
      <c r="D90" s="193" t="s">
        <v>71</v>
      </c>
      <c r="E90" s="205" t="s">
        <v>153</v>
      </c>
      <c r="F90" s="205" t="s">
        <v>154</v>
      </c>
      <c r="G90" s="192"/>
      <c r="H90" s="192"/>
      <c r="I90" s="195"/>
      <c r="J90" s="206">
        <f>BK90</f>
        <v>0</v>
      </c>
      <c r="K90" s="192"/>
      <c r="L90" s="197"/>
      <c r="M90" s="198"/>
      <c r="N90" s="199"/>
      <c r="O90" s="199"/>
      <c r="P90" s="200">
        <f>SUM(P91:P98)</f>
        <v>0</v>
      </c>
      <c r="Q90" s="199"/>
      <c r="R90" s="200">
        <f>SUM(R91:R98)</f>
        <v>0.047034000000000006</v>
      </c>
      <c r="S90" s="199"/>
      <c r="T90" s="201">
        <f>SUM(T91:T98)</f>
        <v>0.0034560000000000003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80</v>
      </c>
      <c r="AT90" s="203" t="s">
        <v>71</v>
      </c>
      <c r="AU90" s="203" t="s">
        <v>80</v>
      </c>
      <c r="AY90" s="202" t="s">
        <v>152</v>
      </c>
      <c r="BK90" s="204">
        <f>SUM(BK91:BK98)</f>
        <v>0</v>
      </c>
    </row>
    <row r="91" s="2" customFormat="1" ht="16.5" customHeight="1">
      <c r="A91" s="41"/>
      <c r="B91" s="42"/>
      <c r="C91" s="207" t="s">
        <v>80</v>
      </c>
      <c r="D91" s="207" t="s">
        <v>155</v>
      </c>
      <c r="E91" s="208" t="s">
        <v>156</v>
      </c>
      <c r="F91" s="209" t="s">
        <v>157</v>
      </c>
      <c r="G91" s="210" t="s">
        <v>158</v>
      </c>
      <c r="H91" s="211">
        <v>57.600000000000001</v>
      </c>
      <c r="I91" s="212"/>
      <c r="J91" s="213">
        <f>ROUND(I91*H91,2)</f>
        <v>0</v>
      </c>
      <c r="K91" s="209" t="s">
        <v>159</v>
      </c>
      <c r="L91" s="47"/>
      <c r="M91" s="214" t="s">
        <v>19</v>
      </c>
      <c r="N91" s="215" t="s">
        <v>43</v>
      </c>
      <c r="O91" s="87"/>
      <c r="P91" s="216">
        <f>O91*H91</f>
        <v>0</v>
      </c>
      <c r="Q91" s="216">
        <v>4.0000000000000003E-05</v>
      </c>
      <c r="R91" s="216">
        <f>Q91*H91</f>
        <v>0.0023040000000000001</v>
      </c>
      <c r="S91" s="216">
        <v>6.0000000000000002E-05</v>
      </c>
      <c r="T91" s="217">
        <f>S91*H91</f>
        <v>0.0034560000000000003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160</v>
      </c>
      <c r="AT91" s="218" t="s">
        <v>155</v>
      </c>
      <c r="AU91" s="218" t="s">
        <v>82</v>
      </c>
      <c r="AY91" s="20" t="s">
        <v>152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80</v>
      </c>
      <c r="BK91" s="219">
        <f>ROUND(I91*H91,2)</f>
        <v>0</v>
      </c>
      <c r="BL91" s="20" t="s">
        <v>160</v>
      </c>
      <c r="BM91" s="218" t="s">
        <v>423</v>
      </c>
    </row>
    <row r="92" s="2" customFormat="1">
      <c r="A92" s="41"/>
      <c r="B92" s="42"/>
      <c r="C92" s="43"/>
      <c r="D92" s="220" t="s">
        <v>162</v>
      </c>
      <c r="E92" s="43"/>
      <c r="F92" s="221" t="s">
        <v>163</v>
      </c>
      <c r="G92" s="43"/>
      <c r="H92" s="43"/>
      <c r="I92" s="222"/>
      <c r="J92" s="43"/>
      <c r="K92" s="43"/>
      <c r="L92" s="47"/>
      <c r="M92" s="223"/>
      <c r="N92" s="224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162</v>
      </c>
      <c r="AU92" s="20" t="s">
        <v>82</v>
      </c>
    </row>
    <row r="93" s="13" customFormat="1">
      <c r="A93" s="13"/>
      <c r="B93" s="225"/>
      <c r="C93" s="226"/>
      <c r="D93" s="227" t="s">
        <v>164</v>
      </c>
      <c r="E93" s="228" t="s">
        <v>19</v>
      </c>
      <c r="F93" s="229" t="s">
        <v>606</v>
      </c>
      <c r="G93" s="226"/>
      <c r="H93" s="230">
        <v>57.600000000000001</v>
      </c>
      <c r="I93" s="231"/>
      <c r="J93" s="226"/>
      <c r="K93" s="226"/>
      <c r="L93" s="232"/>
      <c r="M93" s="233"/>
      <c r="N93" s="234"/>
      <c r="O93" s="234"/>
      <c r="P93" s="234"/>
      <c r="Q93" s="234"/>
      <c r="R93" s="234"/>
      <c r="S93" s="234"/>
      <c r="T93" s="23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164</v>
      </c>
      <c r="AU93" s="236" t="s">
        <v>82</v>
      </c>
      <c r="AV93" s="13" t="s">
        <v>82</v>
      </c>
      <c r="AW93" s="13" t="s">
        <v>33</v>
      </c>
      <c r="AX93" s="13" t="s">
        <v>80</v>
      </c>
      <c r="AY93" s="236" t="s">
        <v>152</v>
      </c>
    </row>
    <row r="94" s="2" customFormat="1" ht="16.5" customHeight="1">
      <c r="A94" s="41"/>
      <c r="B94" s="42"/>
      <c r="C94" s="207" t="s">
        <v>82</v>
      </c>
      <c r="D94" s="207" t="s">
        <v>155</v>
      </c>
      <c r="E94" s="208" t="s">
        <v>166</v>
      </c>
      <c r="F94" s="209" t="s">
        <v>167</v>
      </c>
      <c r="G94" s="210" t="s">
        <v>158</v>
      </c>
      <c r="H94" s="211">
        <v>10.5</v>
      </c>
      <c r="I94" s="212"/>
      <c r="J94" s="213">
        <f>ROUND(I94*H94,2)</f>
        <v>0</v>
      </c>
      <c r="K94" s="209" t="s">
        <v>159</v>
      </c>
      <c r="L94" s="47"/>
      <c r="M94" s="214" t="s">
        <v>19</v>
      </c>
      <c r="N94" s="215" t="s">
        <v>43</v>
      </c>
      <c r="O94" s="87"/>
      <c r="P94" s="216">
        <f>O94*H94</f>
        <v>0</v>
      </c>
      <c r="Q94" s="216">
        <v>0.00025999999999999998</v>
      </c>
      <c r="R94" s="216">
        <f>Q94*H94</f>
        <v>0.0027299999999999998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160</v>
      </c>
      <c r="AT94" s="218" t="s">
        <v>155</v>
      </c>
      <c r="AU94" s="218" t="s">
        <v>82</v>
      </c>
      <c r="AY94" s="20" t="s">
        <v>152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80</v>
      </c>
      <c r="BK94" s="219">
        <f>ROUND(I94*H94,2)</f>
        <v>0</v>
      </c>
      <c r="BL94" s="20" t="s">
        <v>160</v>
      </c>
      <c r="BM94" s="218" t="s">
        <v>168</v>
      </c>
    </row>
    <row r="95" s="2" customFormat="1">
      <c r="A95" s="41"/>
      <c r="B95" s="42"/>
      <c r="C95" s="43"/>
      <c r="D95" s="220" t="s">
        <v>162</v>
      </c>
      <c r="E95" s="43"/>
      <c r="F95" s="221" t="s">
        <v>169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162</v>
      </c>
      <c r="AU95" s="20" t="s">
        <v>82</v>
      </c>
    </row>
    <row r="96" s="13" customFormat="1">
      <c r="A96" s="13"/>
      <c r="B96" s="225"/>
      <c r="C96" s="226"/>
      <c r="D96" s="227" t="s">
        <v>164</v>
      </c>
      <c r="E96" s="228" t="s">
        <v>19</v>
      </c>
      <c r="F96" s="229" t="s">
        <v>607</v>
      </c>
      <c r="G96" s="226"/>
      <c r="H96" s="230">
        <v>10.5</v>
      </c>
      <c r="I96" s="231"/>
      <c r="J96" s="226"/>
      <c r="K96" s="226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164</v>
      </c>
      <c r="AU96" s="236" t="s">
        <v>82</v>
      </c>
      <c r="AV96" s="13" t="s">
        <v>82</v>
      </c>
      <c r="AW96" s="13" t="s">
        <v>33</v>
      </c>
      <c r="AX96" s="13" t="s">
        <v>80</v>
      </c>
      <c r="AY96" s="236" t="s">
        <v>152</v>
      </c>
    </row>
    <row r="97" s="2" customFormat="1" ht="16.5" customHeight="1">
      <c r="A97" s="41"/>
      <c r="B97" s="42"/>
      <c r="C97" s="207" t="s">
        <v>172</v>
      </c>
      <c r="D97" s="207" t="s">
        <v>155</v>
      </c>
      <c r="E97" s="208" t="s">
        <v>173</v>
      </c>
      <c r="F97" s="209" t="s">
        <v>174</v>
      </c>
      <c r="G97" s="210" t="s">
        <v>158</v>
      </c>
      <c r="H97" s="211">
        <v>10.5</v>
      </c>
      <c r="I97" s="212"/>
      <c r="J97" s="213">
        <f>ROUND(I97*H97,2)</f>
        <v>0</v>
      </c>
      <c r="K97" s="209" t="s">
        <v>159</v>
      </c>
      <c r="L97" s="47"/>
      <c r="M97" s="214" t="s">
        <v>19</v>
      </c>
      <c r="N97" s="215" t="s">
        <v>43</v>
      </c>
      <c r="O97" s="87"/>
      <c r="P97" s="216">
        <f>O97*H97</f>
        <v>0</v>
      </c>
      <c r="Q97" s="216">
        <v>0.0040000000000000001</v>
      </c>
      <c r="R97" s="216">
        <f>Q97*H97</f>
        <v>0.042000000000000003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160</v>
      </c>
      <c r="AT97" s="218" t="s">
        <v>155</v>
      </c>
      <c r="AU97" s="218" t="s">
        <v>82</v>
      </c>
      <c r="AY97" s="20" t="s">
        <v>152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80</v>
      </c>
      <c r="BK97" s="219">
        <f>ROUND(I97*H97,2)</f>
        <v>0</v>
      </c>
      <c r="BL97" s="20" t="s">
        <v>160</v>
      </c>
      <c r="BM97" s="218" t="s">
        <v>175</v>
      </c>
    </row>
    <row r="98" s="2" customFormat="1">
      <c r="A98" s="41"/>
      <c r="B98" s="42"/>
      <c r="C98" s="43"/>
      <c r="D98" s="220" t="s">
        <v>162</v>
      </c>
      <c r="E98" s="43"/>
      <c r="F98" s="221" t="s">
        <v>176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162</v>
      </c>
      <c r="AU98" s="20" t="s">
        <v>82</v>
      </c>
    </row>
    <row r="99" s="12" customFormat="1" ht="22.8" customHeight="1">
      <c r="A99" s="12"/>
      <c r="B99" s="191"/>
      <c r="C99" s="192"/>
      <c r="D99" s="193" t="s">
        <v>71</v>
      </c>
      <c r="E99" s="205" t="s">
        <v>191</v>
      </c>
      <c r="F99" s="205" t="s">
        <v>192</v>
      </c>
      <c r="G99" s="192"/>
      <c r="H99" s="192"/>
      <c r="I99" s="195"/>
      <c r="J99" s="206">
        <f>BK99</f>
        <v>0</v>
      </c>
      <c r="K99" s="192"/>
      <c r="L99" s="197"/>
      <c r="M99" s="198"/>
      <c r="N99" s="199"/>
      <c r="O99" s="199"/>
      <c r="P99" s="200">
        <f>SUM(P100:P103)</f>
        <v>0</v>
      </c>
      <c r="Q99" s="199"/>
      <c r="R99" s="200">
        <f>SUM(R100:R103)</f>
        <v>0.0023040000000000001</v>
      </c>
      <c r="S99" s="199"/>
      <c r="T99" s="201">
        <f>SUM(T100:T103)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2" t="s">
        <v>80</v>
      </c>
      <c r="AT99" s="203" t="s">
        <v>71</v>
      </c>
      <c r="AU99" s="203" t="s">
        <v>80</v>
      </c>
      <c r="AY99" s="202" t="s">
        <v>152</v>
      </c>
      <c r="BK99" s="204">
        <f>SUM(BK100:BK103)</f>
        <v>0</v>
      </c>
    </row>
    <row r="100" s="2" customFormat="1" ht="24.15" customHeight="1">
      <c r="A100" s="41"/>
      <c r="B100" s="42"/>
      <c r="C100" s="207" t="s">
        <v>160</v>
      </c>
      <c r="D100" s="207" t="s">
        <v>155</v>
      </c>
      <c r="E100" s="208" t="s">
        <v>193</v>
      </c>
      <c r="F100" s="209" t="s">
        <v>194</v>
      </c>
      <c r="G100" s="210" t="s">
        <v>158</v>
      </c>
      <c r="H100" s="211">
        <v>57.600000000000001</v>
      </c>
      <c r="I100" s="212"/>
      <c r="J100" s="213">
        <f>ROUND(I100*H100,2)</f>
        <v>0</v>
      </c>
      <c r="K100" s="209" t="s">
        <v>159</v>
      </c>
      <c r="L100" s="47"/>
      <c r="M100" s="214" t="s">
        <v>19</v>
      </c>
      <c r="N100" s="215" t="s">
        <v>43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160</v>
      </c>
      <c r="AT100" s="218" t="s">
        <v>155</v>
      </c>
      <c r="AU100" s="218" t="s">
        <v>82</v>
      </c>
      <c r="AY100" s="20" t="s">
        <v>152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80</v>
      </c>
      <c r="BK100" s="219">
        <f>ROUND(I100*H100,2)</f>
        <v>0</v>
      </c>
      <c r="BL100" s="20" t="s">
        <v>160</v>
      </c>
      <c r="BM100" s="218" t="s">
        <v>195</v>
      </c>
    </row>
    <row r="101" s="2" customFormat="1">
      <c r="A101" s="41"/>
      <c r="B101" s="42"/>
      <c r="C101" s="43"/>
      <c r="D101" s="220" t="s">
        <v>162</v>
      </c>
      <c r="E101" s="43"/>
      <c r="F101" s="221" t="s">
        <v>196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162</v>
      </c>
      <c r="AU101" s="20" t="s">
        <v>82</v>
      </c>
    </row>
    <row r="102" s="2" customFormat="1" ht="24.15" customHeight="1">
      <c r="A102" s="41"/>
      <c r="B102" s="42"/>
      <c r="C102" s="207" t="s">
        <v>186</v>
      </c>
      <c r="D102" s="207" t="s">
        <v>155</v>
      </c>
      <c r="E102" s="208" t="s">
        <v>198</v>
      </c>
      <c r="F102" s="209" t="s">
        <v>199</v>
      </c>
      <c r="G102" s="210" t="s">
        <v>158</v>
      </c>
      <c r="H102" s="211">
        <v>57.600000000000001</v>
      </c>
      <c r="I102" s="212"/>
      <c r="J102" s="213">
        <f>ROUND(I102*H102,2)</f>
        <v>0</v>
      </c>
      <c r="K102" s="209" t="s">
        <v>159</v>
      </c>
      <c r="L102" s="47"/>
      <c r="M102" s="214" t="s">
        <v>19</v>
      </c>
      <c r="N102" s="215" t="s">
        <v>43</v>
      </c>
      <c r="O102" s="87"/>
      <c r="P102" s="216">
        <f>O102*H102</f>
        <v>0</v>
      </c>
      <c r="Q102" s="216">
        <v>4.0000000000000003E-05</v>
      </c>
      <c r="R102" s="216">
        <f>Q102*H102</f>
        <v>0.0023040000000000001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160</v>
      </c>
      <c r="AT102" s="218" t="s">
        <v>155</v>
      </c>
      <c r="AU102" s="218" t="s">
        <v>82</v>
      </c>
      <c r="AY102" s="20" t="s">
        <v>152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80</v>
      </c>
      <c r="BK102" s="219">
        <f>ROUND(I102*H102,2)</f>
        <v>0</v>
      </c>
      <c r="BL102" s="20" t="s">
        <v>160</v>
      </c>
      <c r="BM102" s="218" t="s">
        <v>200</v>
      </c>
    </row>
    <row r="103" s="2" customFormat="1">
      <c r="A103" s="41"/>
      <c r="B103" s="42"/>
      <c r="C103" s="43"/>
      <c r="D103" s="220" t="s">
        <v>162</v>
      </c>
      <c r="E103" s="43"/>
      <c r="F103" s="221" t="s">
        <v>201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162</v>
      </c>
      <c r="AU103" s="20" t="s">
        <v>82</v>
      </c>
    </row>
    <row r="104" s="12" customFormat="1" ht="22.8" customHeight="1">
      <c r="A104" s="12"/>
      <c r="B104" s="191"/>
      <c r="C104" s="192"/>
      <c r="D104" s="193" t="s">
        <v>71</v>
      </c>
      <c r="E104" s="205" t="s">
        <v>202</v>
      </c>
      <c r="F104" s="205" t="s">
        <v>203</v>
      </c>
      <c r="G104" s="192"/>
      <c r="H104" s="192"/>
      <c r="I104" s="195"/>
      <c r="J104" s="206">
        <f>BK104</f>
        <v>0</v>
      </c>
      <c r="K104" s="192"/>
      <c r="L104" s="197"/>
      <c r="M104" s="198"/>
      <c r="N104" s="199"/>
      <c r="O104" s="199"/>
      <c r="P104" s="200">
        <f>SUM(P105:P115)</f>
        <v>0</v>
      </c>
      <c r="Q104" s="199"/>
      <c r="R104" s="200">
        <f>SUM(R105:R115)</f>
        <v>0</v>
      </c>
      <c r="S104" s="199"/>
      <c r="T104" s="201">
        <f>SUM(T105:T115)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2" t="s">
        <v>80</v>
      </c>
      <c r="AT104" s="203" t="s">
        <v>71</v>
      </c>
      <c r="AU104" s="203" t="s">
        <v>80</v>
      </c>
      <c r="AY104" s="202" t="s">
        <v>152</v>
      </c>
      <c r="BK104" s="204">
        <f>SUM(BK105:BK115)</f>
        <v>0</v>
      </c>
    </row>
    <row r="105" s="2" customFormat="1" ht="16.5" customHeight="1">
      <c r="A105" s="41"/>
      <c r="B105" s="42"/>
      <c r="C105" s="207" t="s">
        <v>153</v>
      </c>
      <c r="D105" s="207" t="s">
        <v>155</v>
      </c>
      <c r="E105" s="208" t="s">
        <v>205</v>
      </c>
      <c r="F105" s="209" t="s">
        <v>206</v>
      </c>
      <c r="G105" s="210" t="s">
        <v>207</v>
      </c>
      <c r="H105" s="211">
        <v>0.019</v>
      </c>
      <c r="I105" s="212"/>
      <c r="J105" s="213">
        <f>ROUND(I105*H105,2)</f>
        <v>0</v>
      </c>
      <c r="K105" s="209" t="s">
        <v>159</v>
      </c>
      <c r="L105" s="47"/>
      <c r="M105" s="214" t="s">
        <v>19</v>
      </c>
      <c r="N105" s="215" t="s">
        <v>43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160</v>
      </c>
      <c r="AT105" s="218" t="s">
        <v>155</v>
      </c>
      <c r="AU105" s="218" t="s">
        <v>82</v>
      </c>
      <c r="AY105" s="20" t="s">
        <v>152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80</v>
      </c>
      <c r="BK105" s="219">
        <f>ROUND(I105*H105,2)</f>
        <v>0</v>
      </c>
      <c r="BL105" s="20" t="s">
        <v>160</v>
      </c>
      <c r="BM105" s="218" t="s">
        <v>208</v>
      </c>
    </row>
    <row r="106" s="2" customFormat="1">
      <c r="A106" s="41"/>
      <c r="B106" s="42"/>
      <c r="C106" s="43"/>
      <c r="D106" s="220" t="s">
        <v>162</v>
      </c>
      <c r="E106" s="43"/>
      <c r="F106" s="221" t="s">
        <v>209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162</v>
      </c>
      <c r="AU106" s="20" t="s">
        <v>82</v>
      </c>
    </row>
    <row r="107" s="2" customFormat="1" ht="24.15" customHeight="1">
      <c r="A107" s="41"/>
      <c r="B107" s="42"/>
      <c r="C107" s="207" t="s">
        <v>197</v>
      </c>
      <c r="D107" s="207" t="s">
        <v>155</v>
      </c>
      <c r="E107" s="208" t="s">
        <v>210</v>
      </c>
      <c r="F107" s="209" t="s">
        <v>211</v>
      </c>
      <c r="G107" s="210" t="s">
        <v>207</v>
      </c>
      <c r="H107" s="211">
        <v>0.019</v>
      </c>
      <c r="I107" s="212"/>
      <c r="J107" s="213">
        <f>ROUND(I107*H107,2)</f>
        <v>0</v>
      </c>
      <c r="K107" s="209" t="s">
        <v>159</v>
      </c>
      <c r="L107" s="47"/>
      <c r="M107" s="214" t="s">
        <v>19</v>
      </c>
      <c r="N107" s="215" t="s">
        <v>43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160</v>
      </c>
      <c r="AT107" s="218" t="s">
        <v>155</v>
      </c>
      <c r="AU107" s="218" t="s">
        <v>82</v>
      </c>
      <c r="AY107" s="20" t="s">
        <v>152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80</v>
      </c>
      <c r="BK107" s="219">
        <f>ROUND(I107*H107,2)</f>
        <v>0</v>
      </c>
      <c r="BL107" s="20" t="s">
        <v>160</v>
      </c>
      <c r="BM107" s="218" t="s">
        <v>212</v>
      </c>
    </row>
    <row r="108" s="2" customFormat="1">
      <c r="A108" s="41"/>
      <c r="B108" s="42"/>
      <c r="C108" s="43"/>
      <c r="D108" s="220" t="s">
        <v>162</v>
      </c>
      <c r="E108" s="43"/>
      <c r="F108" s="221" t="s">
        <v>213</v>
      </c>
      <c r="G108" s="43"/>
      <c r="H108" s="43"/>
      <c r="I108" s="222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162</v>
      </c>
      <c r="AU108" s="20" t="s">
        <v>82</v>
      </c>
    </row>
    <row r="109" s="2" customFormat="1" ht="21.75" customHeight="1">
      <c r="A109" s="41"/>
      <c r="B109" s="42"/>
      <c r="C109" s="207" t="s">
        <v>204</v>
      </c>
      <c r="D109" s="207" t="s">
        <v>155</v>
      </c>
      <c r="E109" s="208" t="s">
        <v>214</v>
      </c>
      <c r="F109" s="209" t="s">
        <v>215</v>
      </c>
      <c r="G109" s="210" t="s">
        <v>207</v>
      </c>
      <c r="H109" s="211">
        <v>0.019</v>
      </c>
      <c r="I109" s="212"/>
      <c r="J109" s="213">
        <f>ROUND(I109*H109,2)</f>
        <v>0</v>
      </c>
      <c r="K109" s="209" t="s">
        <v>159</v>
      </c>
      <c r="L109" s="47"/>
      <c r="M109" s="214" t="s">
        <v>19</v>
      </c>
      <c r="N109" s="215" t="s">
        <v>43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160</v>
      </c>
      <c r="AT109" s="218" t="s">
        <v>155</v>
      </c>
      <c r="AU109" s="218" t="s">
        <v>82</v>
      </c>
      <c r="AY109" s="20" t="s">
        <v>152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80</v>
      </c>
      <c r="BK109" s="219">
        <f>ROUND(I109*H109,2)</f>
        <v>0</v>
      </c>
      <c r="BL109" s="20" t="s">
        <v>160</v>
      </c>
      <c r="BM109" s="218" t="s">
        <v>216</v>
      </c>
    </row>
    <row r="110" s="2" customFormat="1">
      <c r="A110" s="41"/>
      <c r="B110" s="42"/>
      <c r="C110" s="43"/>
      <c r="D110" s="220" t="s">
        <v>162</v>
      </c>
      <c r="E110" s="43"/>
      <c r="F110" s="221" t="s">
        <v>217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162</v>
      </c>
      <c r="AU110" s="20" t="s">
        <v>82</v>
      </c>
    </row>
    <row r="111" s="2" customFormat="1" ht="24.15" customHeight="1">
      <c r="A111" s="41"/>
      <c r="B111" s="42"/>
      <c r="C111" s="207" t="s">
        <v>191</v>
      </c>
      <c r="D111" s="207" t="s">
        <v>155</v>
      </c>
      <c r="E111" s="208" t="s">
        <v>218</v>
      </c>
      <c r="F111" s="209" t="s">
        <v>219</v>
      </c>
      <c r="G111" s="210" t="s">
        <v>207</v>
      </c>
      <c r="H111" s="211">
        <v>0.114</v>
      </c>
      <c r="I111" s="212"/>
      <c r="J111" s="213">
        <f>ROUND(I111*H111,2)</f>
        <v>0</v>
      </c>
      <c r="K111" s="209" t="s">
        <v>159</v>
      </c>
      <c r="L111" s="47"/>
      <c r="M111" s="214" t="s">
        <v>19</v>
      </c>
      <c r="N111" s="215" t="s">
        <v>43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160</v>
      </c>
      <c r="AT111" s="218" t="s">
        <v>155</v>
      </c>
      <c r="AU111" s="218" t="s">
        <v>82</v>
      </c>
      <c r="AY111" s="20" t="s">
        <v>152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80</v>
      </c>
      <c r="BK111" s="219">
        <f>ROUND(I111*H111,2)</f>
        <v>0</v>
      </c>
      <c r="BL111" s="20" t="s">
        <v>160</v>
      </c>
      <c r="BM111" s="218" t="s">
        <v>220</v>
      </c>
    </row>
    <row r="112" s="2" customFormat="1">
      <c r="A112" s="41"/>
      <c r="B112" s="42"/>
      <c r="C112" s="43"/>
      <c r="D112" s="220" t="s">
        <v>162</v>
      </c>
      <c r="E112" s="43"/>
      <c r="F112" s="221" t="s">
        <v>221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162</v>
      </c>
      <c r="AU112" s="20" t="s">
        <v>82</v>
      </c>
    </row>
    <row r="113" s="13" customFormat="1">
      <c r="A113" s="13"/>
      <c r="B113" s="225"/>
      <c r="C113" s="226"/>
      <c r="D113" s="227" t="s">
        <v>164</v>
      </c>
      <c r="E113" s="228" t="s">
        <v>19</v>
      </c>
      <c r="F113" s="229" t="s">
        <v>608</v>
      </c>
      <c r="G113" s="226"/>
      <c r="H113" s="230">
        <v>0.114</v>
      </c>
      <c r="I113" s="231"/>
      <c r="J113" s="226"/>
      <c r="K113" s="226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164</v>
      </c>
      <c r="AU113" s="236" t="s">
        <v>82</v>
      </c>
      <c r="AV113" s="13" t="s">
        <v>82</v>
      </c>
      <c r="AW113" s="13" t="s">
        <v>33</v>
      </c>
      <c r="AX113" s="13" t="s">
        <v>80</v>
      </c>
      <c r="AY113" s="236" t="s">
        <v>152</v>
      </c>
    </row>
    <row r="114" s="2" customFormat="1" ht="24.15" customHeight="1">
      <c r="A114" s="41"/>
      <c r="B114" s="42"/>
      <c r="C114" s="207" t="s">
        <v>107</v>
      </c>
      <c r="D114" s="207" t="s">
        <v>155</v>
      </c>
      <c r="E114" s="208" t="s">
        <v>223</v>
      </c>
      <c r="F114" s="209" t="s">
        <v>224</v>
      </c>
      <c r="G114" s="210" t="s">
        <v>207</v>
      </c>
      <c r="H114" s="211">
        <v>0.019</v>
      </c>
      <c r="I114" s="212"/>
      <c r="J114" s="213">
        <f>ROUND(I114*H114,2)</f>
        <v>0</v>
      </c>
      <c r="K114" s="209" t="s">
        <v>159</v>
      </c>
      <c r="L114" s="47"/>
      <c r="M114" s="214" t="s">
        <v>19</v>
      </c>
      <c r="N114" s="215" t="s">
        <v>43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160</v>
      </c>
      <c r="AT114" s="218" t="s">
        <v>155</v>
      </c>
      <c r="AU114" s="218" t="s">
        <v>82</v>
      </c>
      <c r="AY114" s="20" t="s">
        <v>152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80</v>
      </c>
      <c r="BK114" s="219">
        <f>ROUND(I114*H114,2)</f>
        <v>0</v>
      </c>
      <c r="BL114" s="20" t="s">
        <v>160</v>
      </c>
      <c r="BM114" s="218" t="s">
        <v>225</v>
      </c>
    </row>
    <row r="115" s="2" customFormat="1">
      <c r="A115" s="41"/>
      <c r="B115" s="42"/>
      <c r="C115" s="43"/>
      <c r="D115" s="220" t="s">
        <v>162</v>
      </c>
      <c r="E115" s="43"/>
      <c r="F115" s="221" t="s">
        <v>226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162</v>
      </c>
      <c r="AU115" s="20" t="s">
        <v>82</v>
      </c>
    </row>
    <row r="116" s="12" customFormat="1" ht="22.8" customHeight="1">
      <c r="A116" s="12"/>
      <c r="B116" s="191"/>
      <c r="C116" s="192"/>
      <c r="D116" s="193" t="s">
        <v>71</v>
      </c>
      <c r="E116" s="205" t="s">
        <v>227</v>
      </c>
      <c r="F116" s="205" t="s">
        <v>228</v>
      </c>
      <c r="G116" s="192"/>
      <c r="H116" s="192"/>
      <c r="I116" s="195"/>
      <c r="J116" s="206">
        <f>BK116</f>
        <v>0</v>
      </c>
      <c r="K116" s="192"/>
      <c r="L116" s="197"/>
      <c r="M116" s="198"/>
      <c r="N116" s="199"/>
      <c r="O116" s="199"/>
      <c r="P116" s="200">
        <f>SUM(P117:P118)</f>
        <v>0</v>
      </c>
      <c r="Q116" s="199"/>
      <c r="R116" s="200">
        <f>SUM(R117:R118)</f>
        <v>0</v>
      </c>
      <c r="S116" s="199"/>
      <c r="T116" s="201">
        <f>SUM(T117:T118)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2" t="s">
        <v>80</v>
      </c>
      <c r="AT116" s="203" t="s">
        <v>71</v>
      </c>
      <c r="AU116" s="203" t="s">
        <v>80</v>
      </c>
      <c r="AY116" s="202" t="s">
        <v>152</v>
      </c>
      <c r="BK116" s="204">
        <f>SUM(BK117:BK118)</f>
        <v>0</v>
      </c>
    </row>
    <row r="117" s="2" customFormat="1" ht="33" customHeight="1">
      <c r="A117" s="41"/>
      <c r="B117" s="42"/>
      <c r="C117" s="207" t="s">
        <v>110</v>
      </c>
      <c r="D117" s="207" t="s">
        <v>155</v>
      </c>
      <c r="E117" s="208" t="s">
        <v>229</v>
      </c>
      <c r="F117" s="209" t="s">
        <v>230</v>
      </c>
      <c r="G117" s="210" t="s">
        <v>207</v>
      </c>
      <c r="H117" s="211">
        <v>0.049000000000000002</v>
      </c>
      <c r="I117" s="212"/>
      <c r="J117" s="213">
        <f>ROUND(I117*H117,2)</f>
        <v>0</v>
      </c>
      <c r="K117" s="209" t="s">
        <v>159</v>
      </c>
      <c r="L117" s="47"/>
      <c r="M117" s="214" t="s">
        <v>19</v>
      </c>
      <c r="N117" s="215" t="s">
        <v>43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160</v>
      </c>
      <c r="AT117" s="218" t="s">
        <v>155</v>
      </c>
      <c r="AU117" s="218" t="s">
        <v>82</v>
      </c>
      <c r="AY117" s="20" t="s">
        <v>152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80</v>
      </c>
      <c r="BK117" s="219">
        <f>ROUND(I117*H117,2)</f>
        <v>0</v>
      </c>
      <c r="BL117" s="20" t="s">
        <v>160</v>
      </c>
      <c r="BM117" s="218" t="s">
        <v>231</v>
      </c>
    </row>
    <row r="118" s="2" customFormat="1">
      <c r="A118" s="41"/>
      <c r="B118" s="42"/>
      <c r="C118" s="43"/>
      <c r="D118" s="220" t="s">
        <v>162</v>
      </c>
      <c r="E118" s="43"/>
      <c r="F118" s="221" t="s">
        <v>232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162</v>
      </c>
      <c r="AU118" s="20" t="s">
        <v>82</v>
      </c>
    </row>
    <row r="119" s="12" customFormat="1" ht="25.92" customHeight="1">
      <c r="A119" s="12"/>
      <c r="B119" s="191"/>
      <c r="C119" s="192"/>
      <c r="D119" s="193" t="s">
        <v>71</v>
      </c>
      <c r="E119" s="194" t="s">
        <v>233</v>
      </c>
      <c r="F119" s="194" t="s">
        <v>234</v>
      </c>
      <c r="G119" s="192"/>
      <c r="H119" s="192"/>
      <c r="I119" s="195"/>
      <c r="J119" s="196">
        <f>BK119</f>
        <v>0</v>
      </c>
      <c r="K119" s="192"/>
      <c r="L119" s="197"/>
      <c r="M119" s="198"/>
      <c r="N119" s="199"/>
      <c r="O119" s="199"/>
      <c r="P119" s="200">
        <f>P120+P124</f>
        <v>0</v>
      </c>
      <c r="Q119" s="199"/>
      <c r="R119" s="200">
        <f>R120+R124</f>
        <v>0.07533440000000001</v>
      </c>
      <c r="S119" s="199"/>
      <c r="T119" s="201">
        <f>T120+T124</f>
        <v>0.015673599999999999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2" t="s">
        <v>82</v>
      </c>
      <c r="AT119" s="203" t="s">
        <v>71</v>
      </c>
      <c r="AU119" s="203" t="s">
        <v>72</v>
      </c>
      <c r="AY119" s="202" t="s">
        <v>152</v>
      </c>
      <c r="BK119" s="204">
        <f>BK120+BK124</f>
        <v>0</v>
      </c>
    </row>
    <row r="120" s="12" customFormat="1" ht="22.8" customHeight="1">
      <c r="A120" s="12"/>
      <c r="B120" s="191"/>
      <c r="C120" s="192"/>
      <c r="D120" s="193" t="s">
        <v>71</v>
      </c>
      <c r="E120" s="205" t="s">
        <v>235</v>
      </c>
      <c r="F120" s="205" t="s">
        <v>236</v>
      </c>
      <c r="G120" s="192"/>
      <c r="H120" s="192"/>
      <c r="I120" s="195"/>
      <c r="J120" s="206">
        <f>BK120</f>
        <v>0</v>
      </c>
      <c r="K120" s="192"/>
      <c r="L120" s="197"/>
      <c r="M120" s="198"/>
      <c r="N120" s="199"/>
      <c r="O120" s="199"/>
      <c r="P120" s="200">
        <f>SUM(P121:P123)</f>
        <v>0</v>
      </c>
      <c r="Q120" s="199"/>
      <c r="R120" s="200">
        <f>SUM(R121:R123)</f>
        <v>0</v>
      </c>
      <c r="S120" s="199"/>
      <c r="T120" s="201">
        <f>SUM(T121:T123)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2" t="s">
        <v>82</v>
      </c>
      <c r="AT120" s="203" t="s">
        <v>71</v>
      </c>
      <c r="AU120" s="203" t="s">
        <v>80</v>
      </c>
      <c r="AY120" s="202" t="s">
        <v>152</v>
      </c>
      <c r="BK120" s="204">
        <f>SUM(BK121:BK123)</f>
        <v>0</v>
      </c>
    </row>
    <row r="121" s="2" customFormat="1" ht="16.5" customHeight="1">
      <c r="A121" s="41"/>
      <c r="B121" s="42"/>
      <c r="C121" s="207" t="s">
        <v>8</v>
      </c>
      <c r="D121" s="207" t="s">
        <v>155</v>
      </c>
      <c r="E121" s="208" t="s">
        <v>237</v>
      </c>
      <c r="F121" s="209" t="s">
        <v>427</v>
      </c>
      <c r="G121" s="210" t="s">
        <v>239</v>
      </c>
      <c r="H121" s="211">
        <v>1</v>
      </c>
      <c r="I121" s="212"/>
      <c r="J121" s="213">
        <f>ROUND(I121*H121,2)</f>
        <v>0</v>
      </c>
      <c r="K121" s="209" t="s">
        <v>19</v>
      </c>
      <c r="L121" s="47"/>
      <c r="M121" s="214" t="s">
        <v>19</v>
      </c>
      <c r="N121" s="215" t="s">
        <v>43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240</v>
      </c>
      <c r="AT121" s="218" t="s">
        <v>155</v>
      </c>
      <c r="AU121" s="218" t="s">
        <v>82</v>
      </c>
      <c r="AY121" s="20" t="s">
        <v>152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80</v>
      </c>
      <c r="BK121" s="219">
        <f>ROUND(I121*H121,2)</f>
        <v>0</v>
      </c>
      <c r="BL121" s="20" t="s">
        <v>240</v>
      </c>
      <c r="BM121" s="218" t="s">
        <v>241</v>
      </c>
    </row>
    <row r="122" s="2" customFormat="1" ht="16.5" customHeight="1">
      <c r="A122" s="41"/>
      <c r="B122" s="42"/>
      <c r="C122" s="207" t="s">
        <v>115</v>
      </c>
      <c r="D122" s="207" t="s">
        <v>155</v>
      </c>
      <c r="E122" s="208" t="s">
        <v>243</v>
      </c>
      <c r="F122" s="209" t="s">
        <v>428</v>
      </c>
      <c r="G122" s="210" t="s">
        <v>239</v>
      </c>
      <c r="H122" s="211">
        <v>1</v>
      </c>
      <c r="I122" s="212"/>
      <c r="J122" s="213">
        <f>ROUND(I122*H122,2)</f>
        <v>0</v>
      </c>
      <c r="K122" s="209" t="s">
        <v>19</v>
      </c>
      <c r="L122" s="47"/>
      <c r="M122" s="214" t="s">
        <v>19</v>
      </c>
      <c r="N122" s="215" t="s">
        <v>43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240</v>
      </c>
      <c r="AT122" s="218" t="s">
        <v>155</v>
      </c>
      <c r="AU122" s="218" t="s">
        <v>82</v>
      </c>
      <c r="AY122" s="20" t="s">
        <v>152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80</v>
      </c>
      <c r="BK122" s="219">
        <f>ROUND(I122*H122,2)</f>
        <v>0</v>
      </c>
      <c r="BL122" s="20" t="s">
        <v>240</v>
      </c>
      <c r="BM122" s="218" t="s">
        <v>245</v>
      </c>
    </row>
    <row r="123" s="2" customFormat="1" ht="24.15" customHeight="1">
      <c r="A123" s="41"/>
      <c r="B123" s="42"/>
      <c r="C123" s="207" t="s">
        <v>118</v>
      </c>
      <c r="D123" s="207" t="s">
        <v>155</v>
      </c>
      <c r="E123" s="208" t="s">
        <v>246</v>
      </c>
      <c r="F123" s="209" t="s">
        <v>247</v>
      </c>
      <c r="G123" s="210" t="s">
        <v>248</v>
      </c>
      <c r="H123" s="258"/>
      <c r="I123" s="212"/>
      <c r="J123" s="213">
        <f>ROUND(I123*H123,2)</f>
        <v>0</v>
      </c>
      <c r="K123" s="209" t="s">
        <v>19</v>
      </c>
      <c r="L123" s="47"/>
      <c r="M123" s="214" t="s">
        <v>19</v>
      </c>
      <c r="N123" s="215" t="s">
        <v>43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240</v>
      </c>
      <c r="AT123" s="218" t="s">
        <v>155</v>
      </c>
      <c r="AU123" s="218" t="s">
        <v>82</v>
      </c>
      <c r="AY123" s="20" t="s">
        <v>152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80</v>
      </c>
      <c r="BK123" s="219">
        <f>ROUND(I123*H123,2)</f>
        <v>0</v>
      </c>
      <c r="BL123" s="20" t="s">
        <v>240</v>
      </c>
      <c r="BM123" s="218" t="s">
        <v>249</v>
      </c>
    </row>
    <row r="124" s="12" customFormat="1" ht="22.8" customHeight="1">
      <c r="A124" s="12"/>
      <c r="B124" s="191"/>
      <c r="C124" s="192"/>
      <c r="D124" s="193" t="s">
        <v>71</v>
      </c>
      <c r="E124" s="205" t="s">
        <v>250</v>
      </c>
      <c r="F124" s="205" t="s">
        <v>251</v>
      </c>
      <c r="G124" s="192"/>
      <c r="H124" s="192"/>
      <c r="I124" s="195"/>
      <c r="J124" s="206">
        <f>BK124</f>
        <v>0</v>
      </c>
      <c r="K124" s="192"/>
      <c r="L124" s="197"/>
      <c r="M124" s="198"/>
      <c r="N124" s="199"/>
      <c r="O124" s="199"/>
      <c r="P124" s="200">
        <f>SUM(P125:P132)</f>
        <v>0</v>
      </c>
      <c r="Q124" s="199"/>
      <c r="R124" s="200">
        <f>SUM(R125:R132)</f>
        <v>0.07533440000000001</v>
      </c>
      <c r="S124" s="199"/>
      <c r="T124" s="201">
        <f>SUM(T125:T132)</f>
        <v>0.015673599999999999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2" t="s">
        <v>82</v>
      </c>
      <c r="AT124" s="203" t="s">
        <v>71</v>
      </c>
      <c r="AU124" s="203" t="s">
        <v>80</v>
      </c>
      <c r="AY124" s="202" t="s">
        <v>152</v>
      </c>
      <c r="BK124" s="204">
        <f>SUM(BK125:BK132)</f>
        <v>0</v>
      </c>
    </row>
    <row r="125" s="2" customFormat="1" ht="16.5" customHeight="1">
      <c r="A125" s="41"/>
      <c r="B125" s="42"/>
      <c r="C125" s="207" t="s">
        <v>242</v>
      </c>
      <c r="D125" s="207" t="s">
        <v>155</v>
      </c>
      <c r="E125" s="208" t="s">
        <v>253</v>
      </c>
      <c r="F125" s="209" t="s">
        <v>254</v>
      </c>
      <c r="G125" s="210" t="s">
        <v>158</v>
      </c>
      <c r="H125" s="211">
        <v>50.560000000000002</v>
      </c>
      <c r="I125" s="212"/>
      <c r="J125" s="213">
        <f>ROUND(I125*H125,2)</f>
        <v>0</v>
      </c>
      <c r="K125" s="209" t="s">
        <v>159</v>
      </c>
      <c r="L125" s="47"/>
      <c r="M125" s="214" t="s">
        <v>19</v>
      </c>
      <c r="N125" s="215" t="s">
        <v>43</v>
      </c>
      <c r="O125" s="87"/>
      <c r="P125" s="216">
        <f>O125*H125</f>
        <v>0</v>
      </c>
      <c r="Q125" s="216">
        <v>0.001</v>
      </c>
      <c r="R125" s="216">
        <f>Q125*H125</f>
        <v>0.050560000000000001</v>
      </c>
      <c r="S125" s="216">
        <v>0.00031</v>
      </c>
      <c r="T125" s="217">
        <f>S125*H125</f>
        <v>0.015673599999999999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240</v>
      </c>
      <c r="AT125" s="218" t="s">
        <v>155</v>
      </c>
      <c r="AU125" s="218" t="s">
        <v>82</v>
      </c>
      <c r="AY125" s="20" t="s">
        <v>152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80</v>
      </c>
      <c r="BK125" s="219">
        <f>ROUND(I125*H125,2)</f>
        <v>0</v>
      </c>
      <c r="BL125" s="20" t="s">
        <v>240</v>
      </c>
      <c r="BM125" s="218" t="s">
        <v>255</v>
      </c>
    </row>
    <row r="126" s="2" customFormat="1">
      <c r="A126" s="41"/>
      <c r="B126" s="42"/>
      <c r="C126" s="43"/>
      <c r="D126" s="220" t="s">
        <v>162</v>
      </c>
      <c r="E126" s="43"/>
      <c r="F126" s="221" t="s">
        <v>256</v>
      </c>
      <c r="G126" s="43"/>
      <c r="H126" s="43"/>
      <c r="I126" s="222"/>
      <c r="J126" s="43"/>
      <c r="K126" s="43"/>
      <c r="L126" s="47"/>
      <c r="M126" s="223"/>
      <c r="N126" s="224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162</v>
      </c>
      <c r="AU126" s="20" t="s">
        <v>82</v>
      </c>
    </row>
    <row r="127" s="14" customFormat="1">
      <c r="A127" s="14"/>
      <c r="B127" s="237"/>
      <c r="C127" s="238"/>
      <c r="D127" s="227" t="s">
        <v>164</v>
      </c>
      <c r="E127" s="239" t="s">
        <v>19</v>
      </c>
      <c r="F127" s="240" t="s">
        <v>257</v>
      </c>
      <c r="G127" s="238"/>
      <c r="H127" s="239" t="s">
        <v>19</v>
      </c>
      <c r="I127" s="241"/>
      <c r="J127" s="238"/>
      <c r="K127" s="238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164</v>
      </c>
      <c r="AU127" s="246" t="s">
        <v>82</v>
      </c>
      <c r="AV127" s="14" t="s">
        <v>80</v>
      </c>
      <c r="AW127" s="14" t="s">
        <v>33</v>
      </c>
      <c r="AX127" s="14" t="s">
        <v>72</v>
      </c>
      <c r="AY127" s="246" t="s">
        <v>152</v>
      </c>
    </row>
    <row r="128" s="13" customFormat="1">
      <c r="A128" s="13"/>
      <c r="B128" s="225"/>
      <c r="C128" s="226"/>
      <c r="D128" s="227" t="s">
        <v>164</v>
      </c>
      <c r="E128" s="228" t="s">
        <v>19</v>
      </c>
      <c r="F128" s="229" t="s">
        <v>609</v>
      </c>
      <c r="G128" s="226"/>
      <c r="H128" s="230">
        <v>50.560000000000002</v>
      </c>
      <c r="I128" s="231"/>
      <c r="J128" s="226"/>
      <c r="K128" s="226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164</v>
      </c>
      <c r="AU128" s="236" t="s">
        <v>82</v>
      </c>
      <c r="AV128" s="13" t="s">
        <v>82</v>
      </c>
      <c r="AW128" s="13" t="s">
        <v>33</v>
      </c>
      <c r="AX128" s="13" t="s">
        <v>80</v>
      </c>
      <c r="AY128" s="236" t="s">
        <v>152</v>
      </c>
    </row>
    <row r="129" s="2" customFormat="1" ht="16.5" customHeight="1">
      <c r="A129" s="41"/>
      <c r="B129" s="42"/>
      <c r="C129" s="207" t="s">
        <v>240</v>
      </c>
      <c r="D129" s="207" t="s">
        <v>155</v>
      </c>
      <c r="E129" s="208" t="s">
        <v>290</v>
      </c>
      <c r="F129" s="209" t="s">
        <v>291</v>
      </c>
      <c r="G129" s="210" t="s">
        <v>158</v>
      </c>
      <c r="H129" s="211">
        <v>50.560000000000002</v>
      </c>
      <c r="I129" s="212"/>
      <c r="J129" s="213">
        <f>ROUND(I129*H129,2)</f>
        <v>0</v>
      </c>
      <c r="K129" s="209" t="s">
        <v>159</v>
      </c>
      <c r="L129" s="47"/>
      <c r="M129" s="214" t="s">
        <v>19</v>
      </c>
      <c r="N129" s="215" t="s">
        <v>43</v>
      </c>
      <c r="O129" s="87"/>
      <c r="P129" s="216">
        <f>O129*H129</f>
        <v>0</v>
      </c>
      <c r="Q129" s="216">
        <v>0.00020000000000000001</v>
      </c>
      <c r="R129" s="216">
        <f>Q129*H129</f>
        <v>0.010112000000000001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240</v>
      </c>
      <c r="AT129" s="218" t="s">
        <v>155</v>
      </c>
      <c r="AU129" s="218" t="s">
        <v>82</v>
      </c>
      <c r="AY129" s="20" t="s">
        <v>152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80</v>
      </c>
      <c r="BK129" s="219">
        <f>ROUND(I129*H129,2)</f>
        <v>0</v>
      </c>
      <c r="BL129" s="20" t="s">
        <v>240</v>
      </c>
      <c r="BM129" s="218" t="s">
        <v>292</v>
      </c>
    </row>
    <row r="130" s="2" customFormat="1">
      <c r="A130" s="41"/>
      <c r="B130" s="42"/>
      <c r="C130" s="43"/>
      <c r="D130" s="220" t="s">
        <v>162</v>
      </c>
      <c r="E130" s="43"/>
      <c r="F130" s="221" t="s">
        <v>293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162</v>
      </c>
      <c r="AU130" s="20" t="s">
        <v>82</v>
      </c>
    </row>
    <row r="131" s="2" customFormat="1" ht="24.15" customHeight="1">
      <c r="A131" s="41"/>
      <c r="B131" s="42"/>
      <c r="C131" s="207" t="s">
        <v>252</v>
      </c>
      <c r="D131" s="207" t="s">
        <v>155</v>
      </c>
      <c r="E131" s="208" t="s">
        <v>295</v>
      </c>
      <c r="F131" s="209" t="s">
        <v>296</v>
      </c>
      <c r="G131" s="210" t="s">
        <v>158</v>
      </c>
      <c r="H131" s="211">
        <v>50.560000000000002</v>
      </c>
      <c r="I131" s="212"/>
      <c r="J131" s="213">
        <f>ROUND(I131*H131,2)</f>
        <v>0</v>
      </c>
      <c r="K131" s="209" t="s">
        <v>159</v>
      </c>
      <c r="L131" s="47"/>
      <c r="M131" s="214" t="s">
        <v>19</v>
      </c>
      <c r="N131" s="215" t="s">
        <v>43</v>
      </c>
      <c r="O131" s="87"/>
      <c r="P131" s="216">
        <f>O131*H131</f>
        <v>0</v>
      </c>
      <c r="Q131" s="216">
        <v>0.00029</v>
      </c>
      <c r="R131" s="216">
        <f>Q131*H131</f>
        <v>0.014662400000000001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240</v>
      </c>
      <c r="AT131" s="218" t="s">
        <v>155</v>
      </c>
      <c r="AU131" s="218" t="s">
        <v>82</v>
      </c>
      <c r="AY131" s="20" t="s">
        <v>152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80</v>
      </c>
      <c r="BK131" s="219">
        <f>ROUND(I131*H131,2)</f>
        <v>0</v>
      </c>
      <c r="BL131" s="20" t="s">
        <v>240</v>
      </c>
      <c r="BM131" s="218" t="s">
        <v>297</v>
      </c>
    </row>
    <row r="132" s="2" customFormat="1">
      <c r="A132" s="41"/>
      <c r="B132" s="42"/>
      <c r="C132" s="43"/>
      <c r="D132" s="220" t="s">
        <v>162</v>
      </c>
      <c r="E132" s="43"/>
      <c r="F132" s="221" t="s">
        <v>298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162</v>
      </c>
      <c r="AU132" s="20" t="s">
        <v>82</v>
      </c>
    </row>
    <row r="133" s="12" customFormat="1" ht="25.92" customHeight="1">
      <c r="A133" s="12"/>
      <c r="B133" s="191"/>
      <c r="C133" s="192"/>
      <c r="D133" s="193" t="s">
        <v>71</v>
      </c>
      <c r="E133" s="194" t="s">
        <v>299</v>
      </c>
      <c r="F133" s="194" t="s">
        <v>300</v>
      </c>
      <c r="G133" s="192"/>
      <c r="H133" s="192"/>
      <c r="I133" s="195"/>
      <c r="J133" s="196">
        <f>BK133</f>
        <v>0</v>
      </c>
      <c r="K133" s="192"/>
      <c r="L133" s="197"/>
      <c r="M133" s="198"/>
      <c r="N133" s="199"/>
      <c r="O133" s="199"/>
      <c r="P133" s="200">
        <f>P134</f>
        <v>0</v>
      </c>
      <c r="Q133" s="199"/>
      <c r="R133" s="200">
        <f>R134</f>
        <v>0</v>
      </c>
      <c r="S133" s="199"/>
      <c r="T133" s="201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2" t="s">
        <v>186</v>
      </c>
      <c r="AT133" s="203" t="s">
        <v>71</v>
      </c>
      <c r="AU133" s="203" t="s">
        <v>72</v>
      </c>
      <c r="AY133" s="202" t="s">
        <v>152</v>
      </c>
      <c r="BK133" s="204">
        <f>BK134</f>
        <v>0</v>
      </c>
    </row>
    <row r="134" s="2" customFormat="1" ht="16.5" customHeight="1">
      <c r="A134" s="41"/>
      <c r="B134" s="42"/>
      <c r="C134" s="207" t="s">
        <v>264</v>
      </c>
      <c r="D134" s="207" t="s">
        <v>155</v>
      </c>
      <c r="E134" s="208" t="s">
        <v>302</v>
      </c>
      <c r="F134" s="209" t="s">
        <v>300</v>
      </c>
      <c r="G134" s="210" t="s">
        <v>248</v>
      </c>
      <c r="H134" s="258"/>
      <c r="I134" s="212"/>
      <c r="J134" s="213">
        <f>ROUND(I134*H134,2)</f>
        <v>0</v>
      </c>
      <c r="K134" s="209" t="s">
        <v>19</v>
      </c>
      <c r="L134" s="47"/>
      <c r="M134" s="280" t="s">
        <v>19</v>
      </c>
      <c r="N134" s="281" t="s">
        <v>43</v>
      </c>
      <c r="O134" s="282"/>
      <c r="P134" s="283">
        <f>O134*H134</f>
        <v>0</v>
      </c>
      <c r="Q134" s="283">
        <v>0</v>
      </c>
      <c r="R134" s="283">
        <f>Q134*H134</f>
        <v>0</v>
      </c>
      <c r="S134" s="283">
        <v>0</v>
      </c>
      <c r="T134" s="284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160</v>
      </c>
      <c r="AT134" s="218" t="s">
        <v>155</v>
      </c>
      <c r="AU134" s="218" t="s">
        <v>80</v>
      </c>
      <c r="AY134" s="20" t="s">
        <v>152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80</v>
      </c>
      <c r="BK134" s="219">
        <f>ROUND(I134*H134,2)</f>
        <v>0</v>
      </c>
      <c r="BL134" s="20" t="s">
        <v>160</v>
      </c>
      <c r="BM134" s="218" t="s">
        <v>303</v>
      </c>
    </row>
    <row r="135" s="2" customFormat="1" ht="6.96" customHeight="1">
      <c r="A135" s="41"/>
      <c r="B135" s="62"/>
      <c r="C135" s="63"/>
      <c r="D135" s="63"/>
      <c r="E135" s="63"/>
      <c r="F135" s="63"/>
      <c r="G135" s="63"/>
      <c r="H135" s="63"/>
      <c r="I135" s="63"/>
      <c r="J135" s="63"/>
      <c r="K135" s="63"/>
      <c r="L135" s="47"/>
      <c r="M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</sheetData>
  <sheetProtection sheet="1" autoFilter="0" formatColumns="0" formatRows="0" objects="1" scenarios="1" spinCount="100000" saltValue="f9g6q1tO8Nc5Wbq0iDSNCNBdf3b/8Bqi34Z4Y0LWFjJTxVYpM2Zy9dqWjamAQU5Dxjunn3hoZBGBUiYKmVG3nA==" hashValue="owsnDJRkoDNJFsh8N09N32aLWeZmoFZ8+DiytrRukRoYJm6QPe1vbwXSDkwkQma1PfIEwXp+/GIiXcictjs7cg==" algorithmName="SHA-512" password="80EB"/>
  <autoFilter ref="C87:K134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5_01/619991001"/>
    <hyperlink ref="F95" r:id="rId2" display="https://podminky.urs.cz/item/CS_URS_2025_01/611131121"/>
    <hyperlink ref="F98" r:id="rId3" display="https://podminky.urs.cz/item/CS_URS_2025_01/611311131"/>
    <hyperlink ref="F101" r:id="rId4" display="https://podminky.urs.cz/item/CS_URS_2025_01/949101111"/>
    <hyperlink ref="F103" r:id="rId5" display="https://podminky.urs.cz/item/CS_URS_2025_01/952901111"/>
    <hyperlink ref="F106" r:id="rId6" display="https://podminky.urs.cz/item/CS_URS_2025_01/997002611"/>
    <hyperlink ref="F108" r:id="rId7" display="https://podminky.urs.cz/item/CS_URS_2025_01/997013212"/>
    <hyperlink ref="F110" r:id="rId8" display="https://podminky.urs.cz/item/CS_URS_2025_01/997013501"/>
    <hyperlink ref="F112" r:id="rId9" display="https://podminky.urs.cz/item/CS_URS_2025_01/997013509"/>
    <hyperlink ref="F115" r:id="rId10" display="https://podminky.urs.cz/item/CS_URS_2025_01/997013631"/>
    <hyperlink ref="F118" r:id="rId11" display="https://podminky.urs.cz/item/CS_URS_2025_01/998018002"/>
    <hyperlink ref="F126" r:id="rId12" display="https://podminky.urs.cz/item/CS_URS_2025_01/784121001"/>
    <hyperlink ref="F130" r:id="rId13" display="https://podminky.urs.cz/item/CS_URS_2025_01/784181121"/>
    <hyperlink ref="F132" r:id="rId14" display="https://podminky.urs.cz/item/CS_URS_2025_01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85" customWidth="1"/>
    <col min="2" max="2" width="1.667969" style="285" customWidth="1"/>
    <col min="3" max="4" width="5" style="285" customWidth="1"/>
    <col min="5" max="5" width="11.66016" style="285" customWidth="1"/>
    <col min="6" max="6" width="9.160156" style="285" customWidth="1"/>
    <col min="7" max="7" width="5" style="285" customWidth="1"/>
    <col min="8" max="8" width="77.83203" style="285" customWidth="1"/>
    <col min="9" max="10" width="20" style="285" customWidth="1"/>
    <col min="11" max="11" width="1.667969" style="285" customWidth="1"/>
  </cols>
  <sheetData>
    <row r="1" s="1" customFormat="1" ht="37.5" customHeight="1"/>
    <row r="2" s="1" customFormat="1" ht="7.5" customHeight="1">
      <c r="B2" s="286"/>
      <c r="C2" s="287"/>
      <c r="D2" s="287"/>
      <c r="E2" s="287"/>
      <c r="F2" s="287"/>
      <c r="G2" s="287"/>
      <c r="H2" s="287"/>
      <c r="I2" s="287"/>
      <c r="J2" s="287"/>
      <c r="K2" s="288"/>
    </row>
    <row r="3" s="17" customFormat="1" ht="45" customHeight="1">
      <c r="B3" s="289"/>
      <c r="C3" s="290" t="s">
        <v>610</v>
      </c>
      <c r="D3" s="290"/>
      <c r="E3" s="290"/>
      <c r="F3" s="290"/>
      <c r="G3" s="290"/>
      <c r="H3" s="290"/>
      <c r="I3" s="290"/>
      <c r="J3" s="290"/>
      <c r="K3" s="291"/>
    </row>
    <row r="4" s="1" customFormat="1" ht="25.5" customHeight="1">
      <c r="B4" s="292"/>
      <c r="C4" s="293" t="s">
        <v>611</v>
      </c>
      <c r="D4" s="293"/>
      <c r="E4" s="293"/>
      <c r="F4" s="293"/>
      <c r="G4" s="293"/>
      <c r="H4" s="293"/>
      <c r="I4" s="293"/>
      <c r="J4" s="293"/>
      <c r="K4" s="294"/>
    </row>
    <row r="5" s="1" customFormat="1" ht="5.25" customHeight="1">
      <c r="B5" s="292"/>
      <c r="C5" s="295"/>
      <c r="D5" s="295"/>
      <c r="E5" s="295"/>
      <c r="F5" s="295"/>
      <c r="G5" s="295"/>
      <c r="H5" s="295"/>
      <c r="I5" s="295"/>
      <c r="J5" s="295"/>
      <c r="K5" s="294"/>
    </row>
    <row r="6" s="1" customFormat="1" ht="15" customHeight="1">
      <c r="B6" s="292"/>
      <c r="C6" s="296" t="s">
        <v>612</v>
      </c>
      <c r="D6" s="296"/>
      <c r="E6" s="296"/>
      <c r="F6" s="296"/>
      <c r="G6" s="296"/>
      <c r="H6" s="296"/>
      <c r="I6" s="296"/>
      <c r="J6" s="296"/>
      <c r="K6" s="294"/>
    </row>
    <row r="7" s="1" customFormat="1" ht="15" customHeight="1">
      <c r="B7" s="297"/>
      <c r="C7" s="296" t="s">
        <v>613</v>
      </c>
      <c r="D7" s="296"/>
      <c r="E7" s="296"/>
      <c r="F7" s="296"/>
      <c r="G7" s="296"/>
      <c r="H7" s="296"/>
      <c r="I7" s="296"/>
      <c r="J7" s="296"/>
      <c r="K7" s="294"/>
    </row>
    <row r="8" s="1" customFormat="1" ht="12.75" customHeight="1">
      <c r="B8" s="297"/>
      <c r="C8" s="296"/>
      <c r="D8" s="296"/>
      <c r="E8" s="296"/>
      <c r="F8" s="296"/>
      <c r="G8" s="296"/>
      <c r="H8" s="296"/>
      <c r="I8" s="296"/>
      <c r="J8" s="296"/>
      <c r="K8" s="294"/>
    </row>
    <row r="9" s="1" customFormat="1" ht="15" customHeight="1">
      <c r="B9" s="297"/>
      <c r="C9" s="296" t="s">
        <v>614</v>
      </c>
      <c r="D9" s="296"/>
      <c r="E9" s="296"/>
      <c r="F9" s="296"/>
      <c r="G9" s="296"/>
      <c r="H9" s="296"/>
      <c r="I9" s="296"/>
      <c r="J9" s="296"/>
      <c r="K9" s="294"/>
    </row>
    <row r="10" s="1" customFormat="1" ht="15" customHeight="1">
      <c r="B10" s="297"/>
      <c r="C10" s="296"/>
      <c r="D10" s="296" t="s">
        <v>615</v>
      </c>
      <c r="E10" s="296"/>
      <c r="F10" s="296"/>
      <c r="G10" s="296"/>
      <c r="H10" s="296"/>
      <c r="I10" s="296"/>
      <c r="J10" s="296"/>
      <c r="K10" s="294"/>
    </row>
    <row r="11" s="1" customFormat="1" ht="15" customHeight="1">
      <c r="B11" s="297"/>
      <c r="C11" s="298"/>
      <c r="D11" s="296" t="s">
        <v>616</v>
      </c>
      <c r="E11" s="296"/>
      <c r="F11" s="296"/>
      <c r="G11" s="296"/>
      <c r="H11" s="296"/>
      <c r="I11" s="296"/>
      <c r="J11" s="296"/>
      <c r="K11" s="294"/>
    </row>
    <row r="12" s="1" customFormat="1" ht="15" customHeight="1">
      <c r="B12" s="297"/>
      <c r="C12" s="298"/>
      <c r="D12" s="296"/>
      <c r="E12" s="296"/>
      <c r="F12" s="296"/>
      <c r="G12" s="296"/>
      <c r="H12" s="296"/>
      <c r="I12" s="296"/>
      <c r="J12" s="296"/>
      <c r="K12" s="294"/>
    </row>
    <row r="13" s="1" customFormat="1" ht="15" customHeight="1">
      <c r="B13" s="297"/>
      <c r="C13" s="298"/>
      <c r="D13" s="299" t="s">
        <v>617</v>
      </c>
      <c r="E13" s="296"/>
      <c r="F13" s="296"/>
      <c r="G13" s="296"/>
      <c r="H13" s="296"/>
      <c r="I13" s="296"/>
      <c r="J13" s="296"/>
      <c r="K13" s="294"/>
    </row>
    <row r="14" s="1" customFormat="1" ht="12.75" customHeight="1">
      <c r="B14" s="297"/>
      <c r="C14" s="298"/>
      <c r="D14" s="298"/>
      <c r="E14" s="298"/>
      <c r="F14" s="298"/>
      <c r="G14" s="298"/>
      <c r="H14" s="298"/>
      <c r="I14" s="298"/>
      <c r="J14" s="298"/>
      <c r="K14" s="294"/>
    </row>
    <row r="15" s="1" customFormat="1" ht="15" customHeight="1">
      <c r="B15" s="297"/>
      <c r="C15" s="298"/>
      <c r="D15" s="296" t="s">
        <v>618</v>
      </c>
      <c r="E15" s="296"/>
      <c r="F15" s="296"/>
      <c r="G15" s="296"/>
      <c r="H15" s="296"/>
      <c r="I15" s="296"/>
      <c r="J15" s="296"/>
      <c r="K15" s="294"/>
    </row>
    <row r="16" s="1" customFormat="1" ht="15" customHeight="1">
      <c r="B16" s="297"/>
      <c r="C16" s="298"/>
      <c r="D16" s="296" t="s">
        <v>619</v>
      </c>
      <c r="E16" s="296"/>
      <c r="F16" s="296"/>
      <c r="G16" s="296"/>
      <c r="H16" s="296"/>
      <c r="I16" s="296"/>
      <c r="J16" s="296"/>
      <c r="K16" s="294"/>
    </row>
    <row r="17" s="1" customFormat="1" ht="15" customHeight="1">
      <c r="B17" s="297"/>
      <c r="C17" s="298"/>
      <c r="D17" s="296" t="s">
        <v>620</v>
      </c>
      <c r="E17" s="296"/>
      <c r="F17" s="296"/>
      <c r="G17" s="296"/>
      <c r="H17" s="296"/>
      <c r="I17" s="296"/>
      <c r="J17" s="296"/>
      <c r="K17" s="294"/>
    </row>
    <row r="18" s="1" customFormat="1" ht="15" customHeight="1">
      <c r="B18" s="297"/>
      <c r="C18" s="298"/>
      <c r="D18" s="298"/>
      <c r="E18" s="300" t="s">
        <v>79</v>
      </c>
      <c r="F18" s="296" t="s">
        <v>621</v>
      </c>
      <c r="G18" s="296"/>
      <c r="H18" s="296"/>
      <c r="I18" s="296"/>
      <c r="J18" s="296"/>
      <c r="K18" s="294"/>
    </row>
    <row r="19" s="1" customFormat="1" ht="15" customHeight="1">
      <c r="B19" s="297"/>
      <c r="C19" s="298"/>
      <c r="D19" s="298"/>
      <c r="E19" s="300" t="s">
        <v>622</v>
      </c>
      <c r="F19" s="296" t="s">
        <v>623</v>
      </c>
      <c r="G19" s="296"/>
      <c r="H19" s="296"/>
      <c r="I19" s="296"/>
      <c r="J19" s="296"/>
      <c r="K19" s="294"/>
    </row>
    <row r="20" s="1" customFormat="1" ht="15" customHeight="1">
      <c r="B20" s="297"/>
      <c r="C20" s="298"/>
      <c r="D20" s="298"/>
      <c r="E20" s="300" t="s">
        <v>624</v>
      </c>
      <c r="F20" s="296" t="s">
        <v>625</v>
      </c>
      <c r="G20" s="296"/>
      <c r="H20" s="296"/>
      <c r="I20" s="296"/>
      <c r="J20" s="296"/>
      <c r="K20" s="294"/>
    </row>
    <row r="21" s="1" customFormat="1" ht="15" customHeight="1">
      <c r="B21" s="297"/>
      <c r="C21" s="298"/>
      <c r="D21" s="298"/>
      <c r="E21" s="300" t="s">
        <v>626</v>
      </c>
      <c r="F21" s="296" t="s">
        <v>627</v>
      </c>
      <c r="G21" s="296"/>
      <c r="H21" s="296"/>
      <c r="I21" s="296"/>
      <c r="J21" s="296"/>
      <c r="K21" s="294"/>
    </row>
    <row r="22" s="1" customFormat="1" ht="15" customHeight="1">
      <c r="B22" s="297"/>
      <c r="C22" s="298"/>
      <c r="D22" s="298"/>
      <c r="E22" s="300" t="s">
        <v>628</v>
      </c>
      <c r="F22" s="296" t="s">
        <v>629</v>
      </c>
      <c r="G22" s="296"/>
      <c r="H22" s="296"/>
      <c r="I22" s="296"/>
      <c r="J22" s="296"/>
      <c r="K22" s="294"/>
    </row>
    <row r="23" s="1" customFormat="1" ht="15" customHeight="1">
      <c r="B23" s="297"/>
      <c r="C23" s="298"/>
      <c r="D23" s="298"/>
      <c r="E23" s="300" t="s">
        <v>630</v>
      </c>
      <c r="F23" s="296" t="s">
        <v>631</v>
      </c>
      <c r="G23" s="296"/>
      <c r="H23" s="296"/>
      <c r="I23" s="296"/>
      <c r="J23" s="296"/>
      <c r="K23" s="294"/>
    </row>
    <row r="24" s="1" customFormat="1" ht="12.75" customHeight="1">
      <c r="B24" s="297"/>
      <c r="C24" s="298"/>
      <c r="D24" s="298"/>
      <c r="E24" s="298"/>
      <c r="F24" s="298"/>
      <c r="G24" s="298"/>
      <c r="H24" s="298"/>
      <c r="I24" s="298"/>
      <c r="J24" s="298"/>
      <c r="K24" s="294"/>
    </row>
    <row r="25" s="1" customFormat="1" ht="15" customHeight="1">
      <c r="B25" s="297"/>
      <c r="C25" s="296" t="s">
        <v>632</v>
      </c>
      <c r="D25" s="296"/>
      <c r="E25" s="296"/>
      <c r="F25" s="296"/>
      <c r="G25" s="296"/>
      <c r="H25" s="296"/>
      <c r="I25" s="296"/>
      <c r="J25" s="296"/>
      <c r="K25" s="294"/>
    </row>
    <row r="26" s="1" customFormat="1" ht="15" customHeight="1">
      <c r="B26" s="297"/>
      <c r="C26" s="296" t="s">
        <v>633</v>
      </c>
      <c r="D26" s="296"/>
      <c r="E26" s="296"/>
      <c r="F26" s="296"/>
      <c r="G26" s="296"/>
      <c r="H26" s="296"/>
      <c r="I26" s="296"/>
      <c r="J26" s="296"/>
      <c r="K26" s="294"/>
    </row>
    <row r="27" s="1" customFormat="1" ht="15" customHeight="1">
      <c r="B27" s="297"/>
      <c r="C27" s="296"/>
      <c r="D27" s="296" t="s">
        <v>634</v>
      </c>
      <c r="E27" s="296"/>
      <c r="F27" s="296"/>
      <c r="G27" s="296"/>
      <c r="H27" s="296"/>
      <c r="I27" s="296"/>
      <c r="J27" s="296"/>
      <c r="K27" s="294"/>
    </row>
    <row r="28" s="1" customFormat="1" ht="15" customHeight="1">
      <c r="B28" s="297"/>
      <c r="C28" s="298"/>
      <c r="D28" s="296" t="s">
        <v>635</v>
      </c>
      <c r="E28" s="296"/>
      <c r="F28" s="296"/>
      <c r="G28" s="296"/>
      <c r="H28" s="296"/>
      <c r="I28" s="296"/>
      <c r="J28" s="296"/>
      <c r="K28" s="294"/>
    </row>
    <row r="29" s="1" customFormat="1" ht="12.75" customHeight="1">
      <c r="B29" s="297"/>
      <c r="C29" s="298"/>
      <c r="D29" s="298"/>
      <c r="E29" s="298"/>
      <c r="F29" s="298"/>
      <c r="G29" s="298"/>
      <c r="H29" s="298"/>
      <c r="I29" s="298"/>
      <c r="J29" s="298"/>
      <c r="K29" s="294"/>
    </row>
    <row r="30" s="1" customFormat="1" ht="15" customHeight="1">
      <c r="B30" s="297"/>
      <c r="C30" s="298"/>
      <c r="D30" s="296" t="s">
        <v>636</v>
      </c>
      <c r="E30" s="296"/>
      <c r="F30" s="296"/>
      <c r="G30" s="296"/>
      <c r="H30" s="296"/>
      <c r="I30" s="296"/>
      <c r="J30" s="296"/>
      <c r="K30" s="294"/>
    </row>
    <row r="31" s="1" customFormat="1" ht="15" customHeight="1">
      <c r="B31" s="297"/>
      <c r="C31" s="298"/>
      <c r="D31" s="296" t="s">
        <v>637</v>
      </c>
      <c r="E31" s="296"/>
      <c r="F31" s="296"/>
      <c r="G31" s="296"/>
      <c r="H31" s="296"/>
      <c r="I31" s="296"/>
      <c r="J31" s="296"/>
      <c r="K31" s="294"/>
    </row>
    <row r="32" s="1" customFormat="1" ht="12.75" customHeight="1">
      <c r="B32" s="297"/>
      <c r="C32" s="298"/>
      <c r="D32" s="298"/>
      <c r="E32" s="298"/>
      <c r="F32" s="298"/>
      <c r="G32" s="298"/>
      <c r="H32" s="298"/>
      <c r="I32" s="298"/>
      <c r="J32" s="298"/>
      <c r="K32" s="294"/>
    </row>
    <row r="33" s="1" customFormat="1" ht="15" customHeight="1">
      <c r="B33" s="297"/>
      <c r="C33" s="298"/>
      <c r="D33" s="296" t="s">
        <v>638</v>
      </c>
      <c r="E33" s="296"/>
      <c r="F33" s="296"/>
      <c r="G33" s="296"/>
      <c r="H33" s="296"/>
      <c r="I33" s="296"/>
      <c r="J33" s="296"/>
      <c r="K33" s="294"/>
    </row>
    <row r="34" s="1" customFormat="1" ht="15" customHeight="1">
      <c r="B34" s="297"/>
      <c r="C34" s="298"/>
      <c r="D34" s="296" t="s">
        <v>639</v>
      </c>
      <c r="E34" s="296"/>
      <c r="F34" s="296"/>
      <c r="G34" s="296"/>
      <c r="H34" s="296"/>
      <c r="I34" s="296"/>
      <c r="J34" s="296"/>
      <c r="K34" s="294"/>
    </row>
    <row r="35" s="1" customFormat="1" ht="15" customHeight="1">
      <c r="B35" s="297"/>
      <c r="C35" s="298"/>
      <c r="D35" s="296" t="s">
        <v>640</v>
      </c>
      <c r="E35" s="296"/>
      <c r="F35" s="296"/>
      <c r="G35" s="296"/>
      <c r="H35" s="296"/>
      <c r="I35" s="296"/>
      <c r="J35" s="296"/>
      <c r="K35" s="294"/>
    </row>
    <row r="36" s="1" customFormat="1" ht="15" customHeight="1">
      <c r="B36" s="297"/>
      <c r="C36" s="298"/>
      <c r="D36" s="296"/>
      <c r="E36" s="299" t="s">
        <v>138</v>
      </c>
      <c r="F36" s="296"/>
      <c r="G36" s="296" t="s">
        <v>641</v>
      </c>
      <c r="H36" s="296"/>
      <c r="I36" s="296"/>
      <c r="J36" s="296"/>
      <c r="K36" s="294"/>
    </row>
    <row r="37" s="1" customFormat="1" ht="30.75" customHeight="1">
      <c r="B37" s="297"/>
      <c r="C37" s="298"/>
      <c r="D37" s="296"/>
      <c r="E37" s="299" t="s">
        <v>642</v>
      </c>
      <c r="F37" s="296"/>
      <c r="G37" s="296" t="s">
        <v>643</v>
      </c>
      <c r="H37" s="296"/>
      <c r="I37" s="296"/>
      <c r="J37" s="296"/>
      <c r="K37" s="294"/>
    </row>
    <row r="38" s="1" customFormat="1" ht="15" customHeight="1">
      <c r="B38" s="297"/>
      <c r="C38" s="298"/>
      <c r="D38" s="296"/>
      <c r="E38" s="299" t="s">
        <v>53</v>
      </c>
      <c r="F38" s="296"/>
      <c r="G38" s="296" t="s">
        <v>644</v>
      </c>
      <c r="H38" s="296"/>
      <c r="I38" s="296"/>
      <c r="J38" s="296"/>
      <c r="K38" s="294"/>
    </row>
    <row r="39" s="1" customFormat="1" ht="15" customHeight="1">
      <c r="B39" s="297"/>
      <c r="C39" s="298"/>
      <c r="D39" s="296"/>
      <c r="E39" s="299" t="s">
        <v>54</v>
      </c>
      <c r="F39" s="296"/>
      <c r="G39" s="296" t="s">
        <v>645</v>
      </c>
      <c r="H39" s="296"/>
      <c r="I39" s="296"/>
      <c r="J39" s="296"/>
      <c r="K39" s="294"/>
    </row>
    <row r="40" s="1" customFormat="1" ht="15" customHeight="1">
      <c r="B40" s="297"/>
      <c r="C40" s="298"/>
      <c r="D40" s="296"/>
      <c r="E40" s="299" t="s">
        <v>139</v>
      </c>
      <c r="F40" s="296"/>
      <c r="G40" s="296" t="s">
        <v>646</v>
      </c>
      <c r="H40" s="296"/>
      <c r="I40" s="296"/>
      <c r="J40" s="296"/>
      <c r="K40" s="294"/>
    </row>
    <row r="41" s="1" customFormat="1" ht="15" customHeight="1">
      <c r="B41" s="297"/>
      <c r="C41" s="298"/>
      <c r="D41" s="296"/>
      <c r="E41" s="299" t="s">
        <v>140</v>
      </c>
      <c r="F41" s="296"/>
      <c r="G41" s="296" t="s">
        <v>647</v>
      </c>
      <c r="H41" s="296"/>
      <c r="I41" s="296"/>
      <c r="J41" s="296"/>
      <c r="K41" s="294"/>
    </row>
    <row r="42" s="1" customFormat="1" ht="15" customHeight="1">
      <c r="B42" s="297"/>
      <c r="C42" s="298"/>
      <c r="D42" s="296"/>
      <c r="E42" s="299" t="s">
        <v>648</v>
      </c>
      <c r="F42" s="296"/>
      <c r="G42" s="296" t="s">
        <v>649</v>
      </c>
      <c r="H42" s="296"/>
      <c r="I42" s="296"/>
      <c r="J42" s="296"/>
      <c r="K42" s="294"/>
    </row>
    <row r="43" s="1" customFormat="1" ht="15" customHeight="1">
      <c r="B43" s="297"/>
      <c r="C43" s="298"/>
      <c r="D43" s="296"/>
      <c r="E43" s="299"/>
      <c r="F43" s="296"/>
      <c r="G43" s="296" t="s">
        <v>650</v>
      </c>
      <c r="H43" s="296"/>
      <c r="I43" s="296"/>
      <c r="J43" s="296"/>
      <c r="K43" s="294"/>
    </row>
    <row r="44" s="1" customFormat="1" ht="15" customHeight="1">
      <c r="B44" s="297"/>
      <c r="C44" s="298"/>
      <c r="D44" s="296"/>
      <c r="E44" s="299" t="s">
        <v>651</v>
      </c>
      <c r="F44" s="296"/>
      <c r="G44" s="296" t="s">
        <v>652</v>
      </c>
      <c r="H44" s="296"/>
      <c r="I44" s="296"/>
      <c r="J44" s="296"/>
      <c r="K44" s="294"/>
    </row>
    <row r="45" s="1" customFormat="1" ht="15" customHeight="1">
      <c r="B45" s="297"/>
      <c r="C45" s="298"/>
      <c r="D45" s="296"/>
      <c r="E45" s="299" t="s">
        <v>142</v>
      </c>
      <c r="F45" s="296"/>
      <c r="G45" s="296" t="s">
        <v>653</v>
      </c>
      <c r="H45" s="296"/>
      <c r="I45" s="296"/>
      <c r="J45" s="296"/>
      <c r="K45" s="294"/>
    </row>
    <row r="46" s="1" customFormat="1" ht="12.75" customHeight="1">
      <c r="B46" s="297"/>
      <c r="C46" s="298"/>
      <c r="D46" s="296"/>
      <c r="E46" s="296"/>
      <c r="F46" s="296"/>
      <c r="G46" s="296"/>
      <c r="H46" s="296"/>
      <c r="I46" s="296"/>
      <c r="J46" s="296"/>
      <c r="K46" s="294"/>
    </row>
    <row r="47" s="1" customFormat="1" ht="15" customHeight="1">
      <c r="B47" s="297"/>
      <c r="C47" s="298"/>
      <c r="D47" s="296" t="s">
        <v>654</v>
      </c>
      <c r="E47" s="296"/>
      <c r="F47" s="296"/>
      <c r="G47" s="296"/>
      <c r="H47" s="296"/>
      <c r="I47" s="296"/>
      <c r="J47" s="296"/>
      <c r="K47" s="294"/>
    </row>
    <row r="48" s="1" customFormat="1" ht="15" customHeight="1">
      <c r="B48" s="297"/>
      <c r="C48" s="298"/>
      <c r="D48" s="298"/>
      <c r="E48" s="296" t="s">
        <v>655</v>
      </c>
      <c r="F48" s="296"/>
      <c r="G48" s="296"/>
      <c r="H48" s="296"/>
      <c r="I48" s="296"/>
      <c r="J48" s="296"/>
      <c r="K48" s="294"/>
    </row>
    <row r="49" s="1" customFormat="1" ht="15" customHeight="1">
      <c r="B49" s="297"/>
      <c r="C49" s="298"/>
      <c r="D49" s="298"/>
      <c r="E49" s="296" t="s">
        <v>656</v>
      </c>
      <c r="F49" s="296"/>
      <c r="G49" s="296"/>
      <c r="H49" s="296"/>
      <c r="I49" s="296"/>
      <c r="J49" s="296"/>
      <c r="K49" s="294"/>
    </row>
    <row r="50" s="1" customFormat="1" ht="15" customHeight="1">
      <c r="B50" s="297"/>
      <c r="C50" s="298"/>
      <c r="D50" s="298"/>
      <c r="E50" s="296" t="s">
        <v>657</v>
      </c>
      <c r="F50" s="296"/>
      <c r="G50" s="296"/>
      <c r="H50" s="296"/>
      <c r="I50" s="296"/>
      <c r="J50" s="296"/>
      <c r="K50" s="294"/>
    </row>
    <row r="51" s="1" customFormat="1" ht="15" customHeight="1">
      <c r="B51" s="297"/>
      <c r="C51" s="298"/>
      <c r="D51" s="296" t="s">
        <v>658</v>
      </c>
      <c r="E51" s="296"/>
      <c r="F51" s="296"/>
      <c r="G51" s="296"/>
      <c r="H51" s="296"/>
      <c r="I51" s="296"/>
      <c r="J51" s="296"/>
      <c r="K51" s="294"/>
    </row>
    <row r="52" s="1" customFormat="1" ht="25.5" customHeight="1">
      <c r="B52" s="292"/>
      <c r="C52" s="293" t="s">
        <v>659</v>
      </c>
      <c r="D52" s="293"/>
      <c r="E52" s="293"/>
      <c r="F52" s="293"/>
      <c r="G52" s="293"/>
      <c r="H52" s="293"/>
      <c r="I52" s="293"/>
      <c r="J52" s="293"/>
      <c r="K52" s="294"/>
    </row>
    <row r="53" s="1" customFormat="1" ht="5.25" customHeight="1">
      <c r="B53" s="292"/>
      <c r="C53" s="295"/>
      <c r="D53" s="295"/>
      <c r="E53" s="295"/>
      <c r="F53" s="295"/>
      <c r="G53" s="295"/>
      <c r="H53" s="295"/>
      <c r="I53" s="295"/>
      <c r="J53" s="295"/>
      <c r="K53" s="294"/>
    </row>
    <row r="54" s="1" customFormat="1" ht="15" customHeight="1">
      <c r="B54" s="292"/>
      <c r="C54" s="296" t="s">
        <v>660</v>
      </c>
      <c r="D54" s="296"/>
      <c r="E54" s="296"/>
      <c r="F54" s="296"/>
      <c r="G54" s="296"/>
      <c r="H54" s="296"/>
      <c r="I54" s="296"/>
      <c r="J54" s="296"/>
      <c r="K54" s="294"/>
    </row>
    <row r="55" s="1" customFormat="1" ht="15" customHeight="1">
      <c r="B55" s="292"/>
      <c r="C55" s="296" t="s">
        <v>661</v>
      </c>
      <c r="D55" s="296"/>
      <c r="E55" s="296"/>
      <c r="F55" s="296"/>
      <c r="G55" s="296"/>
      <c r="H55" s="296"/>
      <c r="I55" s="296"/>
      <c r="J55" s="296"/>
      <c r="K55" s="294"/>
    </row>
    <row r="56" s="1" customFormat="1" ht="12.75" customHeight="1">
      <c r="B56" s="292"/>
      <c r="C56" s="296"/>
      <c r="D56" s="296"/>
      <c r="E56" s="296"/>
      <c r="F56" s="296"/>
      <c r="G56" s="296"/>
      <c r="H56" s="296"/>
      <c r="I56" s="296"/>
      <c r="J56" s="296"/>
      <c r="K56" s="294"/>
    </row>
    <row r="57" s="1" customFormat="1" ht="15" customHeight="1">
      <c r="B57" s="292"/>
      <c r="C57" s="296" t="s">
        <v>662</v>
      </c>
      <c r="D57" s="296"/>
      <c r="E57" s="296"/>
      <c r="F57" s="296"/>
      <c r="G57" s="296"/>
      <c r="H57" s="296"/>
      <c r="I57" s="296"/>
      <c r="J57" s="296"/>
      <c r="K57" s="294"/>
    </row>
    <row r="58" s="1" customFormat="1" ht="15" customHeight="1">
      <c r="B58" s="292"/>
      <c r="C58" s="298"/>
      <c r="D58" s="296" t="s">
        <v>663</v>
      </c>
      <c r="E58" s="296"/>
      <c r="F58" s="296"/>
      <c r="G58" s="296"/>
      <c r="H58" s="296"/>
      <c r="I58" s="296"/>
      <c r="J58" s="296"/>
      <c r="K58" s="294"/>
    </row>
    <row r="59" s="1" customFormat="1" ht="15" customHeight="1">
      <c r="B59" s="292"/>
      <c r="C59" s="298"/>
      <c r="D59" s="296" t="s">
        <v>664</v>
      </c>
      <c r="E59" s="296"/>
      <c r="F59" s="296"/>
      <c r="G59" s="296"/>
      <c r="H59" s="296"/>
      <c r="I59" s="296"/>
      <c r="J59" s="296"/>
      <c r="K59" s="294"/>
    </row>
    <row r="60" s="1" customFormat="1" ht="15" customHeight="1">
      <c r="B60" s="292"/>
      <c r="C60" s="298"/>
      <c r="D60" s="296" t="s">
        <v>665</v>
      </c>
      <c r="E60" s="296"/>
      <c r="F60" s="296"/>
      <c r="G60" s="296"/>
      <c r="H60" s="296"/>
      <c r="I60" s="296"/>
      <c r="J60" s="296"/>
      <c r="K60" s="294"/>
    </row>
    <row r="61" s="1" customFormat="1" ht="15" customHeight="1">
      <c r="B61" s="292"/>
      <c r="C61" s="298"/>
      <c r="D61" s="296" t="s">
        <v>666</v>
      </c>
      <c r="E61" s="296"/>
      <c r="F61" s="296"/>
      <c r="G61" s="296"/>
      <c r="H61" s="296"/>
      <c r="I61" s="296"/>
      <c r="J61" s="296"/>
      <c r="K61" s="294"/>
    </row>
    <row r="62" s="1" customFormat="1" ht="15" customHeight="1">
      <c r="B62" s="292"/>
      <c r="C62" s="298"/>
      <c r="D62" s="301" t="s">
        <v>667</v>
      </c>
      <c r="E62" s="301"/>
      <c r="F62" s="301"/>
      <c r="G62" s="301"/>
      <c r="H62" s="301"/>
      <c r="I62" s="301"/>
      <c r="J62" s="301"/>
      <c r="K62" s="294"/>
    </row>
    <row r="63" s="1" customFormat="1" ht="15" customHeight="1">
      <c r="B63" s="292"/>
      <c r="C63" s="298"/>
      <c r="D63" s="296" t="s">
        <v>668</v>
      </c>
      <c r="E63" s="296"/>
      <c r="F63" s="296"/>
      <c r="G63" s="296"/>
      <c r="H63" s="296"/>
      <c r="I63" s="296"/>
      <c r="J63" s="296"/>
      <c r="K63" s="294"/>
    </row>
    <row r="64" s="1" customFormat="1" ht="12.75" customHeight="1">
      <c r="B64" s="292"/>
      <c r="C64" s="298"/>
      <c r="D64" s="298"/>
      <c r="E64" s="302"/>
      <c r="F64" s="298"/>
      <c r="G64" s="298"/>
      <c r="H64" s="298"/>
      <c r="I64" s="298"/>
      <c r="J64" s="298"/>
      <c r="K64" s="294"/>
    </row>
    <row r="65" s="1" customFormat="1" ht="15" customHeight="1">
      <c r="B65" s="292"/>
      <c r="C65" s="298"/>
      <c r="D65" s="296" t="s">
        <v>669</v>
      </c>
      <c r="E65" s="296"/>
      <c r="F65" s="296"/>
      <c r="G65" s="296"/>
      <c r="H65" s="296"/>
      <c r="I65" s="296"/>
      <c r="J65" s="296"/>
      <c r="K65" s="294"/>
    </row>
    <row r="66" s="1" customFormat="1" ht="15" customHeight="1">
      <c r="B66" s="292"/>
      <c r="C66" s="298"/>
      <c r="D66" s="301" t="s">
        <v>670</v>
      </c>
      <c r="E66" s="301"/>
      <c r="F66" s="301"/>
      <c r="G66" s="301"/>
      <c r="H66" s="301"/>
      <c r="I66" s="301"/>
      <c r="J66" s="301"/>
      <c r="K66" s="294"/>
    </row>
    <row r="67" s="1" customFormat="1" ht="15" customHeight="1">
      <c r="B67" s="292"/>
      <c r="C67" s="298"/>
      <c r="D67" s="296" t="s">
        <v>671</v>
      </c>
      <c r="E67" s="296"/>
      <c r="F67" s="296"/>
      <c r="G67" s="296"/>
      <c r="H67" s="296"/>
      <c r="I67" s="296"/>
      <c r="J67" s="296"/>
      <c r="K67" s="294"/>
    </row>
    <row r="68" s="1" customFormat="1" ht="15" customHeight="1">
      <c r="B68" s="292"/>
      <c r="C68" s="298"/>
      <c r="D68" s="296" t="s">
        <v>672</v>
      </c>
      <c r="E68" s="296"/>
      <c r="F68" s="296"/>
      <c r="G68" s="296"/>
      <c r="H68" s="296"/>
      <c r="I68" s="296"/>
      <c r="J68" s="296"/>
      <c r="K68" s="294"/>
    </row>
    <row r="69" s="1" customFormat="1" ht="15" customHeight="1">
      <c r="B69" s="292"/>
      <c r="C69" s="298"/>
      <c r="D69" s="296" t="s">
        <v>673</v>
      </c>
      <c r="E69" s="296"/>
      <c r="F69" s="296"/>
      <c r="G69" s="296"/>
      <c r="H69" s="296"/>
      <c r="I69" s="296"/>
      <c r="J69" s="296"/>
      <c r="K69" s="294"/>
    </row>
    <row r="70" s="1" customFormat="1" ht="15" customHeight="1">
      <c r="B70" s="292"/>
      <c r="C70" s="298"/>
      <c r="D70" s="296" t="s">
        <v>674</v>
      </c>
      <c r="E70" s="296"/>
      <c r="F70" s="296"/>
      <c r="G70" s="296"/>
      <c r="H70" s="296"/>
      <c r="I70" s="296"/>
      <c r="J70" s="296"/>
      <c r="K70" s="294"/>
    </row>
    <row r="71" s="1" customFormat="1" ht="12.75" customHeight="1">
      <c r="B71" s="303"/>
      <c r="C71" s="304"/>
      <c r="D71" s="304"/>
      <c r="E71" s="304"/>
      <c r="F71" s="304"/>
      <c r="G71" s="304"/>
      <c r="H71" s="304"/>
      <c r="I71" s="304"/>
      <c r="J71" s="304"/>
      <c r="K71" s="305"/>
    </row>
    <row r="72" s="1" customFormat="1" ht="18.75" customHeight="1">
      <c r="B72" s="306"/>
      <c r="C72" s="306"/>
      <c r="D72" s="306"/>
      <c r="E72" s="306"/>
      <c r="F72" s="306"/>
      <c r="G72" s="306"/>
      <c r="H72" s="306"/>
      <c r="I72" s="306"/>
      <c r="J72" s="306"/>
      <c r="K72" s="307"/>
    </row>
    <row r="73" s="1" customFormat="1" ht="18.75" customHeight="1">
      <c r="B73" s="307"/>
      <c r="C73" s="307"/>
      <c r="D73" s="307"/>
      <c r="E73" s="307"/>
      <c r="F73" s="307"/>
      <c r="G73" s="307"/>
      <c r="H73" s="307"/>
      <c r="I73" s="307"/>
      <c r="J73" s="307"/>
      <c r="K73" s="307"/>
    </row>
    <row r="74" s="1" customFormat="1" ht="7.5" customHeight="1">
      <c r="B74" s="308"/>
      <c r="C74" s="309"/>
      <c r="D74" s="309"/>
      <c r="E74" s="309"/>
      <c r="F74" s="309"/>
      <c r="G74" s="309"/>
      <c r="H74" s="309"/>
      <c r="I74" s="309"/>
      <c r="J74" s="309"/>
      <c r="K74" s="310"/>
    </row>
    <row r="75" s="1" customFormat="1" ht="45" customHeight="1">
      <c r="B75" s="311"/>
      <c r="C75" s="312" t="s">
        <v>675</v>
      </c>
      <c r="D75" s="312"/>
      <c r="E75" s="312"/>
      <c r="F75" s="312"/>
      <c r="G75" s="312"/>
      <c r="H75" s="312"/>
      <c r="I75" s="312"/>
      <c r="J75" s="312"/>
      <c r="K75" s="313"/>
    </row>
    <row r="76" s="1" customFormat="1" ht="17.25" customHeight="1">
      <c r="B76" s="311"/>
      <c r="C76" s="314" t="s">
        <v>676</v>
      </c>
      <c r="D76" s="314"/>
      <c r="E76" s="314"/>
      <c r="F76" s="314" t="s">
        <v>677</v>
      </c>
      <c r="G76" s="315"/>
      <c r="H76" s="314" t="s">
        <v>54</v>
      </c>
      <c r="I76" s="314" t="s">
        <v>57</v>
      </c>
      <c r="J76" s="314" t="s">
        <v>678</v>
      </c>
      <c r="K76" s="313"/>
    </row>
    <row r="77" s="1" customFormat="1" ht="17.25" customHeight="1">
      <c r="B77" s="311"/>
      <c r="C77" s="316" t="s">
        <v>679</v>
      </c>
      <c r="D77" s="316"/>
      <c r="E77" s="316"/>
      <c r="F77" s="317" t="s">
        <v>680</v>
      </c>
      <c r="G77" s="318"/>
      <c r="H77" s="316"/>
      <c r="I77" s="316"/>
      <c r="J77" s="316" t="s">
        <v>681</v>
      </c>
      <c r="K77" s="313"/>
    </row>
    <row r="78" s="1" customFormat="1" ht="5.25" customHeight="1">
      <c r="B78" s="311"/>
      <c r="C78" s="319"/>
      <c r="D78" s="319"/>
      <c r="E78" s="319"/>
      <c r="F78" s="319"/>
      <c r="G78" s="320"/>
      <c r="H78" s="319"/>
      <c r="I78" s="319"/>
      <c r="J78" s="319"/>
      <c r="K78" s="313"/>
    </row>
    <row r="79" s="1" customFormat="1" ht="15" customHeight="1">
      <c r="B79" s="311"/>
      <c r="C79" s="299" t="s">
        <v>53</v>
      </c>
      <c r="D79" s="321"/>
      <c r="E79" s="321"/>
      <c r="F79" s="322" t="s">
        <v>682</v>
      </c>
      <c r="G79" s="323"/>
      <c r="H79" s="299" t="s">
        <v>683</v>
      </c>
      <c r="I79" s="299" t="s">
        <v>684</v>
      </c>
      <c r="J79" s="299">
        <v>20</v>
      </c>
      <c r="K79" s="313"/>
    </row>
    <row r="80" s="1" customFormat="1" ht="15" customHeight="1">
      <c r="B80" s="311"/>
      <c r="C80" s="299" t="s">
        <v>685</v>
      </c>
      <c r="D80" s="299"/>
      <c r="E80" s="299"/>
      <c r="F80" s="322" t="s">
        <v>682</v>
      </c>
      <c r="G80" s="323"/>
      <c r="H80" s="299" t="s">
        <v>686</v>
      </c>
      <c r="I80" s="299" t="s">
        <v>684</v>
      </c>
      <c r="J80" s="299">
        <v>120</v>
      </c>
      <c r="K80" s="313"/>
    </row>
    <row r="81" s="1" customFormat="1" ht="15" customHeight="1">
      <c r="B81" s="324"/>
      <c r="C81" s="299" t="s">
        <v>687</v>
      </c>
      <c r="D81" s="299"/>
      <c r="E81" s="299"/>
      <c r="F81" s="322" t="s">
        <v>688</v>
      </c>
      <c r="G81" s="323"/>
      <c r="H81" s="299" t="s">
        <v>689</v>
      </c>
      <c r="I81" s="299" t="s">
        <v>684</v>
      </c>
      <c r="J81" s="299">
        <v>50</v>
      </c>
      <c r="K81" s="313"/>
    </row>
    <row r="82" s="1" customFormat="1" ht="15" customHeight="1">
      <c r="B82" s="324"/>
      <c r="C82" s="299" t="s">
        <v>690</v>
      </c>
      <c r="D82" s="299"/>
      <c r="E82" s="299"/>
      <c r="F82" s="322" t="s">
        <v>682</v>
      </c>
      <c r="G82" s="323"/>
      <c r="H82" s="299" t="s">
        <v>691</v>
      </c>
      <c r="I82" s="299" t="s">
        <v>692</v>
      </c>
      <c r="J82" s="299"/>
      <c r="K82" s="313"/>
    </row>
    <row r="83" s="1" customFormat="1" ht="15" customHeight="1">
      <c r="B83" s="324"/>
      <c r="C83" s="325" t="s">
        <v>693</v>
      </c>
      <c r="D83" s="325"/>
      <c r="E83" s="325"/>
      <c r="F83" s="326" t="s">
        <v>688</v>
      </c>
      <c r="G83" s="325"/>
      <c r="H83" s="325" t="s">
        <v>694</v>
      </c>
      <c r="I83" s="325" t="s">
        <v>684</v>
      </c>
      <c r="J83" s="325">
        <v>15</v>
      </c>
      <c r="K83" s="313"/>
    </row>
    <row r="84" s="1" customFormat="1" ht="15" customHeight="1">
      <c r="B84" s="324"/>
      <c r="C84" s="325" t="s">
        <v>695</v>
      </c>
      <c r="D84" s="325"/>
      <c r="E84" s="325"/>
      <c r="F84" s="326" t="s">
        <v>688</v>
      </c>
      <c r="G84" s="325"/>
      <c r="H84" s="325" t="s">
        <v>696</v>
      </c>
      <c r="I84" s="325" t="s">
        <v>684</v>
      </c>
      <c r="J84" s="325">
        <v>15</v>
      </c>
      <c r="K84" s="313"/>
    </row>
    <row r="85" s="1" customFormat="1" ht="15" customHeight="1">
      <c r="B85" s="324"/>
      <c r="C85" s="325" t="s">
        <v>697</v>
      </c>
      <c r="D85" s="325"/>
      <c r="E85" s="325"/>
      <c r="F85" s="326" t="s">
        <v>688</v>
      </c>
      <c r="G85" s="325"/>
      <c r="H85" s="325" t="s">
        <v>698</v>
      </c>
      <c r="I85" s="325" t="s">
        <v>684</v>
      </c>
      <c r="J85" s="325">
        <v>20</v>
      </c>
      <c r="K85" s="313"/>
    </row>
    <row r="86" s="1" customFormat="1" ht="15" customHeight="1">
      <c r="B86" s="324"/>
      <c r="C86" s="325" t="s">
        <v>699</v>
      </c>
      <c r="D86" s="325"/>
      <c r="E86" s="325"/>
      <c r="F86" s="326" t="s">
        <v>688</v>
      </c>
      <c r="G86" s="325"/>
      <c r="H86" s="325" t="s">
        <v>700</v>
      </c>
      <c r="I86" s="325" t="s">
        <v>684</v>
      </c>
      <c r="J86" s="325">
        <v>20</v>
      </c>
      <c r="K86" s="313"/>
    </row>
    <row r="87" s="1" customFormat="1" ht="15" customHeight="1">
      <c r="B87" s="324"/>
      <c r="C87" s="299" t="s">
        <v>701</v>
      </c>
      <c r="D87" s="299"/>
      <c r="E87" s="299"/>
      <c r="F87" s="322" t="s">
        <v>688</v>
      </c>
      <c r="G87" s="323"/>
      <c r="H87" s="299" t="s">
        <v>702</v>
      </c>
      <c r="I87" s="299" t="s">
        <v>684</v>
      </c>
      <c r="J87" s="299">
        <v>50</v>
      </c>
      <c r="K87" s="313"/>
    </row>
    <row r="88" s="1" customFormat="1" ht="15" customHeight="1">
      <c r="B88" s="324"/>
      <c r="C88" s="299" t="s">
        <v>703</v>
      </c>
      <c r="D88" s="299"/>
      <c r="E88" s="299"/>
      <c r="F88" s="322" t="s">
        <v>688</v>
      </c>
      <c r="G88" s="323"/>
      <c r="H88" s="299" t="s">
        <v>704</v>
      </c>
      <c r="I88" s="299" t="s">
        <v>684</v>
      </c>
      <c r="J88" s="299">
        <v>20</v>
      </c>
      <c r="K88" s="313"/>
    </row>
    <row r="89" s="1" customFormat="1" ht="15" customHeight="1">
      <c r="B89" s="324"/>
      <c r="C89" s="299" t="s">
        <v>705</v>
      </c>
      <c r="D89" s="299"/>
      <c r="E89" s="299"/>
      <c r="F89" s="322" t="s">
        <v>688</v>
      </c>
      <c r="G89" s="323"/>
      <c r="H89" s="299" t="s">
        <v>706</v>
      </c>
      <c r="I89" s="299" t="s">
        <v>684</v>
      </c>
      <c r="J89" s="299">
        <v>20</v>
      </c>
      <c r="K89" s="313"/>
    </row>
    <row r="90" s="1" customFormat="1" ht="15" customHeight="1">
      <c r="B90" s="324"/>
      <c r="C90" s="299" t="s">
        <v>707</v>
      </c>
      <c r="D90" s="299"/>
      <c r="E90" s="299"/>
      <c r="F90" s="322" t="s">
        <v>688</v>
      </c>
      <c r="G90" s="323"/>
      <c r="H90" s="299" t="s">
        <v>708</v>
      </c>
      <c r="I90" s="299" t="s">
        <v>684</v>
      </c>
      <c r="J90" s="299">
        <v>50</v>
      </c>
      <c r="K90" s="313"/>
    </row>
    <row r="91" s="1" customFormat="1" ht="15" customHeight="1">
      <c r="B91" s="324"/>
      <c r="C91" s="299" t="s">
        <v>709</v>
      </c>
      <c r="D91" s="299"/>
      <c r="E91" s="299"/>
      <c r="F91" s="322" t="s">
        <v>688</v>
      </c>
      <c r="G91" s="323"/>
      <c r="H91" s="299" t="s">
        <v>709</v>
      </c>
      <c r="I91" s="299" t="s">
        <v>684</v>
      </c>
      <c r="J91" s="299">
        <v>50</v>
      </c>
      <c r="K91" s="313"/>
    </row>
    <row r="92" s="1" customFormat="1" ht="15" customHeight="1">
      <c r="B92" s="324"/>
      <c r="C92" s="299" t="s">
        <v>710</v>
      </c>
      <c r="D92" s="299"/>
      <c r="E92" s="299"/>
      <c r="F92" s="322" t="s">
        <v>688</v>
      </c>
      <c r="G92" s="323"/>
      <c r="H92" s="299" t="s">
        <v>711</v>
      </c>
      <c r="I92" s="299" t="s">
        <v>684</v>
      </c>
      <c r="J92" s="299">
        <v>255</v>
      </c>
      <c r="K92" s="313"/>
    </row>
    <row r="93" s="1" customFormat="1" ht="15" customHeight="1">
      <c r="B93" s="324"/>
      <c r="C93" s="299" t="s">
        <v>712</v>
      </c>
      <c r="D93" s="299"/>
      <c r="E93" s="299"/>
      <c r="F93" s="322" t="s">
        <v>682</v>
      </c>
      <c r="G93" s="323"/>
      <c r="H93" s="299" t="s">
        <v>713</v>
      </c>
      <c r="I93" s="299" t="s">
        <v>714</v>
      </c>
      <c r="J93" s="299"/>
      <c r="K93" s="313"/>
    </row>
    <row r="94" s="1" customFormat="1" ht="15" customHeight="1">
      <c r="B94" s="324"/>
      <c r="C94" s="299" t="s">
        <v>715</v>
      </c>
      <c r="D94" s="299"/>
      <c r="E94" s="299"/>
      <c r="F94" s="322" t="s">
        <v>682</v>
      </c>
      <c r="G94" s="323"/>
      <c r="H94" s="299" t="s">
        <v>716</v>
      </c>
      <c r="I94" s="299" t="s">
        <v>717</v>
      </c>
      <c r="J94" s="299"/>
      <c r="K94" s="313"/>
    </row>
    <row r="95" s="1" customFormat="1" ht="15" customHeight="1">
      <c r="B95" s="324"/>
      <c r="C95" s="299" t="s">
        <v>718</v>
      </c>
      <c r="D95" s="299"/>
      <c r="E95" s="299"/>
      <c r="F95" s="322" t="s">
        <v>682</v>
      </c>
      <c r="G95" s="323"/>
      <c r="H95" s="299" t="s">
        <v>718</v>
      </c>
      <c r="I95" s="299" t="s">
        <v>717</v>
      </c>
      <c r="J95" s="299"/>
      <c r="K95" s="313"/>
    </row>
    <row r="96" s="1" customFormat="1" ht="15" customHeight="1">
      <c r="B96" s="324"/>
      <c r="C96" s="299" t="s">
        <v>38</v>
      </c>
      <c r="D96" s="299"/>
      <c r="E96" s="299"/>
      <c r="F96" s="322" t="s">
        <v>682</v>
      </c>
      <c r="G96" s="323"/>
      <c r="H96" s="299" t="s">
        <v>719</v>
      </c>
      <c r="I96" s="299" t="s">
        <v>717</v>
      </c>
      <c r="J96" s="299"/>
      <c r="K96" s="313"/>
    </row>
    <row r="97" s="1" customFormat="1" ht="15" customHeight="1">
      <c r="B97" s="324"/>
      <c r="C97" s="299" t="s">
        <v>48</v>
      </c>
      <c r="D97" s="299"/>
      <c r="E97" s="299"/>
      <c r="F97" s="322" t="s">
        <v>682</v>
      </c>
      <c r="G97" s="323"/>
      <c r="H97" s="299" t="s">
        <v>720</v>
      </c>
      <c r="I97" s="299" t="s">
        <v>717</v>
      </c>
      <c r="J97" s="299"/>
      <c r="K97" s="313"/>
    </row>
    <row r="98" s="1" customFormat="1" ht="15" customHeight="1">
      <c r="B98" s="327"/>
      <c r="C98" s="328"/>
      <c r="D98" s="328"/>
      <c r="E98" s="328"/>
      <c r="F98" s="328"/>
      <c r="G98" s="328"/>
      <c r="H98" s="328"/>
      <c r="I98" s="328"/>
      <c r="J98" s="328"/>
      <c r="K98" s="329"/>
    </row>
    <row r="99" s="1" customFormat="1" ht="18.75" customHeight="1">
      <c r="B99" s="330"/>
      <c r="C99" s="331"/>
      <c r="D99" s="331"/>
      <c r="E99" s="331"/>
      <c r="F99" s="331"/>
      <c r="G99" s="331"/>
      <c r="H99" s="331"/>
      <c r="I99" s="331"/>
      <c r="J99" s="331"/>
      <c r="K99" s="330"/>
    </row>
    <row r="100" s="1" customFormat="1" ht="18.75" customHeight="1">
      <c r="B100" s="307"/>
      <c r="C100" s="307"/>
      <c r="D100" s="307"/>
      <c r="E100" s="307"/>
      <c r="F100" s="307"/>
      <c r="G100" s="307"/>
      <c r="H100" s="307"/>
      <c r="I100" s="307"/>
      <c r="J100" s="307"/>
      <c r="K100" s="307"/>
    </row>
    <row r="101" s="1" customFormat="1" ht="7.5" customHeight="1">
      <c r="B101" s="308"/>
      <c r="C101" s="309"/>
      <c r="D101" s="309"/>
      <c r="E101" s="309"/>
      <c r="F101" s="309"/>
      <c r="G101" s="309"/>
      <c r="H101" s="309"/>
      <c r="I101" s="309"/>
      <c r="J101" s="309"/>
      <c r="K101" s="310"/>
    </row>
    <row r="102" s="1" customFormat="1" ht="45" customHeight="1">
      <c r="B102" s="311"/>
      <c r="C102" s="312" t="s">
        <v>721</v>
      </c>
      <c r="D102" s="312"/>
      <c r="E102" s="312"/>
      <c r="F102" s="312"/>
      <c r="G102" s="312"/>
      <c r="H102" s="312"/>
      <c r="I102" s="312"/>
      <c r="J102" s="312"/>
      <c r="K102" s="313"/>
    </row>
    <row r="103" s="1" customFormat="1" ht="17.25" customHeight="1">
      <c r="B103" s="311"/>
      <c r="C103" s="314" t="s">
        <v>676</v>
      </c>
      <c r="D103" s="314"/>
      <c r="E103" s="314"/>
      <c r="F103" s="314" t="s">
        <v>677</v>
      </c>
      <c r="G103" s="315"/>
      <c r="H103" s="314" t="s">
        <v>54</v>
      </c>
      <c r="I103" s="314" t="s">
        <v>57</v>
      </c>
      <c r="J103" s="314" t="s">
        <v>678</v>
      </c>
      <c r="K103" s="313"/>
    </row>
    <row r="104" s="1" customFormat="1" ht="17.25" customHeight="1">
      <c r="B104" s="311"/>
      <c r="C104" s="316" t="s">
        <v>679</v>
      </c>
      <c r="D104" s="316"/>
      <c r="E104" s="316"/>
      <c r="F104" s="317" t="s">
        <v>680</v>
      </c>
      <c r="G104" s="318"/>
      <c r="H104" s="316"/>
      <c r="I104" s="316"/>
      <c r="J104" s="316" t="s">
        <v>681</v>
      </c>
      <c r="K104" s="313"/>
    </row>
    <row r="105" s="1" customFormat="1" ht="5.25" customHeight="1">
      <c r="B105" s="311"/>
      <c r="C105" s="314"/>
      <c r="D105" s="314"/>
      <c r="E105" s="314"/>
      <c r="F105" s="314"/>
      <c r="G105" s="332"/>
      <c r="H105" s="314"/>
      <c r="I105" s="314"/>
      <c r="J105" s="314"/>
      <c r="K105" s="313"/>
    </row>
    <row r="106" s="1" customFormat="1" ht="15" customHeight="1">
      <c r="B106" s="311"/>
      <c r="C106" s="299" t="s">
        <v>53</v>
      </c>
      <c r="D106" s="321"/>
      <c r="E106" s="321"/>
      <c r="F106" s="322" t="s">
        <v>682</v>
      </c>
      <c r="G106" s="299"/>
      <c r="H106" s="299" t="s">
        <v>722</v>
      </c>
      <c r="I106" s="299" t="s">
        <v>684</v>
      </c>
      <c r="J106" s="299">
        <v>20</v>
      </c>
      <c r="K106" s="313"/>
    </row>
    <row r="107" s="1" customFormat="1" ht="15" customHeight="1">
      <c r="B107" s="311"/>
      <c r="C107" s="299" t="s">
        <v>685</v>
      </c>
      <c r="D107" s="299"/>
      <c r="E107" s="299"/>
      <c r="F107" s="322" t="s">
        <v>682</v>
      </c>
      <c r="G107" s="299"/>
      <c r="H107" s="299" t="s">
        <v>722</v>
      </c>
      <c r="I107" s="299" t="s">
        <v>684</v>
      </c>
      <c r="J107" s="299">
        <v>120</v>
      </c>
      <c r="K107" s="313"/>
    </row>
    <row r="108" s="1" customFormat="1" ht="15" customHeight="1">
      <c r="B108" s="324"/>
      <c r="C108" s="299" t="s">
        <v>687</v>
      </c>
      <c r="D108" s="299"/>
      <c r="E108" s="299"/>
      <c r="F108" s="322" t="s">
        <v>688</v>
      </c>
      <c r="G108" s="299"/>
      <c r="H108" s="299" t="s">
        <v>722</v>
      </c>
      <c r="I108" s="299" t="s">
        <v>684</v>
      </c>
      <c r="J108" s="299">
        <v>50</v>
      </c>
      <c r="K108" s="313"/>
    </row>
    <row r="109" s="1" customFormat="1" ht="15" customHeight="1">
      <c r="B109" s="324"/>
      <c r="C109" s="299" t="s">
        <v>690</v>
      </c>
      <c r="D109" s="299"/>
      <c r="E109" s="299"/>
      <c r="F109" s="322" t="s">
        <v>682</v>
      </c>
      <c r="G109" s="299"/>
      <c r="H109" s="299" t="s">
        <v>722</v>
      </c>
      <c r="I109" s="299" t="s">
        <v>692</v>
      </c>
      <c r="J109" s="299"/>
      <c r="K109" s="313"/>
    </row>
    <row r="110" s="1" customFormat="1" ht="15" customHeight="1">
      <c r="B110" s="324"/>
      <c r="C110" s="299" t="s">
        <v>701</v>
      </c>
      <c r="D110" s="299"/>
      <c r="E110" s="299"/>
      <c r="F110" s="322" t="s">
        <v>688</v>
      </c>
      <c r="G110" s="299"/>
      <c r="H110" s="299" t="s">
        <v>722</v>
      </c>
      <c r="I110" s="299" t="s">
        <v>684</v>
      </c>
      <c r="J110" s="299">
        <v>50</v>
      </c>
      <c r="K110" s="313"/>
    </row>
    <row r="111" s="1" customFormat="1" ht="15" customHeight="1">
      <c r="B111" s="324"/>
      <c r="C111" s="299" t="s">
        <v>709</v>
      </c>
      <c r="D111" s="299"/>
      <c r="E111" s="299"/>
      <c r="F111" s="322" t="s">
        <v>688</v>
      </c>
      <c r="G111" s="299"/>
      <c r="H111" s="299" t="s">
        <v>722</v>
      </c>
      <c r="I111" s="299" t="s">
        <v>684</v>
      </c>
      <c r="J111" s="299">
        <v>50</v>
      </c>
      <c r="K111" s="313"/>
    </row>
    <row r="112" s="1" customFormat="1" ht="15" customHeight="1">
      <c r="B112" s="324"/>
      <c r="C112" s="299" t="s">
        <v>707</v>
      </c>
      <c r="D112" s="299"/>
      <c r="E112" s="299"/>
      <c r="F112" s="322" t="s">
        <v>688</v>
      </c>
      <c r="G112" s="299"/>
      <c r="H112" s="299" t="s">
        <v>722</v>
      </c>
      <c r="I112" s="299" t="s">
        <v>684</v>
      </c>
      <c r="J112" s="299">
        <v>50</v>
      </c>
      <c r="K112" s="313"/>
    </row>
    <row r="113" s="1" customFormat="1" ht="15" customHeight="1">
      <c r="B113" s="324"/>
      <c r="C113" s="299" t="s">
        <v>53</v>
      </c>
      <c r="D113" s="299"/>
      <c r="E113" s="299"/>
      <c r="F113" s="322" t="s">
        <v>682</v>
      </c>
      <c r="G113" s="299"/>
      <c r="H113" s="299" t="s">
        <v>723</v>
      </c>
      <c r="I113" s="299" t="s">
        <v>684</v>
      </c>
      <c r="J113" s="299">
        <v>20</v>
      </c>
      <c r="K113" s="313"/>
    </row>
    <row r="114" s="1" customFormat="1" ht="15" customHeight="1">
      <c r="B114" s="324"/>
      <c r="C114" s="299" t="s">
        <v>724</v>
      </c>
      <c r="D114" s="299"/>
      <c r="E114" s="299"/>
      <c r="F114" s="322" t="s">
        <v>682</v>
      </c>
      <c r="G114" s="299"/>
      <c r="H114" s="299" t="s">
        <v>725</v>
      </c>
      <c r="I114" s="299" t="s">
        <v>684</v>
      </c>
      <c r="J114" s="299">
        <v>120</v>
      </c>
      <c r="K114" s="313"/>
    </row>
    <row r="115" s="1" customFormat="1" ht="15" customHeight="1">
      <c r="B115" s="324"/>
      <c r="C115" s="299" t="s">
        <v>38</v>
      </c>
      <c r="D115" s="299"/>
      <c r="E115" s="299"/>
      <c r="F115" s="322" t="s">
        <v>682</v>
      </c>
      <c r="G115" s="299"/>
      <c r="H115" s="299" t="s">
        <v>726</v>
      </c>
      <c r="I115" s="299" t="s">
        <v>717</v>
      </c>
      <c r="J115" s="299"/>
      <c r="K115" s="313"/>
    </row>
    <row r="116" s="1" customFormat="1" ht="15" customHeight="1">
      <c r="B116" s="324"/>
      <c r="C116" s="299" t="s">
        <v>48</v>
      </c>
      <c r="D116" s="299"/>
      <c r="E116" s="299"/>
      <c r="F116" s="322" t="s">
        <v>682</v>
      </c>
      <c r="G116" s="299"/>
      <c r="H116" s="299" t="s">
        <v>727</v>
      </c>
      <c r="I116" s="299" t="s">
        <v>717</v>
      </c>
      <c r="J116" s="299"/>
      <c r="K116" s="313"/>
    </row>
    <row r="117" s="1" customFormat="1" ht="15" customHeight="1">
      <c r="B117" s="324"/>
      <c r="C117" s="299" t="s">
        <v>57</v>
      </c>
      <c r="D117" s="299"/>
      <c r="E117" s="299"/>
      <c r="F117" s="322" t="s">
        <v>682</v>
      </c>
      <c r="G117" s="299"/>
      <c r="H117" s="299" t="s">
        <v>728</v>
      </c>
      <c r="I117" s="299" t="s">
        <v>729</v>
      </c>
      <c r="J117" s="299"/>
      <c r="K117" s="313"/>
    </row>
    <row r="118" s="1" customFormat="1" ht="15" customHeight="1">
      <c r="B118" s="327"/>
      <c r="C118" s="333"/>
      <c r="D118" s="333"/>
      <c r="E118" s="333"/>
      <c r="F118" s="333"/>
      <c r="G118" s="333"/>
      <c r="H118" s="333"/>
      <c r="I118" s="333"/>
      <c r="J118" s="333"/>
      <c r="K118" s="329"/>
    </row>
    <row r="119" s="1" customFormat="1" ht="18.75" customHeight="1">
      <c r="B119" s="334"/>
      <c r="C119" s="335"/>
      <c r="D119" s="335"/>
      <c r="E119" s="335"/>
      <c r="F119" s="336"/>
      <c r="G119" s="335"/>
      <c r="H119" s="335"/>
      <c r="I119" s="335"/>
      <c r="J119" s="335"/>
      <c r="K119" s="334"/>
    </row>
    <row r="120" s="1" customFormat="1" ht="18.75" customHeight="1">
      <c r="B120" s="307"/>
      <c r="C120" s="307"/>
      <c r="D120" s="307"/>
      <c r="E120" s="307"/>
      <c r="F120" s="307"/>
      <c r="G120" s="307"/>
      <c r="H120" s="307"/>
      <c r="I120" s="307"/>
      <c r="J120" s="307"/>
      <c r="K120" s="307"/>
    </row>
    <row r="121" s="1" customFormat="1" ht="7.5" customHeight="1">
      <c r="B121" s="337"/>
      <c r="C121" s="338"/>
      <c r="D121" s="338"/>
      <c r="E121" s="338"/>
      <c r="F121" s="338"/>
      <c r="G121" s="338"/>
      <c r="H121" s="338"/>
      <c r="I121" s="338"/>
      <c r="J121" s="338"/>
      <c r="K121" s="339"/>
    </row>
    <row r="122" s="1" customFormat="1" ht="45" customHeight="1">
      <c r="B122" s="340"/>
      <c r="C122" s="290" t="s">
        <v>730</v>
      </c>
      <c r="D122" s="290"/>
      <c r="E122" s="290"/>
      <c r="F122" s="290"/>
      <c r="G122" s="290"/>
      <c r="H122" s="290"/>
      <c r="I122" s="290"/>
      <c r="J122" s="290"/>
      <c r="K122" s="341"/>
    </row>
    <row r="123" s="1" customFormat="1" ht="17.25" customHeight="1">
      <c r="B123" s="342"/>
      <c r="C123" s="314" t="s">
        <v>676</v>
      </c>
      <c r="D123" s="314"/>
      <c r="E123" s="314"/>
      <c r="F123" s="314" t="s">
        <v>677</v>
      </c>
      <c r="G123" s="315"/>
      <c r="H123" s="314" t="s">
        <v>54</v>
      </c>
      <c r="I123" s="314" t="s">
        <v>57</v>
      </c>
      <c r="J123" s="314" t="s">
        <v>678</v>
      </c>
      <c r="K123" s="343"/>
    </row>
    <row r="124" s="1" customFormat="1" ht="17.25" customHeight="1">
      <c r="B124" s="342"/>
      <c r="C124" s="316" t="s">
        <v>679</v>
      </c>
      <c r="D124" s="316"/>
      <c r="E124" s="316"/>
      <c r="F124" s="317" t="s">
        <v>680</v>
      </c>
      <c r="G124" s="318"/>
      <c r="H124" s="316"/>
      <c r="I124" s="316"/>
      <c r="J124" s="316" t="s">
        <v>681</v>
      </c>
      <c r="K124" s="343"/>
    </row>
    <row r="125" s="1" customFormat="1" ht="5.25" customHeight="1">
      <c r="B125" s="344"/>
      <c r="C125" s="319"/>
      <c r="D125" s="319"/>
      <c r="E125" s="319"/>
      <c r="F125" s="319"/>
      <c r="G125" s="345"/>
      <c r="H125" s="319"/>
      <c r="I125" s="319"/>
      <c r="J125" s="319"/>
      <c r="K125" s="346"/>
    </row>
    <row r="126" s="1" customFormat="1" ht="15" customHeight="1">
      <c r="B126" s="344"/>
      <c r="C126" s="299" t="s">
        <v>685</v>
      </c>
      <c r="D126" s="321"/>
      <c r="E126" s="321"/>
      <c r="F126" s="322" t="s">
        <v>682</v>
      </c>
      <c r="G126" s="299"/>
      <c r="H126" s="299" t="s">
        <v>722</v>
      </c>
      <c r="I126" s="299" t="s">
        <v>684</v>
      </c>
      <c r="J126" s="299">
        <v>120</v>
      </c>
      <c r="K126" s="347"/>
    </row>
    <row r="127" s="1" customFormat="1" ht="15" customHeight="1">
      <c r="B127" s="344"/>
      <c r="C127" s="299" t="s">
        <v>731</v>
      </c>
      <c r="D127" s="299"/>
      <c r="E127" s="299"/>
      <c r="F127" s="322" t="s">
        <v>682</v>
      </c>
      <c r="G127" s="299"/>
      <c r="H127" s="299" t="s">
        <v>732</v>
      </c>
      <c r="I127" s="299" t="s">
        <v>684</v>
      </c>
      <c r="J127" s="299" t="s">
        <v>733</v>
      </c>
      <c r="K127" s="347"/>
    </row>
    <row r="128" s="1" customFormat="1" ht="15" customHeight="1">
      <c r="B128" s="344"/>
      <c r="C128" s="299" t="s">
        <v>630</v>
      </c>
      <c r="D128" s="299"/>
      <c r="E128" s="299"/>
      <c r="F128" s="322" t="s">
        <v>682</v>
      </c>
      <c r="G128" s="299"/>
      <c r="H128" s="299" t="s">
        <v>734</v>
      </c>
      <c r="I128" s="299" t="s">
        <v>684</v>
      </c>
      <c r="J128" s="299" t="s">
        <v>733</v>
      </c>
      <c r="K128" s="347"/>
    </row>
    <row r="129" s="1" customFormat="1" ht="15" customHeight="1">
      <c r="B129" s="344"/>
      <c r="C129" s="299" t="s">
        <v>693</v>
      </c>
      <c r="D129" s="299"/>
      <c r="E129" s="299"/>
      <c r="F129" s="322" t="s">
        <v>688</v>
      </c>
      <c r="G129" s="299"/>
      <c r="H129" s="299" t="s">
        <v>694</v>
      </c>
      <c r="I129" s="299" t="s">
        <v>684</v>
      </c>
      <c r="J129" s="299">
        <v>15</v>
      </c>
      <c r="K129" s="347"/>
    </row>
    <row r="130" s="1" customFormat="1" ht="15" customHeight="1">
      <c r="B130" s="344"/>
      <c r="C130" s="325" t="s">
        <v>695</v>
      </c>
      <c r="D130" s="325"/>
      <c r="E130" s="325"/>
      <c r="F130" s="326" t="s">
        <v>688</v>
      </c>
      <c r="G130" s="325"/>
      <c r="H130" s="325" t="s">
        <v>696</v>
      </c>
      <c r="I130" s="325" t="s">
        <v>684</v>
      </c>
      <c r="J130" s="325">
        <v>15</v>
      </c>
      <c r="K130" s="347"/>
    </row>
    <row r="131" s="1" customFormat="1" ht="15" customHeight="1">
      <c r="B131" s="344"/>
      <c r="C131" s="325" t="s">
        <v>697</v>
      </c>
      <c r="D131" s="325"/>
      <c r="E131" s="325"/>
      <c r="F131" s="326" t="s">
        <v>688</v>
      </c>
      <c r="G131" s="325"/>
      <c r="H131" s="325" t="s">
        <v>698</v>
      </c>
      <c r="I131" s="325" t="s">
        <v>684</v>
      </c>
      <c r="J131" s="325">
        <v>20</v>
      </c>
      <c r="K131" s="347"/>
    </row>
    <row r="132" s="1" customFormat="1" ht="15" customHeight="1">
      <c r="B132" s="344"/>
      <c r="C132" s="325" t="s">
        <v>699</v>
      </c>
      <c r="D132" s="325"/>
      <c r="E132" s="325"/>
      <c r="F132" s="326" t="s">
        <v>688</v>
      </c>
      <c r="G132" s="325"/>
      <c r="H132" s="325" t="s">
        <v>700</v>
      </c>
      <c r="I132" s="325" t="s">
        <v>684</v>
      </c>
      <c r="J132" s="325">
        <v>20</v>
      </c>
      <c r="K132" s="347"/>
    </row>
    <row r="133" s="1" customFormat="1" ht="15" customHeight="1">
      <c r="B133" s="344"/>
      <c r="C133" s="299" t="s">
        <v>687</v>
      </c>
      <c r="D133" s="299"/>
      <c r="E133" s="299"/>
      <c r="F133" s="322" t="s">
        <v>688</v>
      </c>
      <c r="G133" s="299"/>
      <c r="H133" s="299" t="s">
        <v>722</v>
      </c>
      <c r="I133" s="299" t="s">
        <v>684</v>
      </c>
      <c r="J133" s="299">
        <v>50</v>
      </c>
      <c r="K133" s="347"/>
    </row>
    <row r="134" s="1" customFormat="1" ht="15" customHeight="1">
      <c r="B134" s="344"/>
      <c r="C134" s="299" t="s">
        <v>701</v>
      </c>
      <c r="D134" s="299"/>
      <c r="E134" s="299"/>
      <c r="F134" s="322" t="s">
        <v>688</v>
      </c>
      <c r="G134" s="299"/>
      <c r="H134" s="299" t="s">
        <v>722</v>
      </c>
      <c r="I134" s="299" t="s">
        <v>684</v>
      </c>
      <c r="J134" s="299">
        <v>50</v>
      </c>
      <c r="K134" s="347"/>
    </row>
    <row r="135" s="1" customFormat="1" ht="15" customHeight="1">
      <c r="B135" s="344"/>
      <c r="C135" s="299" t="s">
        <v>707</v>
      </c>
      <c r="D135" s="299"/>
      <c r="E135" s="299"/>
      <c r="F135" s="322" t="s">
        <v>688</v>
      </c>
      <c r="G135" s="299"/>
      <c r="H135" s="299" t="s">
        <v>722</v>
      </c>
      <c r="I135" s="299" t="s">
        <v>684</v>
      </c>
      <c r="J135" s="299">
        <v>50</v>
      </c>
      <c r="K135" s="347"/>
    </row>
    <row r="136" s="1" customFormat="1" ht="15" customHeight="1">
      <c r="B136" s="344"/>
      <c r="C136" s="299" t="s">
        <v>709</v>
      </c>
      <c r="D136" s="299"/>
      <c r="E136" s="299"/>
      <c r="F136" s="322" t="s">
        <v>688</v>
      </c>
      <c r="G136" s="299"/>
      <c r="H136" s="299" t="s">
        <v>722</v>
      </c>
      <c r="I136" s="299" t="s">
        <v>684</v>
      </c>
      <c r="J136" s="299">
        <v>50</v>
      </c>
      <c r="K136" s="347"/>
    </row>
    <row r="137" s="1" customFormat="1" ht="15" customHeight="1">
      <c r="B137" s="344"/>
      <c r="C137" s="299" t="s">
        <v>710</v>
      </c>
      <c r="D137" s="299"/>
      <c r="E137" s="299"/>
      <c r="F137" s="322" t="s">
        <v>688</v>
      </c>
      <c r="G137" s="299"/>
      <c r="H137" s="299" t="s">
        <v>735</v>
      </c>
      <c r="I137" s="299" t="s">
        <v>684</v>
      </c>
      <c r="J137" s="299">
        <v>255</v>
      </c>
      <c r="K137" s="347"/>
    </row>
    <row r="138" s="1" customFormat="1" ht="15" customHeight="1">
      <c r="B138" s="344"/>
      <c r="C138" s="299" t="s">
        <v>712</v>
      </c>
      <c r="D138" s="299"/>
      <c r="E138" s="299"/>
      <c r="F138" s="322" t="s">
        <v>682</v>
      </c>
      <c r="G138" s="299"/>
      <c r="H138" s="299" t="s">
        <v>736</v>
      </c>
      <c r="I138" s="299" t="s">
        <v>714</v>
      </c>
      <c r="J138" s="299"/>
      <c r="K138" s="347"/>
    </row>
    <row r="139" s="1" customFormat="1" ht="15" customHeight="1">
      <c r="B139" s="344"/>
      <c r="C139" s="299" t="s">
        <v>715</v>
      </c>
      <c r="D139" s="299"/>
      <c r="E139" s="299"/>
      <c r="F139" s="322" t="s">
        <v>682</v>
      </c>
      <c r="G139" s="299"/>
      <c r="H139" s="299" t="s">
        <v>737</v>
      </c>
      <c r="I139" s="299" t="s">
        <v>717</v>
      </c>
      <c r="J139" s="299"/>
      <c r="K139" s="347"/>
    </row>
    <row r="140" s="1" customFormat="1" ht="15" customHeight="1">
      <c r="B140" s="344"/>
      <c r="C140" s="299" t="s">
        <v>718</v>
      </c>
      <c r="D140" s="299"/>
      <c r="E140" s="299"/>
      <c r="F140" s="322" t="s">
        <v>682</v>
      </c>
      <c r="G140" s="299"/>
      <c r="H140" s="299" t="s">
        <v>718</v>
      </c>
      <c r="I140" s="299" t="s">
        <v>717</v>
      </c>
      <c r="J140" s="299"/>
      <c r="K140" s="347"/>
    </row>
    <row r="141" s="1" customFormat="1" ht="15" customHeight="1">
      <c r="B141" s="344"/>
      <c r="C141" s="299" t="s">
        <v>38</v>
      </c>
      <c r="D141" s="299"/>
      <c r="E141" s="299"/>
      <c r="F141" s="322" t="s">
        <v>682</v>
      </c>
      <c r="G141" s="299"/>
      <c r="H141" s="299" t="s">
        <v>738</v>
      </c>
      <c r="I141" s="299" t="s">
        <v>717</v>
      </c>
      <c r="J141" s="299"/>
      <c r="K141" s="347"/>
    </row>
    <row r="142" s="1" customFormat="1" ht="15" customHeight="1">
      <c r="B142" s="344"/>
      <c r="C142" s="299" t="s">
        <v>739</v>
      </c>
      <c r="D142" s="299"/>
      <c r="E142" s="299"/>
      <c r="F142" s="322" t="s">
        <v>682</v>
      </c>
      <c r="G142" s="299"/>
      <c r="H142" s="299" t="s">
        <v>740</v>
      </c>
      <c r="I142" s="299" t="s">
        <v>717</v>
      </c>
      <c r="J142" s="299"/>
      <c r="K142" s="347"/>
    </row>
    <row r="143" s="1" customFormat="1" ht="15" customHeight="1">
      <c r="B143" s="348"/>
      <c r="C143" s="349"/>
      <c r="D143" s="349"/>
      <c r="E143" s="349"/>
      <c r="F143" s="349"/>
      <c r="G143" s="349"/>
      <c r="H143" s="349"/>
      <c r="I143" s="349"/>
      <c r="J143" s="349"/>
      <c r="K143" s="350"/>
    </row>
    <row r="144" s="1" customFormat="1" ht="18.75" customHeight="1">
      <c r="B144" s="335"/>
      <c r="C144" s="335"/>
      <c r="D144" s="335"/>
      <c r="E144" s="335"/>
      <c r="F144" s="336"/>
      <c r="G144" s="335"/>
      <c r="H144" s="335"/>
      <c r="I144" s="335"/>
      <c r="J144" s="335"/>
      <c r="K144" s="335"/>
    </row>
    <row r="145" s="1" customFormat="1" ht="18.75" customHeight="1">
      <c r="B145" s="307"/>
      <c r="C145" s="307"/>
      <c r="D145" s="307"/>
      <c r="E145" s="307"/>
      <c r="F145" s="307"/>
      <c r="G145" s="307"/>
      <c r="H145" s="307"/>
      <c r="I145" s="307"/>
      <c r="J145" s="307"/>
      <c r="K145" s="307"/>
    </row>
    <row r="146" s="1" customFormat="1" ht="7.5" customHeight="1">
      <c r="B146" s="308"/>
      <c r="C146" s="309"/>
      <c r="D146" s="309"/>
      <c r="E146" s="309"/>
      <c r="F146" s="309"/>
      <c r="G146" s="309"/>
      <c r="H146" s="309"/>
      <c r="I146" s="309"/>
      <c r="J146" s="309"/>
      <c r="K146" s="310"/>
    </row>
    <row r="147" s="1" customFormat="1" ht="45" customHeight="1">
      <c r="B147" s="311"/>
      <c r="C147" s="312" t="s">
        <v>741</v>
      </c>
      <c r="D147" s="312"/>
      <c r="E147" s="312"/>
      <c r="F147" s="312"/>
      <c r="G147" s="312"/>
      <c r="H147" s="312"/>
      <c r="I147" s="312"/>
      <c r="J147" s="312"/>
      <c r="K147" s="313"/>
    </row>
    <row r="148" s="1" customFormat="1" ht="17.25" customHeight="1">
      <c r="B148" s="311"/>
      <c r="C148" s="314" t="s">
        <v>676</v>
      </c>
      <c r="D148" s="314"/>
      <c r="E148" s="314"/>
      <c r="F148" s="314" t="s">
        <v>677</v>
      </c>
      <c r="G148" s="315"/>
      <c r="H148" s="314" t="s">
        <v>54</v>
      </c>
      <c r="I148" s="314" t="s">
        <v>57</v>
      </c>
      <c r="J148" s="314" t="s">
        <v>678</v>
      </c>
      <c r="K148" s="313"/>
    </row>
    <row r="149" s="1" customFormat="1" ht="17.25" customHeight="1">
      <c r="B149" s="311"/>
      <c r="C149" s="316" t="s">
        <v>679</v>
      </c>
      <c r="D149" s="316"/>
      <c r="E149" s="316"/>
      <c r="F149" s="317" t="s">
        <v>680</v>
      </c>
      <c r="G149" s="318"/>
      <c r="H149" s="316"/>
      <c r="I149" s="316"/>
      <c r="J149" s="316" t="s">
        <v>681</v>
      </c>
      <c r="K149" s="313"/>
    </row>
    <row r="150" s="1" customFormat="1" ht="5.25" customHeight="1">
      <c r="B150" s="324"/>
      <c r="C150" s="319"/>
      <c r="D150" s="319"/>
      <c r="E150" s="319"/>
      <c r="F150" s="319"/>
      <c r="G150" s="320"/>
      <c r="H150" s="319"/>
      <c r="I150" s="319"/>
      <c r="J150" s="319"/>
      <c r="K150" s="347"/>
    </row>
    <row r="151" s="1" customFormat="1" ht="15" customHeight="1">
      <c r="B151" s="324"/>
      <c r="C151" s="351" t="s">
        <v>685</v>
      </c>
      <c r="D151" s="299"/>
      <c r="E151" s="299"/>
      <c r="F151" s="352" t="s">
        <v>682</v>
      </c>
      <c r="G151" s="299"/>
      <c r="H151" s="351" t="s">
        <v>722</v>
      </c>
      <c r="I151" s="351" t="s">
        <v>684</v>
      </c>
      <c r="J151" s="351">
        <v>120</v>
      </c>
      <c r="K151" s="347"/>
    </row>
    <row r="152" s="1" customFormat="1" ht="15" customHeight="1">
      <c r="B152" s="324"/>
      <c r="C152" s="351" t="s">
        <v>731</v>
      </c>
      <c r="D152" s="299"/>
      <c r="E152" s="299"/>
      <c r="F152" s="352" t="s">
        <v>682</v>
      </c>
      <c r="G152" s="299"/>
      <c r="H152" s="351" t="s">
        <v>742</v>
      </c>
      <c r="I152" s="351" t="s">
        <v>684</v>
      </c>
      <c r="J152" s="351" t="s">
        <v>733</v>
      </c>
      <c r="K152" s="347"/>
    </row>
    <row r="153" s="1" customFormat="1" ht="15" customHeight="1">
      <c r="B153" s="324"/>
      <c r="C153" s="351" t="s">
        <v>630</v>
      </c>
      <c r="D153" s="299"/>
      <c r="E153" s="299"/>
      <c r="F153" s="352" t="s">
        <v>682</v>
      </c>
      <c r="G153" s="299"/>
      <c r="H153" s="351" t="s">
        <v>743</v>
      </c>
      <c r="I153" s="351" t="s">
        <v>684</v>
      </c>
      <c r="J153" s="351" t="s">
        <v>733</v>
      </c>
      <c r="K153" s="347"/>
    </row>
    <row r="154" s="1" customFormat="1" ht="15" customHeight="1">
      <c r="B154" s="324"/>
      <c r="C154" s="351" t="s">
        <v>687</v>
      </c>
      <c r="D154" s="299"/>
      <c r="E154" s="299"/>
      <c r="F154" s="352" t="s">
        <v>688</v>
      </c>
      <c r="G154" s="299"/>
      <c r="H154" s="351" t="s">
        <v>722</v>
      </c>
      <c r="I154" s="351" t="s">
        <v>684</v>
      </c>
      <c r="J154" s="351">
        <v>50</v>
      </c>
      <c r="K154" s="347"/>
    </row>
    <row r="155" s="1" customFormat="1" ht="15" customHeight="1">
      <c r="B155" s="324"/>
      <c r="C155" s="351" t="s">
        <v>690</v>
      </c>
      <c r="D155" s="299"/>
      <c r="E155" s="299"/>
      <c r="F155" s="352" t="s">
        <v>682</v>
      </c>
      <c r="G155" s="299"/>
      <c r="H155" s="351" t="s">
        <v>722</v>
      </c>
      <c r="I155" s="351" t="s">
        <v>692</v>
      </c>
      <c r="J155" s="351"/>
      <c r="K155" s="347"/>
    </row>
    <row r="156" s="1" customFormat="1" ht="15" customHeight="1">
      <c r="B156" s="324"/>
      <c r="C156" s="351" t="s">
        <v>701</v>
      </c>
      <c r="D156" s="299"/>
      <c r="E156" s="299"/>
      <c r="F156" s="352" t="s">
        <v>688</v>
      </c>
      <c r="G156" s="299"/>
      <c r="H156" s="351" t="s">
        <v>722</v>
      </c>
      <c r="I156" s="351" t="s">
        <v>684</v>
      </c>
      <c r="J156" s="351">
        <v>50</v>
      </c>
      <c r="K156" s="347"/>
    </row>
    <row r="157" s="1" customFormat="1" ht="15" customHeight="1">
      <c r="B157" s="324"/>
      <c r="C157" s="351" t="s">
        <v>709</v>
      </c>
      <c r="D157" s="299"/>
      <c r="E157" s="299"/>
      <c r="F157" s="352" t="s">
        <v>688</v>
      </c>
      <c r="G157" s="299"/>
      <c r="H157" s="351" t="s">
        <v>722</v>
      </c>
      <c r="I157" s="351" t="s">
        <v>684</v>
      </c>
      <c r="J157" s="351">
        <v>50</v>
      </c>
      <c r="K157" s="347"/>
    </row>
    <row r="158" s="1" customFormat="1" ht="15" customHeight="1">
      <c r="B158" s="324"/>
      <c r="C158" s="351" t="s">
        <v>707</v>
      </c>
      <c r="D158" s="299"/>
      <c r="E158" s="299"/>
      <c r="F158" s="352" t="s">
        <v>688</v>
      </c>
      <c r="G158" s="299"/>
      <c r="H158" s="351" t="s">
        <v>722</v>
      </c>
      <c r="I158" s="351" t="s">
        <v>684</v>
      </c>
      <c r="J158" s="351">
        <v>50</v>
      </c>
      <c r="K158" s="347"/>
    </row>
    <row r="159" s="1" customFormat="1" ht="15" customHeight="1">
      <c r="B159" s="324"/>
      <c r="C159" s="351" t="s">
        <v>125</v>
      </c>
      <c r="D159" s="299"/>
      <c r="E159" s="299"/>
      <c r="F159" s="352" t="s">
        <v>682</v>
      </c>
      <c r="G159" s="299"/>
      <c r="H159" s="351" t="s">
        <v>744</v>
      </c>
      <c r="I159" s="351" t="s">
        <v>684</v>
      </c>
      <c r="J159" s="351" t="s">
        <v>745</v>
      </c>
      <c r="K159" s="347"/>
    </row>
    <row r="160" s="1" customFormat="1" ht="15" customHeight="1">
      <c r="B160" s="324"/>
      <c r="C160" s="351" t="s">
        <v>746</v>
      </c>
      <c r="D160" s="299"/>
      <c r="E160" s="299"/>
      <c r="F160" s="352" t="s">
        <v>682</v>
      </c>
      <c r="G160" s="299"/>
      <c r="H160" s="351" t="s">
        <v>747</v>
      </c>
      <c r="I160" s="351" t="s">
        <v>717</v>
      </c>
      <c r="J160" s="351"/>
      <c r="K160" s="347"/>
    </row>
    <row r="161" s="1" customFormat="1" ht="15" customHeight="1">
      <c r="B161" s="353"/>
      <c r="C161" s="333"/>
      <c r="D161" s="333"/>
      <c r="E161" s="333"/>
      <c r="F161" s="333"/>
      <c r="G161" s="333"/>
      <c r="H161" s="333"/>
      <c r="I161" s="333"/>
      <c r="J161" s="333"/>
      <c r="K161" s="354"/>
    </row>
    <row r="162" s="1" customFormat="1" ht="18.75" customHeight="1">
      <c r="B162" s="335"/>
      <c r="C162" s="345"/>
      <c r="D162" s="345"/>
      <c r="E162" s="345"/>
      <c r="F162" s="355"/>
      <c r="G162" s="345"/>
      <c r="H162" s="345"/>
      <c r="I162" s="345"/>
      <c r="J162" s="345"/>
      <c r="K162" s="335"/>
    </row>
    <row r="163" s="1" customFormat="1" ht="18.75" customHeight="1">
      <c r="B163" s="307"/>
      <c r="C163" s="307"/>
      <c r="D163" s="307"/>
      <c r="E163" s="307"/>
      <c r="F163" s="307"/>
      <c r="G163" s="307"/>
      <c r="H163" s="307"/>
      <c r="I163" s="307"/>
      <c r="J163" s="307"/>
      <c r="K163" s="307"/>
    </row>
    <row r="164" s="1" customFormat="1" ht="7.5" customHeight="1">
      <c r="B164" s="286"/>
      <c r="C164" s="287"/>
      <c r="D164" s="287"/>
      <c r="E164" s="287"/>
      <c r="F164" s="287"/>
      <c r="G164" s="287"/>
      <c r="H164" s="287"/>
      <c r="I164" s="287"/>
      <c r="J164" s="287"/>
      <c r="K164" s="288"/>
    </row>
    <row r="165" s="1" customFormat="1" ht="45" customHeight="1">
      <c r="B165" s="289"/>
      <c r="C165" s="290" t="s">
        <v>748</v>
      </c>
      <c r="D165" s="290"/>
      <c r="E165" s="290"/>
      <c r="F165" s="290"/>
      <c r="G165" s="290"/>
      <c r="H165" s="290"/>
      <c r="I165" s="290"/>
      <c r="J165" s="290"/>
      <c r="K165" s="291"/>
    </row>
    <row r="166" s="1" customFormat="1" ht="17.25" customHeight="1">
      <c r="B166" s="289"/>
      <c r="C166" s="314" t="s">
        <v>676</v>
      </c>
      <c r="D166" s="314"/>
      <c r="E166" s="314"/>
      <c r="F166" s="314" t="s">
        <v>677</v>
      </c>
      <c r="G166" s="356"/>
      <c r="H166" s="357" t="s">
        <v>54</v>
      </c>
      <c r="I166" s="357" t="s">
        <v>57</v>
      </c>
      <c r="J166" s="314" t="s">
        <v>678</v>
      </c>
      <c r="K166" s="291"/>
    </row>
    <row r="167" s="1" customFormat="1" ht="17.25" customHeight="1">
      <c r="B167" s="292"/>
      <c r="C167" s="316" t="s">
        <v>679</v>
      </c>
      <c r="D167" s="316"/>
      <c r="E167" s="316"/>
      <c r="F167" s="317" t="s">
        <v>680</v>
      </c>
      <c r="G167" s="358"/>
      <c r="H167" s="359"/>
      <c r="I167" s="359"/>
      <c r="J167" s="316" t="s">
        <v>681</v>
      </c>
      <c r="K167" s="294"/>
    </row>
    <row r="168" s="1" customFormat="1" ht="5.25" customHeight="1">
      <c r="B168" s="324"/>
      <c r="C168" s="319"/>
      <c r="D168" s="319"/>
      <c r="E168" s="319"/>
      <c r="F168" s="319"/>
      <c r="G168" s="320"/>
      <c r="H168" s="319"/>
      <c r="I168" s="319"/>
      <c r="J168" s="319"/>
      <c r="K168" s="347"/>
    </row>
    <row r="169" s="1" customFormat="1" ht="15" customHeight="1">
      <c r="B169" s="324"/>
      <c r="C169" s="299" t="s">
        <v>685</v>
      </c>
      <c r="D169" s="299"/>
      <c r="E169" s="299"/>
      <c r="F169" s="322" t="s">
        <v>682</v>
      </c>
      <c r="G169" s="299"/>
      <c r="H169" s="299" t="s">
        <v>722</v>
      </c>
      <c r="I169" s="299" t="s">
        <v>684</v>
      </c>
      <c r="J169" s="299">
        <v>120</v>
      </c>
      <c r="K169" s="347"/>
    </row>
    <row r="170" s="1" customFormat="1" ht="15" customHeight="1">
      <c r="B170" s="324"/>
      <c r="C170" s="299" t="s">
        <v>731</v>
      </c>
      <c r="D170" s="299"/>
      <c r="E170" s="299"/>
      <c r="F170" s="322" t="s">
        <v>682</v>
      </c>
      <c r="G170" s="299"/>
      <c r="H170" s="299" t="s">
        <v>732</v>
      </c>
      <c r="I170" s="299" t="s">
        <v>684</v>
      </c>
      <c r="J170" s="299" t="s">
        <v>733</v>
      </c>
      <c r="K170" s="347"/>
    </row>
    <row r="171" s="1" customFormat="1" ht="15" customHeight="1">
      <c r="B171" s="324"/>
      <c r="C171" s="299" t="s">
        <v>630</v>
      </c>
      <c r="D171" s="299"/>
      <c r="E171" s="299"/>
      <c r="F171" s="322" t="s">
        <v>682</v>
      </c>
      <c r="G171" s="299"/>
      <c r="H171" s="299" t="s">
        <v>749</v>
      </c>
      <c r="I171" s="299" t="s">
        <v>684</v>
      </c>
      <c r="J171" s="299" t="s">
        <v>733</v>
      </c>
      <c r="K171" s="347"/>
    </row>
    <row r="172" s="1" customFormat="1" ht="15" customHeight="1">
      <c r="B172" s="324"/>
      <c r="C172" s="299" t="s">
        <v>687</v>
      </c>
      <c r="D172" s="299"/>
      <c r="E172" s="299"/>
      <c r="F172" s="322" t="s">
        <v>688</v>
      </c>
      <c r="G172" s="299"/>
      <c r="H172" s="299" t="s">
        <v>749</v>
      </c>
      <c r="I172" s="299" t="s">
        <v>684</v>
      </c>
      <c r="J172" s="299">
        <v>50</v>
      </c>
      <c r="K172" s="347"/>
    </row>
    <row r="173" s="1" customFormat="1" ht="15" customHeight="1">
      <c r="B173" s="324"/>
      <c r="C173" s="299" t="s">
        <v>690</v>
      </c>
      <c r="D173" s="299"/>
      <c r="E173" s="299"/>
      <c r="F173" s="322" t="s">
        <v>682</v>
      </c>
      <c r="G173" s="299"/>
      <c r="H173" s="299" t="s">
        <v>749</v>
      </c>
      <c r="I173" s="299" t="s">
        <v>692</v>
      </c>
      <c r="J173" s="299"/>
      <c r="K173" s="347"/>
    </row>
    <row r="174" s="1" customFormat="1" ht="15" customHeight="1">
      <c r="B174" s="324"/>
      <c r="C174" s="299" t="s">
        <v>701</v>
      </c>
      <c r="D174" s="299"/>
      <c r="E174" s="299"/>
      <c r="F174" s="322" t="s">
        <v>688</v>
      </c>
      <c r="G174" s="299"/>
      <c r="H174" s="299" t="s">
        <v>749</v>
      </c>
      <c r="I174" s="299" t="s">
        <v>684</v>
      </c>
      <c r="J174" s="299">
        <v>50</v>
      </c>
      <c r="K174" s="347"/>
    </row>
    <row r="175" s="1" customFormat="1" ht="15" customHeight="1">
      <c r="B175" s="324"/>
      <c r="C175" s="299" t="s">
        <v>709</v>
      </c>
      <c r="D175" s="299"/>
      <c r="E175" s="299"/>
      <c r="F175" s="322" t="s">
        <v>688</v>
      </c>
      <c r="G175" s="299"/>
      <c r="H175" s="299" t="s">
        <v>749</v>
      </c>
      <c r="I175" s="299" t="s">
        <v>684</v>
      </c>
      <c r="J175" s="299">
        <v>50</v>
      </c>
      <c r="K175" s="347"/>
    </row>
    <row r="176" s="1" customFormat="1" ht="15" customHeight="1">
      <c r="B176" s="324"/>
      <c r="C176" s="299" t="s">
        <v>707</v>
      </c>
      <c r="D176" s="299"/>
      <c r="E176" s="299"/>
      <c r="F176" s="322" t="s">
        <v>688</v>
      </c>
      <c r="G176" s="299"/>
      <c r="H176" s="299" t="s">
        <v>749</v>
      </c>
      <c r="I176" s="299" t="s">
        <v>684</v>
      </c>
      <c r="J176" s="299">
        <v>50</v>
      </c>
      <c r="K176" s="347"/>
    </row>
    <row r="177" s="1" customFormat="1" ht="15" customHeight="1">
      <c r="B177" s="324"/>
      <c r="C177" s="299" t="s">
        <v>138</v>
      </c>
      <c r="D177" s="299"/>
      <c r="E177" s="299"/>
      <c r="F177" s="322" t="s">
        <v>682</v>
      </c>
      <c r="G177" s="299"/>
      <c r="H177" s="299" t="s">
        <v>750</v>
      </c>
      <c r="I177" s="299" t="s">
        <v>751</v>
      </c>
      <c r="J177" s="299"/>
      <c r="K177" s="347"/>
    </row>
    <row r="178" s="1" customFormat="1" ht="15" customHeight="1">
      <c r="B178" s="324"/>
      <c r="C178" s="299" t="s">
        <v>57</v>
      </c>
      <c r="D178" s="299"/>
      <c r="E178" s="299"/>
      <c r="F178" s="322" t="s">
        <v>682</v>
      </c>
      <c r="G178" s="299"/>
      <c r="H178" s="299" t="s">
        <v>752</v>
      </c>
      <c r="I178" s="299" t="s">
        <v>753</v>
      </c>
      <c r="J178" s="299">
        <v>1</v>
      </c>
      <c r="K178" s="347"/>
    </row>
    <row r="179" s="1" customFormat="1" ht="15" customHeight="1">
      <c r="B179" s="324"/>
      <c r="C179" s="299" t="s">
        <v>53</v>
      </c>
      <c r="D179" s="299"/>
      <c r="E179" s="299"/>
      <c r="F179" s="322" t="s">
        <v>682</v>
      </c>
      <c r="G179" s="299"/>
      <c r="H179" s="299" t="s">
        <v>754</v>
      </c>
      <c r="I179" s="299" t="s">
        <v>684</v>
      </c>
      <c r="J179" s="299">
        <v>20</v>
      </c>
      <c r="K179" s="347"/>
    </row>
    <row r="180" s="1" customFormat="1" ht="15" customHeight="1">
      <c r="B180" s="324"/>
      <c r="C180" s="299" t="s">
        <v>54</v>
      </c>
      <c r="D180" s="299"/>
      <c r="E180" s="299"/>
      <c r="F180" s="322" t="s">
        <v>682</v>
      </c>
      <c r="G180" s="299"/>
      <c r="H180" s="299" t="s">
        <v>755</v>
      </c>
      <c r="I180" s="299" t="s">
        <v>684</v>
      </c>
      <c r="J180" s="299">
        <v>255</v>
      </c>
      <c r="K180" s="347"/>
    </row>
    <row r="181" s="1" customFormat="1" ht="15" customHeight="1">
      <c r="B181" s="324"/>
      <c r="C181" s="299" t="s">
        <v>139</v>
      </c>
      <c r="D181" s="299"/>
      <c r="E181" s="299"/>
      <c r="F181" s="322" t="s">
        <v>682</v>
      </c>
      <c r="G181" s="299"/>
      <c r="H181" s="299" t="s">
        <v>646</v>
      </c>
      <c r="I181" s="299" t="s">
        <v>684</v>
      </c>
      <c r="J181" s="299">
        <v>10</v>
      </c>
      <c r="K181" s="347"/>
    </row>
    <row r="182" s="1" customFormat="1" ht="15" customHeight="1">
      <c r="B182" s="324"/>
      <c r="C182" s="299" t="s">
        <v>140</v>
      </c>
      <c r="D182" s="299"/>
      <c r="E182" s="299"/>
      <c r="F182" s="322" t="s">
        <v>682</v>
      </c>
      <c r="G182" s="299"/>
      <c r="H182" s="299" t="s">
        <v>756</v>
      </c>
      <c r="I182" s="299" t="s">
        <v>717</v>
      </c>
      <c r="J182" s="299"/>
      <c r="K182" s="347"/>
    </row>
    <row r="183" s="1" customFormat="1" ht="15" customHeight="1">
      <c r="B183" s="324"/>
      <c r="C183" s="299" t="s">
        <v>757</v>
      </c>
      <c r="D183" s="299"/>
      <c r="E183" s="299"/>
      <c r="F183" s="322" t="s">
        <v>682</v>
      </c>
      <c r="G183" s="299"/>
      <c r="H183" s="299" t="s">
        <v>758</v>
      </c>
      <c r="I183" s="299" t="s">
        <v>717</v>
      </c>
      <c r="J183" s="299"/>
      <c r="K183" s="347"/>
    </row>
    <row r="184" s="1" customFormat="1" ht="15" customHeight="1">
      <c r="B184" s="324"/>
      <c r="C184" s="299" t="s">
        <v>746</v>
      </c>
      <c r="D184" s="299"/>
      <c r="E184" s="299"/>
      <c r="F184" s="322" t="s">
        <v>682</v>
      </c>
      <c r="G184" s="299"/>
      <c r="H184" s="299" t="s">
        <v>759</v>
      </c>
      <c r="I184" s="299" t="s">
        <v>717</v>
      </c>
      <c r="J184" s="299"/>
      <c r="K184" s="347"/>
    </row>
    <row r="185" s="1" customFormat="1" ht="15" customHeight="1">
      <c r="B185" s="324"/>
      <c r="C185" s="299" t="s">
        <v>142</v>
      </c>
      <c r="D185" s="299"/>
      <c r="E185" s="299"/>
      <c r="F185" s="322" t="s">
        <v>688</v>
      </c>
      <c r="G185" s="299"/>
      <c r="H185" s="299" t="s">
        <v>760</v>
      </c>
      <c r="I185" s="299" t="s">
        <v>684</v>
      </c>
      <c r="J185" s="299">
        <v>50</v>
      </c>
      <c r="K185" s="347"/>
    </row>
    <row r="186" s="1" customFormat="1" ht="15" customHeight="1">
      <c r="B186" s="324"/>
      <c r="C186" s="299" t="s">
        <v>761</v>
      </c>
      <c r="D186" s="299"/>
      <c r="E186" s="299"/>
      <c r="F186" s="322" t="s">
        <v>688</v>
      </c>
      <c r="G186" s="299"/>
      <c r="H186" s="299" t="s">
        <v>762</v>
      </c>
      <c r="I186" s="299" t="s">
        <v>763</v>
      </c>
      <c r="J186" s="299"/>
      <c r="K186" s="347"/>
    </row>
    <row r="187" s="1" customFormat="1" ht="15" customHeight="1">
      <c r="B187" s="324"/>
      <c r="C187" s="299" t="s">
        <v>764</v>
      </c>
      <c r="D187" s="299"/>
      <c r="E187" s="299"/>
      <c r="F187" s="322" t="s">
        <v>688</v>
      </c>
      <c r="G187" s="299"/>
      <c r="H187" s="299" t="s">
        <v>765</v>
      </c>
      <c r="I187" s="299" t="s">
        <v>763</v>
      </c>
      <c r="J187" s="299"/>
      <c r="K187" s="347"/>
    </row>
    <row r="188" s="1" customFormat="1" ht="15" customHeight="1">
      <c r="B188" s="324"/>
      <c r="C188" s="299" t="s">
        <v>766</v>
      </c>
      <c r="D188" s="299"/>
      <c r="E188" s="299"/>
      <c r="F188" s="322" t="s">
        <v>688</v>
      </c>
      <c r="G188" s="299"/>
      <c r="H188" s="299" t="s">
        <v>767</v>
      </c>
      <c r="I188" s="299" t="s">
        <v>763</v>
      </c>
      <c r="J188" s="299"/>
      <c r="K188" s="347"/>
    </row>
    <row r="189" s="1" customFormat="1" ht="15" customHeight="1">
      <c r="B189" s="324"/>
      <c r="C189" s="360" t="s">
        <v>768</v>
      </c>
      <c r="D189" s="299"/>
      <c r="E189" s="299"/>
      <c r="F189" s="322" t="s">
        <v>688</v>
      </c>
      <c r="G189" s="299"/>
      <c r="H189" s="299" t="s">
        <v>769</v>
      </c>
      <c r="I189" s="299" t="s">
        <v>770</v>
      </c>
      <c r="J189" s="361" t="s">
        <v>771</v>
      </c>
      <c r="K189" s="347"/>
    </row>
    <row r="190" s="18" customFormat="1" ht="15" customHeight="1">
      <c r="B190" s="362"/>
      <c r="C190" s="363" t="s">
        <v>772</v>
      </c>
      <c r="D190" s="364"/>
      <c r="E190" s="364"/>
      <c r="F190" s="365" t="s">
        <v>688</v>
      </c>
      <c r="G190" s="364"/>
      <c r="H190" s="364" t="s">
        <v>773</v>
      </c>
      <c r="I190" s="364" t="s">
        <v>770</v>
      </c>
      <c r="J190" s="366" t="s">
        <v>771</v>
      </c>
      <c r="K190" s="367"/>
    </row>
    <row r="191" s="1" customFormat="1" ht="15" customHeight="1">
      <c r="B191" s="324"/>
      <c r="C191" s="360" t="s">
        <v>42</v>
      </c>
      <c r="D191" s="299"/>
      <c r="E191" s="299"/>
      <c r="F191" s="322" t="s">
        <v>682</v>
      </c>
      <c r="G191" s="299"/>
      <c r="H191" s="296" t="s">
        <v>774</v>
      </c>
      <c r="I191" s="299" t="s">
        <v>775</v>
      </c>
      <c r="J191" s="299"/>
      <c r="K191" s="347"/>
    </row>
    <row r="192" s="1" customFormat="1" ht="15" customHeight="1">
      <c r="B192" s="324"/>
      <c r="C192" s="360" t="s">
        <v>776</v>
      </c>
      <c r="D192" s="299"/>
      <c r="E192" s="299"/>
      <c r="F192" s="322" t="s">
        <v>682</v>
      </c>
      <c r="G192" s="299"/>
      <c r="H192" s="299" t="s">
        <v>777</v>
      </c>
      <c r="I192" s="299" t="s">
        <v>717</v>
      </c>
      <c r="J192" s="299"/>
      <c r="K192" s="347"/>
    </row>
    <row r="193" s="1" customFormat="1" ht="15" customHeight="1">
      <c r="B193" s="324"/>
      <c r="C193" s="360" t="s">
        <v>778</v>
      </c>
      <c r="D193" s="299"/>
      <c r="E193" s="299"/>
      <c r="F193" s="322" t="s">
        <v>682</v>
      </c>
      <c r="G193" s="299"/>
      <c r="H193" s="299" t="s">
        <v>779</v>
      </c>
      <c r="I193" s="299" t="s">
        <v>717</v>
      </c>
      <c r="J193" s="299"/>
      <c r="K193" s="347"/>
    </row>
    <row r="194" s="1" customFormat="1" ht="15" customHeight="1">
      <c r="B194" s="324"/>
      <c r="C194" s="360" t="s">
        <v>780</v>
      </c>
      <c r="D194" s="299"/>
      <c r="E194" s="299"/>
      <c r="F194" s="322" t="s">
        <v>688</v>
      </c>
      <c r="G194" s="299"/>
      <c r="H194" s="299" t="s">
        <v>781</v>
      </c>
      <c r="I194" s="299" t="s">
        <v>717</v>
      </c>
      <c r="J194" s="299"/>
      <c r="K194" s="347"/>
    </row>
    <row r="195" s="1" customFormat="1" ht="15" customHeight="1">
      <c r="B195" s="353"/>
      <c r="C195" s="368"/>
      <c r="D195" s="333"/>
      <c r="E195" s="333"/>
      <c r="F195" s="333"/>
      <c r="G195" s="333"/>
      <c r="H195" s="333"/>
      <c r="I195" s="333"/>
      <c r="J195" s="333"/>
      <c r="K195" s="354"/>
    </row>
    <row r="196" s="1" customFormat="1" ht="18.75" customHeight="1">
      <c r="B196" s="335"/>
      <c r="C196" s="345"/>
      <c r="D196" s="345"/>
      <c r="E196" s="345"/>
      <c r="F196" s="355"/>
      <c r="G196" s="345"/>
      <c r="H196" s="345"/>
      <c r="I196" s="345"/>
      <c r="J196" s="345"/>
      <c r="K196" s="335"/>
    </row>
    <row r="197" s="1" customFormat="1" ht="18.75" customHeight="1">
      <c r="B197" s="335"/>
      <c r="C197" s="345"/>
      <c r="D197" s="345"/>
      <c r="E197" s="345"/>
      <c r="F197" s="355"/>
      <c r="G197" s="345"/>
      <c r="H197" s="345"/>
      <c r="I197" s="345"/>
      <c r="J197" s="345"/>
      <c r="K197" s="335"/>
    </row>
    <row r="198" s="1" customFormat="1" ht="18.75" customHeight="1">
      <c r="B198" s="307"/>
      <c r="C198" s="307"/>
      <c r="D198" s="307"/>
      <c r="E198" s="307"/>
      <c r="F198" s="307"/>
      <c r="G198" s="307"/>
      <c r="H198" s="307"/>
      <c r="I198" s="307"/>
      <c r="J198" s="307"/>
      <c r="K198" s="307"/>
    </row>
    <row r="199" s="1" customFormat="1" ht="13.5">
      <c r="B199" s="286"/>
      <c r="C199" s="287"/>
      <c r="D199" s="287"/>
      <c r="E199" s="287"/>
      <c r="F199" s="287"/>
      <c r="G199" s="287"/>
      <c r="H199" s="287"/>
      <c r="I199" s="287"/>
      <c r="J199" s="287"/>
      <c r="K199" s="288"/>
    </row>
    <row r="200" s="1" customFormat="1" ht="21">
      <c r="B200" s="289"/>
      <c r="C200" s="290" t="s">
        <v>782</v>
      </c>
      <c r="D200" s="290"/>
      <c r="E200" s="290"/>
      <c r="F200" s="290"/>
      <c r="G200" s="290"/>
      <c r="H200" s="290"/>
      <c r="I200" s="290"/>
      <c r="J200" s="290"/>
      <c r="K200" s="291"/>
    </row>
    <row r="201" s="1" customFormat="1" ht="25.5" customHeight="1">
      <c r="B201" s="289"/>
      <c r="C201" s="369" t="s">
        <v>783</v>
      </c>
      <c r="D201" s="369"/>
      <c r="E201" s="369"/>
      <c r="F201" s="369" t="s">
        <v>784</v>
      </c>
      <c r="G201" s="370"/>
      <c r="H201" s="369" t="s">
        <v>785</v>
      </c>
      <c r="I201" s="369"/>
      <c r="J201" s="369"/>
      <c r="K201" s="291"/>
    </row>
    <row r="202" s="1" customFormat="1" ht="5.25" customHeight="1">
      <c r="B202" s="324"/>
      <c r="C202" s="319"/>
      <c r="D202" s="319"/>
      <c r="E202" s="319"/>
      <c r="F202" s="319"/>
      <c r="G202" s="345"/>
      <c r="H202" s="319"/>
      <c r="I202" s="319"/>
      <c r="J202" s="319"/>
      <c r="K202" s="347"/>
    </row>
    <row r="203" s="1" customFormat="1" ht="15" customHeight="1">
      <c r="B203" s="324"/>
      <c r="C203" s="299" t="s">
        <v>775</v>
      </c>
      <c r="D203" s="299"/>
      <c r="E203" s="299"/>
      <c r="F203" s="322" t="s">
        <v>43</v>
      </c>
      <c r="G203" s="299"/>
      <c r="H203" s="299" t="s">
        <v>786</v>
      </c>
      <c r="I203" s="299"/>
      <c r="J203" s="299"/>
      <c r="K203" s="347"/>
    </row>
    <row r="204" s="1" customFormat="1" ht="15" customHeight="1">
      <c r="B204" s="324"/>
      <c r="C204" s="299"/>
      <c r="D204" s="299"/>
      <c r="E204" s="299"/>
      <c r="F204" s="322" t="s">
        <v>44</v>
      </c>
      <c r="G204" s="299"/>
      <c r="H204" s="299" t="s">
        <v>787</v>
      </c>
      <c r="I204" s="299"/>
      <c r="J204" s="299"/>
      <c r="K204" s="347"/>
    </row>
    <row r="205" s="1" customFormat="1" ht="15" customHeight="1">
      <c r="B205" s="324"/>
      <c r="C205" s="299"/>
      <c r="D205" s="299"/>
      <c r="E205" s="299"/>
      <c r="F205" s="322" t="s">
        <v>47</v>
      </c>
      <c r="G205" s="299"/>
      <c r="H205" s="299" t="s">
        <v>788</v>
      </c>
      <c r="I205" s="299"/>
      <c r="J205" s="299"/>
      <c r="K205" s="347"/>
    </row>
    <row r="206" s="1" customFormat="1" ht="15" customHeight="1">
      <c r="B206" s="324"/>
      <c r="C206" s="299"/>
      <c r="D206" s="299"/>
      <c r="E206" s="299"/>
      <c r="F206" s="322" t="s">
        <v>45</v>
      </c>
      <c r="G206" s="299"/>
      <c r="H206" s="299" t="s">
        <v>789</v>
      </c>
      <c r="I206" s="299"/>
      <c r="J206" s="299"/>
      <c r="K206" s="347"/>
    </row>
    <row r="207" s="1" customFormat="1" ht="15" customHeight="1">
      <c r="B207" s="324"/>
      <c r="C207" s="299"/>
      <c r="D207" s="299"/>
      <c r="E207" s="299"/>
      <c r="F207" s="322" t="s">
        <v>46</v>
      </c>
      <c r="G207" s="299"/>
      <c r="H207" s="299" t="s">
        <v>790</v>
      </c>
      <c r="I207" s="299"/>
      <c r="J207" s="299"/>
      <c r="K207" s="347"/>
    </row>
    <row r="208" s="1" customFormat="1" ht="15" customHeight="1">
      <c r="B208" s="324"/>
      <c r="C208" s="299"/>
      <c r="D208" s="299"/>
      <c r="E208" s="299"/>
      <c r="F208" s="322"/>
      <c r="G208" s="299"/>
      <c r="H208" s="299"/>
      <c r="I208" s="299"/>
      <c r="J208" s="299"/>
      <c r="K208" s="347"/>
    </row>
    <row r="209" s="1" customFormat="1" ht="15" customHeight="1">
      <c r="B209" s="324"/>
      <c r="C209" s="299" t="s">
        <v>729</v>
      </c>
      <c r="D209" s="299"/>
      <c r="E209" s="299"/>
      <c r="F209" s="322" t="s">
        <v>79</v>
      </c>
      <c r="G209" s="299"/>
      <c r="H209" s="299" t="s">
        <v>791</v>
      </c>
      <c r="I209" s="299"/>
      <c r="J209" s="299"/>
      <c r="K209" s="347"/>
    </row>
    <row r="210" s="1" customFormat="1" ht="15" customHeight="1">
      <c r="B210" s="324"/>
      <c r="C210" s="299"/>
      <c r="D210" s="299"/>
      <c r="E210" s="299"/>
      <c r="F210" s="322" t="s">
        <v>624</v>
      </c>
      <c r="G210" s="299"/>
      <c r="H210" s="299" t="s">
        <v>625</v>
      </c>
      <c r="I210" s="299"/>
      <c r="J210" s="299"/>
      <c r="K210" s="347"/>
    </row>
    <row r="211" s="1" customFormat="1" ht="15" customHeight="1">
      <c r="B211" s="324"/>
      <c r="C211" s="299"/>
      <c r="D211" s="299"/>
      <c r="E211" s="299"/>
      <c r="F211" s="322" t="s">
        <v>622</v>
      </c>
      <c r="G211" s="299"/>
      <c r="H211" s="299" t="s">
        <v>792</v>
      </c>
      <c r="I211" s="299"/>
      <c r="J211" s="299"/>
      <c r="K211" s="347"/>
    </row>
    <row r="212" s="1" customFormat="1" ht="15" customHeight="1">
      <c r="B212" s="371"/>
      <c r="C212" s="299"/>
      <c r="D212" s="299"/>
      <c r="E212" s="299"/>
      <c r="F212" s="322" t="s">
        <v>626</v>
      </c>
      <c r="G212" s="360"/>
      <c r="H212" s="351" t="s">
        <v>627</v>
      </c>
      <c r="I212" s="351"/>
      <c r="J212" s="351"/>
      <c r="K212" s="372"/>
    </row>
    <row r="213" s="1" customFormat="1" ht="15" customHeight="1">
      <c r="B213" s="371"/>
      <c r="C213" s="299"/>
      <c r="D213" s="299"/>
      <c r="E213" s="299"/>
      <c r="F213" s="322" t="s">
        <v>628</v>
      </c>
      <c r="G213" s="360"/>
      <c r="H213" s="351" t="s">
        <v>793</v>
      </c>
      <c r="I213" s="351"/>
      <c r="J213" s="351"/>
      <c r="K213" s="372"/>
    </row>
    <row r="214" s="1" customFormat="1" ht="15" customHeight="1">
      <c r="B214" s="371"/>
      <c r="C214" s="299"/>
      <c r="D214" s="299"/>
      <c r="E214" s="299"/>
      <c r="F214" s="322"/>
      <c r="G214" s="360"/>
      <c r="H214" s="351"/>
      <c r="I214" s="351"/>
      <c r="J214" s="351"/>
      <c r="K214" s="372"/>
    </row>
    <row r="215" s="1" customFormat="1" ht="15" customHeight="1">
      <c r="B215" s="371"/>
      <c r="C215" s="299" t="s">
        <v>753</v>
      </c>
      <c r="D215" s="299"/>
      <c r="E215" s="299"/>
      <c r="F215" s="322">
        <v>1</v>
      </c>
      <c r="G215" s="360"/>
      <c r="H215" s="351" t="s">
        <v>794</v>
      </c>
      <c r="I215" s="351"/>
      <c r="J215" s="351"/>
      <c r="K215" s="372"/>
    </row>
    <row r="216" s="1" customFormat="1" ht="15" customHeight="1">
      <c r="B216" s="371"/>
      <c r="C216" s="299"/>
      <c r="D216" s="299"/>
      <c r="E216" s="299"/>
      <c r="F216" s="322">
        <v>2</v>
      </c>
      <c r="G216" s="360"/>
      <c r="H216" s="351" t="s">
        <v>795</v>
      </c>
      <c r="I216" s="351"/>
      <c r="J216" s="351"/>
      <c r="K216" s="372"/>
    </row>
    <row r="217" s="1" customFormat="1" ht="15" customHeight="1">
      <c r="B217" s="371"/>
      <c r="C217" s="299"/>
      <c r="D217" s="299"/>
      <c r="E217" s="299"/>
      <c r="F217" s="322">
        <v>3</v>
      </c>
      <c r="G217" s="360"/>
      <c r="H217" s="351" t="s">
        <v>796</v>
      </c>
      <c r="I217" s="351"/>
      <c r="J217" s="351"/>
      <c r="K217" s="372"/>
    </row>
    <row r="218" s="1" customFormat="1" ht="15" customHeight="1">
      <c r="B218" s="371"/>
      <c r="C218" s="299"/>
      <c r="D218" s="299"/>
      <c r="E218" s="299"/>
      <c r="F218" s="322">
        <v>4</v>
      </c>
      <c r="G218" s="360"/>
      <c r="H218" s="351" t="s">
        <v>797</v>
      </c>
      <c r="I218" s="351"/>
      <c r="J218" s="351"/>
      <c r="K218" s="372"/>
    </row>
    <row r="219" s="1" customFormat="1" ht="12.75" customHeight="1">
      <c r="B219" s="373"/>
      <c r="C219" s="374"/>
      <c r="D219" s="374"/>
      <c r="E219" s="374"/>
      <c r="F219" s="374"/>
      <c r="G219" s="374"/>
      <c r="H219" s="374"/>
      <c r="I219" s="374"/>
      <c r="J219" s="374"/>
      <c r="K219" s="37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DESKTOP-473U3HR\Michal</dc:creator>
  <cp:lastModifiedBy>DESKTOP-473U3HR\Michal</cp:lastModifiedBy>
  <dcterms:created xsi:type="dcterms:W3CDTF">2025-02-03T15:30:52Z</dcterms:created>
  <dcterms:modified xsi:type="dcterms:W3CDTF">2025-02-03T15:31:04Z</dcterms:modified>
</cp:coreProperties>
</file>