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<sst xmlns="http://schemas.openxmlformats.org/spreadsheetml/2006/main" count="122" uniqueCount="76">
  <si>
    <t>VÝKAZ VÝMĚR (slepý rozpočet)</t>
  </si>
  <si>
    <t>Příloha č.4</t>
  </si>
  <si>
    <t>Číslo</t>
  </si>
  <si>
    <t>Položka</t>
  </si>
  <si>
    <t>Množství</t>
  </si>
  <si>
    <t>MJ</t>
  </si>
  <si>
    <t>Náklady v Kč bez DPH</t>
  </si>
  <si>
    <t>Náklady v Kč s DPH</t>
  </si>
  <si>
    <t>DPH 21%</t>
  </si>
  <si>
    <t>Kč/MJ</t>
  </si>
  <si>
    <t>Uznatelné</t>
  </si>
  <si>
    <t>Neuznatelné</t>
  </si>
  <si>
    <t>1.</t>
  </si>
  <si>
    <t>Materiál</t>
  </si>
  <si>
    <t>1.1</t>
  </si>
  <si>
    <t>ks</t>
  </si>
  <si>
    <t>x</t>
  </si>
  <si>
    <t>1.2</t>
  </si>
  <si>
    <t>1.3</t>
  </si>
  <si>
    <t>kontrolní součet:</t>
  </si>
  <si>
    <t>m</t>
  </si>
  <si>
    <t>2.</t>
  </si>
  <si>
    <t>Montážní práce</t>
  </si>
  <si>
    <t>2.1</t>
  </si>
  <si>
    <t>Demontáž stávajícího svítidla</t>
  </si>
  <si>
    <t>2.2</t>
  </si>
  <si>
    <t>Montáž nového svítidla</t>
  </si>
  <si>
    <t>2.3</t>
  </si>
  <si>
    <t>2.4</t>
  </si>
  <si>
    <t>Úprava stávajícího výložníku pro přechodové svítidlo</t>
  </si>
  <si>
    <t>3.</t>
  </si>
  <si>
    <t>Ostatní</t>
  </si>
  <si>
    <t>3.1</t>
  </si>
  <si>
    <t>Pronájem montážní plošiny</t>
  </si>
  <si>
    <t>hod</t>
  </si>
  <si>
    <t>3.2</t>
  </si>
  <si>
    <t>Příplatek za recyklaci svítidel</t>
  </si>
  <si>
    <t>3.3</t>
  </si>
  <si>
    <t>set</t>
  </si>
  <si>
    <t>3.4</t>
  </si>
  <si>
    <t>kpl</t>
  </si>
  <si>
    <t>3.5</t>
  </si>
  <si>
    <t>Suma</t>
  </si>
  <si>
    <t>Rekapitulace</t>
  </si>
  <si>
    <t>podíl</t>
  </si>
  <si>
    <t>bez DPH</t>
  </si>
  <si>
    <t>DPH (21%)</t>
  </si>
  <si>
    <t>s DPH</t>
  </si>
  <si>
    <t>4.</t>
  </si>
  <si>
    <t>Celkové náklady</t>
  </si>
  <si>
    <t>z toho uznatelné náklady</t>
  </si>
  <si>
    <t>z toho neuznatelné náklady</t>
  </si>
  <si>
    <t xml:space="preserve"> (=1038 ks)</t>
  </si>
  <si>
    <t>Přechodové LED svítidlo - 4000K/CLO/Speciální přechodová optika</t>
  </si>
  <si>
    <t>1.4</t>
  </si>
  <si>
    <t>1.5</t>
  </si>
  <si>
    <t>Výložník pro svítidlo č. 3</t>
  </si>
  <si>
    <t>Projekt : Snížení energetické náročnosti veřejného osvětlení ve městě Sokolov (1. část)</t>
  </si>
  <si>
    <t>Odvoz a ekologická likvidace demontovaného materiálu a svítidel</t>
  </si>
  <si>
    <t>Svodový kabel CYKY 5x1,5 mm (mezi svítidlem a svorkovnicí)</t>
  </si>
  <si>
    <t>Silniční LED svítidlo 1 - 2700K/CLO/DALI/Optika dle světelného výpočtu</t>
  </si>
  <si>
    <t>Silniční LED svítidlo 2 - 2700K/CLO/DALI/Optika dle světelného výpočtu</t>
  </si>
  <si>
    <t>Parkové LED svítidlo 3 - 2700K/CLO/DALI/Optika dle světelného výpočtu</t>
  </si>
  <si>
    <t>Výměna kabelu CYKY 5x1,5 mm</t>
  </si>
  <si>
    <t>Vnitřní vybavení pro jednotlivá RVO</t>
  </si>
  <si>
    <t>1.6</t>
  </si>
  <si>
    <t>1.7</t>
  </si>
  <si>
    <t>4.1</t>
  </si>
  <si>
    <t>4.2</t>
  </si>
  <si>
    <t>4.3</t>
  </si>
  <si>
    <t>3.6</t>
  </si>
  <si>
    <t>DIO, zajištění stavby, dopravní značení</t>
  </si>
  <si>
    <t>Demontáže a instalace nového vnitřního vybavení RVO</t>
  </si>
  <si>
    <t>2.5</t>
  </si>
  <si>
    <t>Digitální fotografie každého nově instalovaného svítidla s GPS pozicí</t>
  </si>
  <si>
    <t>Revizní zpráva RVO a 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</si>
</sst>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22" applyFont="1" applyAlignment="1">
      <alignment vertical="center"/>
      <protection/>
    </xf>
    <xf numFmtId="49" fontId="4" fillId="0" borderId="0" xfId="22" applyNumberFormat="1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4" fontId="6" fillId="2" borderId="2" xfId="20" applyFont="1" applyFill="1" applyBorder="1" applyAlignment="1" applyProtection="1">
      <alignment horizontal="center" vertical="center" wrapText="1"/>
      <protection/>
    </xf>
    <xf numFmtId="49" fontId="7" fillId="2" borderId="2" xfId="23" applyNumberFormat="1" applyFont="1" applyFill="1" applyBorder="1" applyAlignment="1">
      <alignment horizontal="center" vertical="center"/>
      <protection/>
    </xf>
    <xf numFmtId="0" fontId="7" fillId="2" borderId="2" xfId="23" applyFont="1" applyFill="1" applyBorder="1" applyAlignment="1">
      <alignment vertical="center"/>
      <protection/>
    </xf>
    <xf numFmtId="0" fontId="4" fillId="2" borderId="2" xfId="23" applyFont="1" applyFill="1" applyBorder="1" applyAlignment="1">
      <alignment horizontal="center" vertical="center"/>
      <protection/>
    </xf>
    <xf numFmtId="44" fontId="4" fillId="2" borderId="2" xfId="20" applyFont="1" applyFill="1" applyBorder="1" applyAlignment="1" applyProtection="1">
      <alignment vertical="center"/>
      <protection/>
    </xf>
    <xf numFmtId="44" fontId="4" fillId="2" borderId="2" xfId="20" applyFont="1" applyFill="1" applyBorder="1" applyAlignment="1" applyProtection="1">
      <alignment horizontal="center" vertical="center"/>
      <protection/>
    </xf>
    <xf numFmtId="44" fontId="4" fillId="0" borderId="2" xfId="20" applyFont="1" applyBorder="1" applyAlignment="1" applyProtection="1">
      <alignment horizontal="center" vertical="center"/>
      <protection/>
    </xf>
    <xf numFmtId="49" fontId="4" fillId="0" borderId="3" xfId="23" applyNumberFormat="1" applyFont="1" applyBorder="1" applyAlignment="1">
      <alignment horizontal="center" vertical="center"/>
      <protection/>
    </xf>
    <xf numFmtId="0" fontId="4" fillId="0" borderId="3" xfId="0" applyFont="1" applyBorder="1" applyAlignment="1">
      <alignment horizontal="left"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0" borderId="2" xfId="23" applyFont="1" applyBorder="1" applyAlignment="1">
      <alignment horizontal="center" vertical="center"/>
      <protection/>
    </xf>
    <xf numFmtId="44" fontId="4" fillId="4" borderId="3" xfId="20" applyFont="1" applyFill="1" applyBorder="1" applyAlignment="1" applyProtection="1">
      <alignment vertical="center"/>
      <protection locked="0"/>
    </xf>
    <xf numFmtId="44" fontId="4" fillId="0" borderId="3" xfId="20" applyFont="1" applyBorder="1" applyAlignment="1" applyProtection="1">
      <alignment horizontal="center" vertical="center"/>
      <protection/>
    </xf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49" fontId="8" fillId="0" borderId="2" xfId="23" applyNumberFormat="1" applyFont="1" applyBorder="1" applyAlignment="1">
      <alignment horizontal="left" vertical="center"/>
      <protection/>
    </xf>
    <xf numFmtId="44" fontId="4" fillId="0" borderId="3" xfId="20" applyFont="1" applyFill="1" applyBorder="1" applyAlignment="1" applyProtection="1">
      <alignment vertical="center"/>
      <protection/>
    </xf>
    <xf numFmtId="0" fontId="4" fillId="0" borderId="3" xfId="0" applyFont="1" applyBorder="1" applyAlignment="1">
      <alignment horizontal="center" vertical="center"/>
    </xf>
    <xf numFmtId="49" fontId="4" fillId="0" borderId="0" xfId="23" applyNumberFormat="1" applyFont="1" applyAlignment="1">
      <alignment horizontal="center"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3" applyFont="1" applyAlignment="1">
      <alignment horizontal="center" vertical="center"/>
      <protection/>
    </xf>
    <xf numFmtId="44" fontId="4" fillId="0" borderId="0" xfId="20" applyFont="1" applyAlignment="1" applyProtection="1">
      <alignment vertical="center"/>
      <protection/>
    </xf>
    <xf numFmtId="44" fontId="4" fillId="0" borderId="0" xfId="20" applyFont="1" applyAlignment="1" applyProtection="1">
      <alignment horizontal="center" vertical="center"/>
      <protection/>
    </xf>
    <xf numFmtId="49" fontId="4" fillId="0" borderId="2" xfId="23" applyNumberFormat="1" applyFont="1" applyBorder="1" applyAlignment="1">
      <alignment horizontal="center" vertical="center"/>
      <protection/>
    </xf>
    <xf numFmtId="0" fontId="4" fillId="0" borderId="2" xfId="23" applyFont="1" applyBorder="1" applyAlignment="1">
      <alignment vertical="center"/>
      <protection/>
    </xf>
    <xf numFmtId="44" fontId="4" fillId="4" borderId="2" xfId="20" applyFont="1" applyFill="1" applyBorder="1" applyAlignment="1" applyProtection="1">
      <alignment vertical="center"/>
      <protection locked="0"/>
    </xf>
    <xf numFmtId="0" fontId="4" fillId="0" borderId="2" xfId="24" applyFont="1" applyBorder="1" applyAlignment="1">
      <alignment vertical="center"/>
      <protection/>
    </xf>
    <xf numFmtId="0" fontId="4" fillId="0" borderId="2" xfId="0" applyFont="1" applyBorder="1" applyAlignment="1">
      <alignment horizontal="center" vertical="center"/>
    </xf>
    <xf numFmtId="44" fontId="4" fillId="0" borderId="1" xfId="20" applyFont="1" applyBorder="1" applyAlignment="1" applyProtection="1">
      <alignment vertical="center"/>
      <protection/>
    </xf>
    <xf numFmtId="0" fontId="4" fillId="2" borderId="3" xfId="23" applyFont="1" applyFill="1" applyBorder="1" applyAlignment="1">
      <alignment horizontal="center" vertical="center"/>
      <protection/>
    </xf>
    <xf numFmtId="44" fontId="4" fillId="0" borderId="2" xfId="2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Alignment="1">
      <alignment horizontal="center" vertical="center"/>
    </xf>
    <xf numFmtId="44" fontId="7" fillId="2" borderId="2" xfId="23" applyNumberFormat="1" applyFont="1" applyFill="1" applyBorder="1" applyAlignment="1">
      <alignment vertical="center"/>
      <protection/>
    </xf>
    <xf numFmtId="44" fontId="7" fillId="2" borderId="2" xfId="20" applyFont="1" applyFill="1" applyBorder="1" applyAlignment="1" applyProtection="1">
      <alignment vertical="center"/>
      <protection/>
    </xf>
    <xf numFmtId="44" fontId="7" fillId="0" borderId="2" xfId="23" applyNumberFormat="1" applyFont="1" applyBorder="1" applyAlignment="1">
      <alignment vertical="center"/>
      <protection/>
    </xf>
    <xf numFmtId="0" fontId="4" fillId="0" borderId="0" xfId="25" applyFont="1" applyAlignment="1">
      <alignment vertical="center" wrapText="1"/>
      <protection/>
    </xf>
    <xf numFmtId="0" fontId="7" fillId="2" borderId="2" xfId="23" applyFont="1" applyFill="1" applyBorder="1" applyAlignment="1">
      <alignment horizontal="left" vertical="center"/>
      <protection/>
    </xf>
    <xf numFmtId="0" fontId="7" fillId="2" borderId="2" xfId="23" applyFont="1" applyFill="1" applyBorder="1" applyAlignment="1">
      <alignment horizontal="center" vertical="center"/>
      <protection/>
    </xf>
    <xf numFmtId="44" fontId="7" fillId="2" borderId="2" xfId="20" applyFont="1" applyFill="1" applyBorder="1" applyAlignment="1" applyProtection="1">
      <alignment horizontal="center" vertical="center"/>
      <protection/>
    </xf>
    <xf numFmtId="0" fontId="7" fillId="0" borderId="4" xfId="23" applyFont="1" applyBorder="1" applyAlignment="1">
      <alignment vertical="center"/>
      <protection/>
    </xf>
    <xf numFmtId="44" fontId="7" fillId="0" borderId="0" xfId="23" applyNumberFormat="1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9" fillId="0" borderId="2" xfId="25" applyFont="1" applyBorder="1" applyAlignment="1">
      <alignment vertical="center" wrapText="1"/>
      <protection/>
    </xf>
    <xf numFmtId="44" fontId="4" fillId="0" borderId="2" xfId="20" applyFont="1" applyBorder="1" applyAlignment="1" applyProtection="1">
      <alignment vertical="center"/>
      <protection/>
    </xf>
    <xf numFmtId="0" fontId="10" fillId="0" borderId="2" xfId="25" applyFont="1" applyBorder="1" applyAlignment="1">
      <alignment vertical="center" wrapText="1"/>
      <protection/>
    </xf>
    <xf numFmtId="10" fontId="10" fillId="0" borderId="2" xfId="21" applyNumberFormat="1" applyFont="1" applyBorder="1" applyAlignment="1" applyProtection="1">
      <alignment vertical="center" wrapText="1"/>
      <protection/>
    </xf>
    <xf numFmtId="44" fontId="10" fillId="0" borderId="2" xfId="20" applyFont="1" applyBorder="1" applyAlignment="1" applyProtection="1">
      <alignment vertical="center" wrapText="1"/>
      <protection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49" fontId="10" fillId="0" borderId="2" xfId="23" applyNumberFormat="1" applyFont="1" applyBorder="1" applyAlignment="1">
      <alignment horizontal="center" vertical="center"/>
      <protection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6" fillId="2" borderId="2" xfId="23" applyNumberFormat="1" applyFont="1" applyFill="1" applyBorder="1" applyAlignment="1">
      <alignment horizontal="center" vertical="center" wrapText="1"/>
      <protection/>
    </xf>
    <xf numFmtId="0" fontId="6" fillId="2" borderId="2" xfId="23" applyFont="1" applyFill="1" applyBorder="1" applyAlignment="1">
      <alignment horizontal="center" vertical="center" wrapText="1"/>
      <protection/>
    </xf>
    <xf numFmtId="0" fontId="7" fillId="2" borderId="7" xfId="0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2" xfId="22"/>
    <cellStyle name="Normální 17" xfId="23"/>
    <cellStyle name="Normální 17 2" xfId="24"/>
    <cellStyle name="Normální 18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workbookViewId="0" topLeftCell="A1">
      <selection activeCell="B23" sqref="B23"/>
    </sheetView>
  </sheetViews>
  <sheetFormatPr defaultColWidth="9.140625" defaultRowHeight="15"/>
  <cols>
    <col min="2" max="2" width="58.00390625" style="0" customWidth="1"/>
    <col min="4" max="4" width="15.7109375" style="0" customWidth="1"/>
    <col min="5" max="5" width="17.28125" style="0" customWidth="1"/>
    <col min="6" max="6" width="21.00390625" style="0" customWidth="1"/>
    <col min="7" max="7" width="17.421875" style="0" customWidth="1"/>
    <col min="9" max="9" width="16.7109375" style="0" customWidth="1"/>
    <col min="10" max="10" width="14.7109375" style="0" customWidth="1"/>
    <col min="11" max="11" width="14.28125" style="0" customWidth="1"/>
  </cols>
  <sheetData>
    <row r="1" spans="1:11" ht="18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4" t="s">
        <v>1</v>
      </c>
    </row>
    <row r="3" spans="1:11" ht="15.75">
      <c r="A3" s="64" t="s">
        <v>57</v>
      </c>
      <c r="B3" s="64"/>
      <c r="C3" s="64"/>
      <c r="D3" s="64"/>
      <c r="E3" s="64"/>
      <c r="F3" s="6"/>
      <c r="G3" s="6"/>
      <c r="H3" s="6"/>
      <c r="I3" s="7"/>
      <c r="J3" s="8"/>
      <c r="K3" s="9"/>
    </row>
    <row r="4" spans="1:11" ht="15">
      <c r="A4" s="6"/>
      <c r="B4" s="6"/>
      <c r="C4" s="6"/>
      <c r="D4" s="6"/>
      <c r="E4" s="6"/>
      <c r="F4" s="6"/>
      <c r="G4" s="6"/>
      <c r="H4" s="6"/>
      <c r="I4" s="6"/>
      <c r="J4" s="8"/>
      <c r="K4" s="8"/>
    </row>
    <row r="5" spans="1:11" ht="15">
      <c r="A5" s="65" t="s">
        <v>2</v>
      </c>
      <c r="B5" s="66" t="s">
        <v>3</v>
      </c>
      <c r="C5" s="66" t="s">
        <v>4</v>
      </c>
      <c r="D5" s="66" t="s">
        <v>5</v>
      </c>
      <c r="E5" s="61" t="s">
        <v>6</v>
      </c>
      <c r="F5" s="67"/>
      <c r="G5" s="62"/>
      <c r="H5" s="10"/>
      <c r="I5" s="61" t="s">
        <v>7</v>
      </c>
      <c r="J5" s="62"/>
      <c r="K5" s="63" t="s">
        <v>8</v>
      </c>
    </row>
    <row r="6" spans="1:11" ht="15">
      <c r="A6" s="65"/>
      <c r="B6" s="66"/>
      <c r="C6" s="66"/>
      <c r="D6" s="66"/>
      <c r="E6" s="11" t="s">
        <v>9</v>
      </c>
      <c r="F6" s="11" t="s">
        <v>10</v>
      </c>
      <c r="G6" s="11" t="s">
        <v>11</v>
      </c>
      <c r="H6" s="11"/>
      <c r="I6" s="11" t="s">
        <v>10</v>
      </c>
      <c r="J6" s="11" t="s">
        <v>11</v>
      </c>
      <c r="K6" s="63"/>
    </row>
    <row r="7" spans="1:11" ht="15">
      <c r="A7" s="12" t="s">
        <v>12</v>
      </c>
      <c r="B7" s="13" t="s">
        <v>13</v>
      </c>
      <c r="C7" s="14"/>
      <c r="D7" s="14"/>
      <c r="E7" s="15"/>
      <c r="F7" s="16"/>
      <c r="G7" s="16"/>
      <c r="H7" s="17"/>
      <c r="I7" s="16"/>
      <c r="J7" s="16"/>
      <c r="K7" s="63"/>
    </row>
    <row r="8" spans="1:11" ht="15">
      <c r="A8" s="18" t="s">
        <v>14</v>
      </c>
      <c r="B8" s="19" t="s">
        <v>60</v>
      </c>
      <c r="C8" s="20">
        <v>657</v>
      </c>
      <c r="D8" s="21" t="s">
        <v>15</v>
      </c>
      <c r="E8" s="22">
        <v>0</v>
      </c>
      <c r="F8" s="23">
        <f aca="true" t="shared" si="0" ref="F8:F15">C8*E8</f>
        <v>0</v>
      </c>
      <c r="G8" s="23" t="s">
        <v>16</v>
      </c>
      <c r="H8" s="23"/>
      <c r="I8" s="23">
        <f aca="true" t="shared" si="1" ref="I8:I15">F8*1.21</f>
        <v>0</v>
      </c>
      <c r="J8" s="23" t="s">
        <v>16</v>
      </c>
      <c r="K8" s="17">
        <f aca="true" t="shared" si="2" ref="K8:K15">I8-F8</f>
        <v>0</v>
      </c>
    </row>
    <row r="9" spans="1:11" ht="15">
      <c r="A9" s="18" t="s">
        <v>17</v>
      </c>
      <c r="B9" s="19" t="s">
        <v>61</v>
      </c>
      <c r="C9" s="20">
        <v>134</v>
      </c>
      <c r="D9" s="21" t="s">
        <v>15</v>
      </c>
      <c r="E9" s="22">
        <v>0</v>
      </c>
      <c r="F9" s="23">
        <f t="shared" si="0"/>
        <v>0</v>
      </c>
      <c r="G9" s="23" t="s">
        <v>16</v>
      </c>
      <c r="H9" s="23"/>
      <c r="I9" s="23">
        <f t="shared" si="1"/>
        <v>0</v>
      </c>
      <c r="J9" s="23" t="s">
        <v>16</v>
      </c>
      <c r="K9" s="17">
        <f t="shared" si="2"/>
        <v>0</v>
      </c>
    </row>
    <row r="10" spans="1:11" ht="15">
      <c r="A10" s="18" t="s">
        <v>18</v>
      </c>
      <c r="B10" s="19" t="s">
        <v>62</v>
      </c>
      <c r="C10" s="20">
        <v>221</v>
      </c>
      <c r="D10" s="21" t="s">
        <v>15</v>
      </c>
      <c r="E10" s="22">
        <v>0</v>
      </c>
      <c r="F10" s="23">
        <f t="shared" si="0"/>
        <v>0</v>
      </c>
      <c r="G10" s="23" t="s">
        <v>16</v>
      </c>
      <c r="H10" s="23"/>
      <c r="I10" s="23">
        <f t="shared" si="1"/>
        <v>0</v>
      </c>
      <c r="J10" s="23" t="s">
        <v>16</v>
      </c>
      <c r="K10" s="17">
        <f t="shared" si="2"/>
        <v>0</v>
      </c>
    </row>
    <row r="11" spans="1:11" ht="15">
      <c r="A11" s="18" t="s">
        <v>54</v>
      </c>
      <c r="B11" s="19" t="s">
        <v>53</v>
      </c>
      <c r="C11" s="20">
        <v>26</v>
      </c>
      <c r="D11" s="21" t="s">
        <v>15</v>
      </c>
      <c r="E11" s="22">
        <v>0</v>
      </c>
      <c r="F11" s="23">
        <f t="shared" si="0"/>
        <v>0</v>
      </c>
      <c r="G11" s="23" t="s">
        <v>16</v>
      </c>
      <c r="H11" s="23"/>
      <c r="I11" s="23">
        <f t="shared" si="1"/>
        <v>0</v>
      </c>
      <c r="J11" s="23" t="s">
        <v>16</v>
      </c>
      <c r="K11" s="17">
        <f t="shared" si="2"/>
        <v>0</v>
      </c>
    </row>
    <row r="12" spans="1:11" ht="15">
      <c r="A12" s="18"/>
      <c r="B12" s="24" t="s">
        <v>19</v>
      </c>
      <c r="C12" s="25">
        <f>SUM(C8:C11)</f>
        <v>1038</v>
      </c>
      <c r="D12" s="26" t="s">
        <v>52</v>
      </c>
      <c r="E12" s="27"/>
      <c r="F12" s="23"/>
      <c r="G12" s="23"/>
      <c r="H12" s="23"/>
      <c r="I12" s="23"/>
      <c r="J12" s="23"/>
      <c r="K12" s="17"/>
    </row>
    <row r="13" spans="1:11" ht="15">
      <c r="A13" s="18" t="s">
        <v>55</v>
      </c>
      <c r="B13" s="58" t="s">
        <v>64</v>
      </c>
      <c r="C13" s="59">
        <v>18</v>
      </c>
      <c r="D13" s="60" t="s">
        <v>15</v>
      </c>
      <c r="E13" s="22">
        <v>0</v>
      </c>
      <c r="F13" s="23">
        <f t="shared" si="0"/>
        <v>0</v>
      </c>
      <c r="G13" s="23"/>
      <c r="H13" s="23"/>
      <c r="I13" s="23"/>
      <c r="J13" s="23"/>
      <c r="K13" s="17"/>
    </row>
    <row r="14" spans="1:11" ht="15">
      <c r="A14" s="18" t="s">
        <v>65</v>
      </c>
      <c r="B14" s="19" t="s">
        <v>56</v>
      </c>
      <c r="C14" s="28">
        <v>221</v>
      </c>
      <c r="D14" s="21" t="s">
        <v>15</v>
      </c>
      <c r="E14" s="22">
        <v>0</v>
      </c>
      <c r="F14" s="23">
        <f t="shared" si="0"/>
        <v>0</v>
      </c>
      <c r="G14" s="23" t="s">
        <v>16</v>
      </c>
      <c r="H14" s="23"/>
      <c r="I14" s="23">
        <f t="shared" si="1"/>
        <v>0</v>
      </c>
      <c r="J14" s="23" t="s">
        <v>16</v>
      </c>
      <c r="K14" s="17">
        <f t="shared" si="2"/>
        <v>0</v>
      </c>
    </row>
    <row r="15" spans="1:11" ht="15">
      <c r="A15" s="18" t="s">
        <v>66</v>
      </c>
      <c r="B15" s="19" t="s">
        <v>59</v>
      </c>
      <c r="C15" s="28">
        <v>14364</v>
      </c>
      <c r="D15" s="21" t="s">
        <v>20</v>
      </c>
      <c r="E15" s="22">
        <v>0</v>
      </c>
      <c r="F15" s="23">
        <f t="shared" si="0"/>
        <v>0</v>
      </c>
      <c r="G15" s="23" t="s">
        <v>16</v>
      </c>
      <c r="H15" s="23"/>
      <c r="I15" s="23">
        <f t="shared" si="1"/>
        <v>0</v>
      </c>
      <c r="J15" s="23" t="s">
        <v>16</v>
      </c>
      <c r="K15" s="17">
        <f t="shared" si="2"/>
        <v>0</v>
      </c>
    </row>
    <row r="16" spans="1:11" ht="15">
      <c r="A16" s="29"/>
      <c r="B16" s="30"/>
      <c r="C16" s="31"/>
      <c r="D16" s="31"/>
      <c r="E16" s="32"/>
      <c r="F16" s="33"/>
      <c r="G16" s="33"/>
      <c r="H16" s="33"/>
      <c r="I16" s="33"/>
      <c r="J16" s="33"/>
      <c r="K16" s="33"/>
    </row>
    <row r="17" spans="1:11" ht="15">
      <c r="A17" s="12" t="s">
        <v>21</v>
      </c>
      <c r="B17" s="13" t="s">
        <v>22</v>
      </c>
      <c r="C17" s="14"/>
      <c r="D17" s="14"/>
      <c r="E17" s="14"/>
      <c r="F17" s="16"/>
      <c r="G17" s="16"/>
      <c r="H17" s="17"/>
      <c r="I17" s="16"/>
      <c r="J17" s="16"/>
      <c r="K17" s="16"/>
    </row>
    <row r="18" spans="1:11" ht="15">
      <c r="A18" s="34" t="s">
        <v>23</v>
      </c>
      <c r="B18" s="35" t="s">
        <v>24</v>
      </c>
      <c r="C18" s="21">
        <f>C8+C9+C10+C11</f>
        <v>1038</v>
      </c>
      <c r="D18" s="21" t="s">
        <v>15</v>
      </c>
      <c r="E18" s="36">
        <v>0</v>
      </c>
      <c r="F18" s="17">
        <f aca="true" t="shared" si="3" ref="F18:F22">C18*E18</f>
        <v>0</v>
      </c>
      <c r="G18" s="17" t="s">
        <v>16</v>
      </c>
      <c r="H18" s="17"/>
      <c r="I18" s="17">
        <f>F18*1.21</f>
        <v>0</v>
      </c>
      <c r="J18" s="17" t="s">
        <v>16</v>
      </c>
      <c r="K18" s="17">
        <f>I18-F18</f>
        <v>0</v>
      </c>
    </row>
    <row r="19" spans="1:11" ht="15">
      <c r="A19" s="34" t="s">
        <v>25</v>
      </c>
      <c r="B19" s="35" t="s">
        <v>26</v>
      </c>
      <c r="C19" s="21">
        <f>C18</f>
        <v>1038</v>
      </c>
      <c r="D19" s="21" t="s">
        <v>15</v>
      </c>
      <c r="E19" s="36">
        <v>0</v>
      </c>
      <c r="F19" s="17">
        <f t="shared" si="3"/>
        <v>0</v>
      </c>
      <c r="G19" s="17" t="s">
        <v>16</v>
      </c>
      <c r="H19" s="17"/>
      <c r="I19" s="17">
        <f>F19*1.21</f>
        <v>0</v>
      </c>
      <c r="J19" s="17" t="s">
        <v>16</v>
      </c>
      <c r="K19" s="17">
        <f>I19-F19</f>
        <v>0</v>
      </c>
    </row>
    <row r="20" spans="1:11" ht="15">
      <c r="A20" s="34" t="s">
        <v>27</v>
      </c>
      <c r="B20" s="35" t="s">
        <v>72</v>
      </c>
      <c r="C20" s="21">
        <v>17</v>
      </c>
      <c r="D20" s="21" t="s">
        <v>15</v>
      </c>
      <c r="E20" s="36">
        <v>0</v>
      </c>
      <c r="F20" s="17">
        <f t="shared" si="3"/>
        <v>0</v>
      </c>
      <c r="G20" s="23"/>
      <c r="H20" s="23"/>
      <c r="I20" s="17">
        <f>F20*1.21</f>
        <v>0</v>
      </c>
      <c r="J20" s="17"/>
      <c r="K20" s="17">
        <f>I20-F20</f>
        <v>0</v>
      </c>
    </row>
    <row r="21" spans="1:11" ht="15">
      <c r="A21" s="34" t="s">
        <v>28</v>
      </c>
      <c r="B21" s="37" t="s">
        <v>63</v>
      </c>
      <c r="C21" s="38">
        <f>C15</f>
        <v>14364</v>
      </c>
      <c r="D21" s="21" t="s">
        <v>20</v>
      </c>
      <c r="E21" s="22">
        <v>0</v>
      </c>
      <c r="F21" s="17">
        <f t="shared" si="3"/>
        <v>0</v>
      </c>
      <c r="G21" s="23" t="s">
        <v>16</v>
      </c>
      <c r="H21" s="23"/>
      <c r="I21" s="17">
        <f>F21*1.21</f>
        <v>0</v>
      </c>
      <c r="J21" s="17" t="s">
        <v>16</v>
      </c>
      <c r="K21" s="17">
        <f>I21-F21</f>
        <v>0</v>
      </c>
    </row>
    <row r="22" spans="1:11" ht="15">
      <c r="A22" s="34" t="s">
        <v>73</v>
      </c>
      <c r="B22" s="37" t="s">
        <v>29</v>
      </c>
      <c r="C22" s="38">
        <v>26</v>
      </c>
      <c r="D22" s="21" t="s">
        <v>15</v>
      </c>
      <c r="E22" s="36">
        <v>0</v>
      </c>
      <c r="F22" s="17">
        <f t="shared" si="3"/>
        <v>0</v>
      </c>
      <c r="G22" s="17" t="s">
        <v>16</v>
      </c>
      <c r="H22" s="17"/>
      <c r="I22" s="17">
        <f>F22*1.21</f>
        <v>0</v>
      </c>
      <c r="J22" s="17" t="s">
        <v>16</v>
      </c>
      <c r="K22" s="17">
        <f>I22-F22</f>
        <v>0</v>
      </c>
    </row>
    <row r="23" spans="1:11" ht="15">
      <c r="A23" s="29"/>
      <c r="B23" s="30"/>
      <c r="C23" s="31"/>
      <c r="D23" s="31"/>
      <c r="E23" s="39"/>
      <c r="F23" s="33"/>
      <c r="G23" s="33"/>
      <c r="H23" s="33"/>
      <c r="I23" s="33"/>
      <c r="J23" s="33"/>
      <c r="K23" s="33"/>
    </row>
    <row r="24" spans="1:11" ht="15">
      <c r="A24" s="12" t="s">
        <v>30</v>
      </c>
      <c r="B24" s="13" t="s">
        <v>31</v>
      </c>
      <c r="C24" s="14"/>
      <c r="D24" s="14"/>
      <c r="E24" s="40"/>
      <c r="F24" s="16"/>
      <c r="G24" s="16"/>
      <c r="H24" s="17"/>
      <c r="I24" s="16"/>
      <c r="J24" s="16"/>
      <c r="K24" s="16"/>
    </row>
    <row r="25" spans="1:11" ht="15">
      <c r="A25" s="34" t="s">
        <v>32</v>
      </c>
      <c r="B25" s="35" t="s">
        <v>33</v>
      </c>
      <c r="C25" s="21">
        <v>615</v>
      </c>
      <c r="D25" s="21" t="s">
        <v>34</v>
      </c>
      <c r="E25" s="22">
        <v>0</v>
      </c>
      <c r="F25" s="41">
        <f aca="true" t="shared" si="4" ref="F25:F26">C25*E25</f>
        <v>0</v>
      </c>
      <c r="G25" s="41" t="s">
        <v>16</v>
      </c>
      <c r="H25" s="41"/>
      <c r="I25" s="41">
        <f aca="true" t="shared" si="5" ref="I25:I26">F25*1.21</f>
        <v>0</v>
      </c>
      <c r="J25" s="41" t="s">
        <v>16</v>
      </c>
      <c r="K25" s="41">
        <f aca="true" t="shared" si="6" ref="K25:K26">I25-F25</f>
        <v>0</v>
      </c>
    </row>
    <row r="26" spans="1:11" ht="15">
      <c r="A26" s="34" t="s">
        <v>35</v>
      </c>
      <c r="B26" s="35" t="s">
        <v>36</v>
      </c>
      <c r="C26" s="21">
        <f>C18</f>
        <v>1038</v>
      </c>
      <c r="D26" s="21" t="s">
        <v>15</v>
      </c>
      <c r="E26" s="22">
        <v>0</v>
      </c>
      <c r="F26" s="41">
        <f t="shared" si="4"/>
        <v>0</v>
      </c>
      <c r="G26" s="41" t="s">
        <v>16</v>
      </c>
      <c r="H26" s="41"/>
      <c r="I26" s="41">
        <f t="shared" si="5"/>
        <v>0</v>
      </c>
      <c r="J26" s="41" t="s">
        <v>16</v>
      </c>
      <c r="K26" s="41">
        <f t="shared" si="6"/>
        <v>0</v>
      </c>
    </row>
    <row r="27" spans="1:11" ht="15">
      <c r="A27" s="34" t="s">
        <v>37</v>
      </c>
      <c r="B27" s="35" t="s">
        <v>74</v>
      </c>
      <c r="C27" s="21">
        <v>1038</v>
      </c>
      <c r="D27" s="21" t="s">
        <v>15</v>
      </c>
      <c r="E27" s="22">
        <v>0</v>
      </c>
      <c r="F27" s="41" t="s">
        <v>16</v>
      </c>
      <c r="G27" s="41">
        <f aca="true" t="shared" si="7" ref="G27:G29">C27*E27</f>
        <v>0</v>
      </c>
      <c r="H27" s="41"/>
      <c r="I27" s="41" t="s">
        <v>16</v>
      </c>
      <c r="J27" s="41">
        <f>G27*1.21</f>
        <v>0</v>
      </c>
      <c r="K27" s="41">
        <f>J27-G27</f>
        <v>0</v>
      </c>
    </row>
    <row r="28" spans="1:11" ht="15">
      <c r="A28" s="34" t="s">
        <v>39</v>
      </c>
      <c r="B28" s="35" t="s">
        <v>71</v>
      </c>
      <c r="C28" s="21">
        <v>1</v>
      </c>
      <c r="D28" s="21" t="s">
        <v>38</v>
      </c>
      <c r="E28" s="22">
        <v>0</v>
      </c>
      <c r="F28" s="41" t="s">
        <v>16</v>
      </c>
      <c r="G28" s="41">
        <f t="shared" si="7"/>
        <v>0</v>
      </c>
      <c r="H28" s="41"/>
      <c r="I28" s="41" t="s">
        <v>16</v>
      </c>
      <c r="J28" s="41">
        <f>G28*1.21</f>
        <v>0</v>
      </c>
      <c r="K28" s="41">
        <f>J28-G28</f>
        <v>0</v>
      </c>
    </row>
    <row r="29" spans="1:11" ht="15">
      <c r="A29" s="34" t="s">
        <v>41</v>
      </c>
      <c r="B29" s="35" t="s">
        <v>58</v>
      </c>
      <c r="C29" s="21">
        <v>1</v>
      </c>
      <c r="D29" s="21" t="s">
        <v>40</v>
      </c>
      <c r="E29" s="22">
        <v>0</v>
      </c>
      <c r="F29" s="41" t="s">
        <v>16</v>
      </c>
      <c r="G29" s="41">
        <f t="shared" si="7"/>
        <v>0</v>
      </c>
      <c r="H29" s="41"/>
      <c r="I29" s="41" t="s">
        <v>16</v>
      </c>
      <c r="J29" s="41">
        <f>G29*1.21</f>
        <v>0</v>
      </c>
      <c r="K29" s="41">
        <f>J29-G29</f>
        <v>0</v>
      </c>
    </row>
    <row r="30" spans="1:11" ht="15">
      <c r="A30" s="34" t="s">
        <v>70</v>
      </c>
      <c r="B30" s="35" t="s">
        <v>75</v>
      </c>
      <c r="C30" s="21">
        <v>1</v>
      </c>
      <c r="D30" s="21" t="s">
        <v>40</v>
      </c>
      <c r="E30" s="22">
        <v>0</v>
      </c>
      <c r="F30" s="17">
        <f aca="true" t="shared" si="8" ref="F30">C30*E30</f>
        <v>0</v>
      </c>
      <c r="G30" s="17" t="s">
        <v>16</v>
      </c>
      <c r="H30" s="17"/>
      <c r="I30" s="17">
        <f>F30*1.21</f>
        <v>0</v>
      </c>
      <c r="J30" s="17" t="s">
        <v>16</v>
      </c>
      <c r="K30" s="17">
        <f>I30-F30</f>
        <v>0</v>
      </c>
    </row>
    <row r="31" spans="1:11" ht="15">
      <c r="A31" s="42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12" t="s">
        <v>42</v>
      </c>
      <c r="B32" s="43">
        <f>SUM(F8:G30)</f>
        <v>0</v>
      </c>
      <c r="C32" s="13"/>
      <c r="D32" s="13"/>
      <c r="E32" s="44"/>
      <c r="F32" s="43">
        <f>SUM(F8:F30)</f>
        <v>0</v>
      </c>
      <c r="G32" s="43">
        <f>SUM(G8:G30)</f>
        <v>0</v>
      </c>
      <c r="H32" s="45"/>
      <c r="I32" s="43">
        <f>SUM(I8:I30)</f>
        <v>0</v>
      </c>
      <c r="J32" s="43">
        <f>SUM(J8:J30)</f>
        <v>0</v>
      </c>
      <c r="K32" s="43">
        <f>SUM(K8:K30)</f>
        <v>0</v>
      </c>
    </row>
    <row r="33" spans="1:11" ht="15">
      <c r="A33" s="29"/>
      <c r="B33" s="46"/>
      <c r="C33" s="31"/>
      <c r="D33" s="31"/>
      <c r="E33" s="32"/>
      <c r="F33" s="33"/>
      <c r="G33" s="33"/>
      <c r="H33" s="33"/>
      <c r="I33" s="33"/>
      <c r="J33" s="33"/>
      <c r="K33" s="33"/>
    </row>
    <row r="34" spans="1:11" ht="15">
      <c r="A34" s="12" t="s">
        <v>48</v>
      </c>
      <c r="B34" s="47" t="s">
        <v>43</v>
      </c>
      <c r="C34" s="48"/>
      <c r="D34" s="48" t="s">
        <v>44</v>
      </c>
      <c r="E34" s="49" t="s">
        <v>45</v>
      </c>
      <c r="F34" s="48" t="s">
        <v>46</v>
      </c>
      <c r="G34" s="48" t="s">
        <v>47</v>
      </c>
      <c r="H34" s="50"/>
      <c r="I34" s="51"/>
      <c r="J34" s="52"/>
      <c r="K34" s="52"/>
    </row>
    <row r="35" spans="1:11" ht="15">
      <c r="A35" s="34" t="s">
        <v>67</v>
      </c>
      <c r="B35" s="53" t="s">
        <v>49</v>
      </c>
      <c r="C35" s="21"/>
      <c r="D35" s="21"/>
      <c r="E35" s="54">
        <f>B32</f>
        <v>0</v>
      </c>
      <c r="F35" s="17">
        <f>G35-E35</f>
        <v>0</v>
      </c>
      <c r="G35" s="17">
        <f>E35*1.21</f>
        <v>0</v>
      </c>
      <c r="H35" s="50"/>
      <c r="I35" s="51"/>
      <c r="J35" s="51"/>
      <c r="K35" s="51"/>
    </row>
    <row r="36" spans="1:11" ht="15">
      <c r="A36" s="34" t="s">
        <v>68</v>
      </c>
      <c r="B36" s="55" t="s">
        <v>50</v>
      </c>
      <c r="C36" s="55"/>
      <c r="D36" s="56" t="e">
        <f>E36/E35</f>
        <v>#DIV/0!</v>
      </c>
      <c r="E36" s="57">
        <f>F32</f>
        <v>0</v>
      </c>
      <c r="F36" s="17">
        <f>G36-E36</f>
        <v>0</v>
      </c>
      <c r="G36" s="17">
        <f>E36*1.21</f>
        <v>0</v>
      </c>
      <c r="H36" s="50"/>
      <c r="I36" s="52"/>
      <c r="J36" s="52"/>
      <c r="K36" s="52"/>
    </row>
    <row r="37" spans="1:11" ht="15">
      <c r="A37" s="34" t="s">
        <v>69</v>
      </c>
      <c r="B37" s="55" t="s">
        <v>51</v>
      </c>
      <c r="C37" s="55"/>
      <c r="D37" s="56" t="e">
        <f>E37/E35</f>
        <v>#DIV/0!</v>
      </c>
      <c r="E37" s="57">
        <f>G32</f>
        <v>0</v>
      </c>
      <c r="F37" s="17">
        <f>G37-E37</f>
        <v>0</v>
      </c>
      <c r="G37" s="17">
        <f>E37*1.21</f>
        <v>0</v>
      </c>
      <c r="H37" s="50"/>
      <c r="I37" s="52"/>
      <c r="J37" s="51"/>
      <c r="K37" s="52"/>
    </row>
  </sheetData>
  <sheetProtection algorithmName="SHA-512" hashValue="mPBRmKQMdoKPX67WsjUkqOFySrAAZQRlqSsK90r0Ipy7BDm8Gum7fTqoaim8vpJMa2LD6hxYsQtMbs0SOTESpA==" saltValue="HL+Bdh8nlMHDpjKAOWMcvw==" spinCount="100000" sheet="1" objects="1" scenarios="1"/>
  <protectedRanges>
    <protectedRange sqref="E8:E30" name="Oblast1"/>
  </protectedRanges>
  <mergeCells count="8">
    <mergeCell ref="I5:J5"/>
    <mergeCell ref="K5:K7"/>
    <mergeCell ref="A3:E3"/>
    <mergeCell ref="A5:A6"/>
    <mergeCell ref="B5:B6"/>
    <mergeCell ref="C5:C6"/>
    <mergeCell ref="D5:D6"/>
    <mergeCell ref="E5:G5"/>
  </mergeCells>
  <printOptions/>
  <pageMargins left="0.7" right="0.7" top="0.787401575" bottom="0.7874015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 Najvar</cp:lastModifiedBy>
  <cp:lastPrinted>2023-10-20T10:29:58Z</cp:lastPrinted>
  <dcterms:created xsi:type="dcterms:W3CDTF">2022-11-26T11:20:48Z</dcterms:created>
  <dcterms:modified xsi:type="dcterms:W3CDTF">2024-02-08T12:50:37Z</dcterms:modified>
  <cp:category/>
  <cp:version/>
  <cp:contentType/>
  <cp:contentStatus/>
</cp:coreProperties>
</file>