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417011 - Veřené osvětlen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'230417011 - Veřené osvětlení'!$C$83:$K$214</definedName>
    <definedName name="_xlnm.Print_Area" localSheetId="1">'230417011 - Veřené osvětlení'!$C$4:$J$39,'230417011 - Veřené osvětlení'!$C$45:$J$65,'230417011 - Veřené osvětlení'!$C$71:$K$214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'230417011 - Veřené osvětlení'!$83:$83</definedName>
  </definedNames>
  <calcPr fullCalcOnLoad="1"/>
</workbook>
</file>

<file path=xl/sharedStrings.xml><?xml version="1.0" encoding="utf-8"?>
<sst xmlns="http://schemas.openxmlformats.org/spreadsheetml/2006/main" count="2284" uniqueCount="681">
  <si>
    <t>Export Komplet</t>
  </si>
  <si>
    <t>VZ</t>
  </si>
  <si>
    <t>2.0</t>
  </si>
  <si>
    <t>ZAMOK</t>
  </si>
  <si>
    <t>False</t>
  </si>
  <si>
    <t>{9c10797c-0099-4afc-ad57-f453b71d6ba1}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</si>
  <si>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</si>
  <si>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</si>
  <si>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</si>
  <si>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</si>
  <si>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</si>
  <si>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</si>
  <si>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</si>
  <si>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</si>
  <si>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230417010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</si>
  <si>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</si>
  <si>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</si>
  <si>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STARÁ OVČÁRNA SOKOLOV</t>
  </si>
  <si>
    <t>KSO:</t>
  </si>
  <si>
    <t/>
  </si>
  <si>
    <t>CC-CZ:</t>
  </si>
  <si>
    <t>Místo:</t>
  </si>
  <si>
    <t xml:space="preserve"> </t>
  </si>
  <si>
    <t>Datum:</t>
  </si>
  <si>
    <t>17. 4. 2023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</si>
  <si>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</si>
  <si>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</si>
  <si>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</si>
  <si>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</si>
  <si>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</si>
  <si>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</si>
  <si>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</si>
  <si>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</si>
  <si>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</si>
  <si>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</si>
  <si>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</si>
  <si>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</si>
  <si>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</si>
  <si>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</si>
  <si>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</si>
  <si>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</si>
  <si>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</si>
  <si>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</si>
  <si>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</si>
  <si>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</si>
  <si>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</si>
  <si>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</si>
  <si>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</si>
  <si>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</si>
  <si>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</si>
  <si>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</si>
  <si>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</si>
  <si>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</si>
  <si>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</si>
  <si>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</si>
  <si>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</si>
  <si>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</si>
  <si>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</si>
  <si>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</si>
  <si>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</si>
  <si>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</si>
  <si>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</si>
  <si>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</si>
  <si>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</si>
  <si>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</si>
  <si>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</si>
  <si>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</si>
  <si>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</si>
  <si>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</si>
  <si>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</si>
  <si>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</si>
  <si>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</si>
  <si>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</si>
  <si>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</si>
  <si>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230417011</t>
  </si>
  <si>
    <t>Veřené osvětlení</t>
  </si>
  <si>
    <t>STA</t>
  </si>
  <si>
    <t>1</t>
  </si>
  <si>
    <t>{de792def-3763-48cd-bd0c-8a28ce34243c}</t>
  </si>
  <si>
    <t>2</t>
  </si>
  <si>
    <t>KRYCÍ LIST SOUPISU PRACÍ</t>
  </si>
  <si>
    <t>Objekt:</t>
  </si>
  <si>
    <t>230417011 - Veřené osvětlení</t>
  </si>
  <si>
    <t>REKAPITULACE ČLENĚNÍ SOUPISU PRACÍ</t>
  </si>
  <si>
    <t>Kód dílu - Popis</t>
  </si>
  <si>
    <t>Cena celkem [CZK]</t>
  </si>
  <si>
    <t>-1</t>
  </si>
  <si>
    <t>DZ - Dodávky zařízení</t>
  </si>
  <si>
    <t>MAT - Materiál elektromontážní</t>
  </si>
  <si>
    <t>MON - Elektromontáže</t>
  </si>
  <si>
    <t>ZEM - Zemní práce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</si>
  <si>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</si>
  <si>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</si>
  <si>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</si>
  <si>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</si>
  <si>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</si>
  <si>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</si>
  <si>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</si>
  <si>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</si>
  <si>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</si>
  <si>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</si>
  <si>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</si>
  <si>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</si>
  <si>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</si>
  <si>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</si>
  <si>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DZ</t>
  </si>
  <si>
    <t>Dodávky zařízení</t>
  </si>
  <si>
    <t>ROZPOCET</t>
  </si>
  <si>
    <t>M</t>
  </si>
  <si>
    <t>000900001</t>
  </si>
  <si>
    <t>RVO pilíř 320+470x1830x250mm měření20A/3f,náplň</t>
  </si>
  <si>
    <t>ks</t>
  </si>
  <si>
    <t>8</t>
  </si>
  <si>
    <t>4</t>
  </si>
  <si>
    <t>-834516402</t>
  </si>
  <si>
    <t>P</t>
  </si>
  <si>
    <t>Poznámka k položce:
dle schéma</t>
  </si>
  <si>
    <t>000530411</t>
  </si>
  <si>
    <t>Svítidlo 17W/2210lm/2700K,IP65</t>
  </si>
  <si>
    <t>340361868</t>
  </si>
  <si>
    <t>Poznámka k položce:
CLO,přep.ochr.4kV,CRI80,příprava pro chytrou regulaci</t>
  </si>
  <si>
    <t>3</t>
  </si>
  <si>
    <t>000560025</t>
  </si>
  <si>
    <t>stožár osvětlovací bezpaticový výška 5m</t>
  </si>
  <si>
    <t>-598733015</t>
  </si>
  <si>
    <t>Poznámka k položce:
žár.Zn,159/108/89mm</t>
  </si>
  <si>
    <t>000574410</t>
  </si>
  <si>
    <t>výložník osvětlovací rovný žárZn 89/60mm vyložení 0,3m</t>
  </si>
  <si>
    <t>-1688738571</t>
  </si>
  <si>
    <t>5</t>
  </si>
  <si>
    <t>000574410.1</t>
  </si>
  <si>
    <t>výložník osvětlovací rovný žárZn 89/60mm vyložení 0,5m</t>
  </si>
  <si>
    <t>-1674656824</t>
  </si>
  <si>
    <t>6</t>
  </si>
  <si>
    <t>000574411</t>
  </si>
  <si>
    <t>výložník osvětlovací rovný žárZn 89/60mm vyložení 1m</t>
  </si>
  <si>
    <t>1784392814</t>
  </si>
  <si>
    <t>MAT</t>
  </si>
  <si>
    <t>Materiál elektromontážní</t>
  </si>
  <si>
    <t>7</t>
  </si>
  <si>
    <t>11.086.49</t>
  </si>
  <si>
    <t>Stožár.rozvodnice 4 svork.M8</t>
  </si>
  <si>
    <t>-507639703</t>
  </si>
  <si>
    <t>Poznámka k položce:
TNC,1vývod,pojist.E14,univer.příložky nerez,IP20</t>
  </si>
  <si>
    <t>043010017</t>
  </si>
  <si>
    <t>Pojistka E14/6A gG</t>
  </si>
  <si>
    <t>-477915168</t>
  </si>
  <si>
    <t>9</t>
  </si>
  <si>
    <t>000431162</t>
  </si>
  <si>
    <t>pojistková patrona PNA000 32AgG</t>
  </si>
  <si>
    <t>1711847955</t>
  </si>
  <si>
    <t>10</t>
  </si>
  <si>
    <t>000434095</t>
  </si>
  <si>
    <t>jistič 1pól/ch.C/10kA 10A</t>
  </si>
  <si>
    <t>1469606681</t>
  </si>
  <si>
    <t>11</t>
  </si>
  <si>
    <t>000441131</t>
  </si>
  <si>
    <t>stykač 3pól 25A na lištu c.230VAC</t>
  </si>
  <si>
    <t>1383389116</t>
  </si>
  <si>
    <t>12</t>
  </si>
  <si>
    <t>000784114</t>
  </si>
  <si>
    <t>svorka řadová 10mm2 šroubová bílá  na DIN lištu</t>
  </si>
  <si>
    <t>-905139662</t>
  </si>
  <si>
    <t>13</t>
  </si>
  <si>
    <t>000101209</t>
  </si>
  <si>
    <t>kabel CYKY-J 4x10</t>
  </si>
  <si>
    <t>m</t>
  </si>
  <si>
    <t>1843711685</t>
  </si>
  <si>
    <t>14</t>
  </si>
  <si>
    <t>000101105</t>
  </si>
  <si>
    <t>kabel CYKY-J 3x1,5</t>
  </si>
  <si>
    <t>1911399016</t>
  </si>
  <si>
    <t>000321500</t>
  </si>
  <si>
    <t>roura korugovaná pr.40/32mm</t>
  </si>
  <si>
    <t>1010937639</t>
  </si>
  <si>
    <t>16</t>
  </si>
  <si>
    <t>000321501</t>
  </si>
  <si>
    <t>roura korugovaná pr.50/41mm</t>
  </si>
  <si>
    <t>756351414</t>
  </si>
  <si>
    <t>17</t>
  </si>
  <si>
    <t>000321505</t>
  </si>
  <si>
    <t>roura korugovaná pr.110/94mm</t>
  </si>
  <si>
    <t>-1784220664</t>
  </si>
  <si>
    <t>18</t>
  </si>
  <si>
    <t>000295011</t>
  </si>
  <si>
    <t>vedení FeZn pr.10mm(0,63kg/m)</t>
  </si>
  <si>
    <t>-1296186587</t>
  </si>
  <si>
    <t>19</t>
  </si>
  <si>
    <t>000295073</t>
  </si>
  <si>
    <t>svorka drátu Rd10/10 zemnící 2šrouby FeZn</t>
  </si>
  <si>
    <t>88835777</t>
  </si>
  <si>
    <t>20</t>
  </si>
  <si>
    <t>000295772</t>
  </si>
  <si>
    <t>svorka připojovací SP 1šroub nerez</t>
  </si>
  <si>
    <t>-431237630</t>
  </si>
  <si>
    <t>10.212.18</t>
  </si>
  <si>
    <t>Ochranná manžeta plastová pro stožár š.159mm</t>
  </si>
  <si>
    <t>KS</t>
  </si>
  <si>
    <t>896585869</t>
  </si>
  <si>
    <t>22</t>
  </si>
  <si>
    <t>000046221</t>
  </si>
  <si>
    <t>asfalt 80</t>
  </si>
  <si>
    <t>kg</t>
  </si>
  <si>
    <t>1273430956</t>
  </si>
  <si>
    <t>23</t>
  </si>
  <si>
    <t>000046114</t>
  </si>
  <si>
    <t>písek kopaný 0-2mm</t>
  </si>
  <si>
    <t>m3</t>
  </si>
  <si>
    <t>-191384783</t>
  </si>
  <si>
    <t>24</t>
  </si>
  <si>
    <t>000046383</t>
  </si>
  <si>
    <t>výstražná fólie šířka 0,34m</t>
  </si>
  <si>
    <t>1557905573</t>
  </si>
  <si>
    <t>25</t>
  </si>
  <si>
    <t>1245414246</t>
  </si>
  <si>
    <t>26</t>
  </si>
  <si>
    <t>-1137214468</t>
  </si>
  <si>
    <t>27</t>
  </si>
  <si>
    <t>-767634362</t>
  </si>
  <si>
    <t>28</t>
  </si>
  <si>
    <t>-762233021</t>
  </si>
  <si>
    <t>29</t>
  </si>
  <si>
    <t>000046162</t>
  </si>
  <si>
    <t>kabelový žlab betonový KZ I (500x175x135mm)</t>
  </si>
  <si>
    <t>-1533606831</t>
  </si>
  <si>
    <t>30</t>
  </si>
  <si>
    <t>000046134</t>
  </si>
  <si>
    <t>beton B13,5</t>
  </si>
  <si>
    <t>861309991</t>
  </si>
  <si>
    <t>31</t>
  </si>
  <si>
    <t>000046453</t>
  </si>
  <si>
    <t>stožárové pouzdro plast SP315/1000</t>
  </si>
  <si>
    <t>-1950696458</t>
  </si>
  <si>
    <t>MON</t>
  </si>
  <si>
    <t>Elektromontáže</t>
  </si>
  <si>
    <t>32</t>
  </si>
  <si>
    <t>K</t>
  </si>
  <si>
    <t>210191540</t>
  </si>
  <si>
    <t xml:space="preserve">Montáž skříní bez zapojení vodičů tenkocementových v pilíři pilířů pro skříně bez základů, typ </t>
  </si>
  <si>
    <t>kus</t>
  </si>
  <si>
    <t>CS ÚRS 2023 01</t>
  </si>
  <si>
    <t>-417803219</t>
  </si>
  <si>
    <t>Online PSC</t>
  </si>
  <si>
    <t>https://podminky.urs.cz/item/CS_URS_2023_01/210191540</t>
  </si>
  <si>
    <t>33</t>
  </si>
  <si>
    <t>210203901</t>
  </si>
  <si>
    <t>Montáž svítidel LED se zapojením vodičů průmyslových nebo venkovních na výložník nebo dřík</t>
  </si>
  <si>
    <t>-820198690</t>
  </si>
  <si>
    <t>https://podminky.urs.cz/item/CS_URS_2023_01/210203901</t>
  </si>
  <si>
    <t>34</t>
  </si>
  <si>
    <t>210204002</t>
  </si>
  <si>
    <t>Montáž stožárů osvětlení parkových ocelových</t>
  </si>
  <si>
    <t>-217683220</t>
  </si>
  <si>
    <t>https://podminky.urs.cz/item/CS_URS_2023_01/210204002</t>
  </si>
  <si>
    <t>35</t>
  </si>
  <si>
    <t>210204103</t>
  </si>
  <si>
    <t>Montáž výložníků osvětlení jednoramenných sloupových, hmotnosti do 35 kg</t>
  </si>
  <si>
    <t>-72255812</t>
  </si>
  <si>
    <t>https://podminky.urs.cz/item/CS_URS_2023_01/210204103</t>
  </si>
  <si>
    <t>36</t>
  </si>
  <si>
    <t>-842934788</t>
  </si>
  <si>
    <t>37</t>
  </si>
  <si>
    <t>-1599068983</t>
  </si>
  <si>
    <t>38</t>
  </si>
  <si>
    <t>210204201</t>
  </si>
  <si>
    <t>Montáž elektrovýzbroje stožárů osvětlení 1 okruh</t>
  </si>
  <si>
    <t>-1787655291</t>
  </si>
  <si>
    <t>https://podminky.urs.cz/item/CS_URS_2023_01/210204201</t>
  </si>
  <si>
    <t>39</t>
  </si>
  <si>
    <t>210120102</t>
  </si>
  <si>
    <t>Montáž pojistek se zapojením vodičů závitových pojistkových částí pojistkových patron nožových</t>
  </si>
  <si>
    <t>-237908849</t>
  </si>
  <si>
    <t>https://podminky.urs.cz/item/CS_URS_2023_01/210120102</t>
  </si>
  <si>
    <t>40</t>
  </si>
  <si>
    <t>210120511</t>
  </si>
  <si>
    <t>Montáž jističů se zapojením vodičů jističů do 100 A</t>
  </si>
  <si>
    <t>-835043102</t>
  </si>
  <si>
    <t>https://podminky.urs.cz/item/CS_URS_2023_01/210120511</t>
  </si>
  <si>
    <t>41</t>
  </si>
  <si>
    <t>210120804</t>
  </si>
  <si>
    <t>přístroj modulový na lištu DIN vč.zapoj.do25A/4pól</t>
  </si>
  <si>
    <t>1433828775</t>
  </si>
  <si>
    <t>42</t>
  </si>
  <si>
    <t>741231003</t>
  </si>
  <si>
    <t>Montáž svorkovnic do rozváděčů s popisnými štítky se zapojením vodičů na jedné straně řadových, průřezové plochy vodičů do 10 mm2</t>
  </si>
  <si>
    <t>-1950502164</t>
  </si>
  <si>
    <t>https://podminky.urs.cz/item/CS_URS_2023_01/741231003</t>
  </si>
  <si>
    <t>43</t>
  </si>
  <si>
    <t>210812111</t>
  </si>
  <si>
    <t>Montáž izolovaných kabelů měděných do 1 kV bez ukončení plných nebo laněných kulatých (např. CYKY, CHKE-R) uložených volně nebo v liště počtu a průřezu žil 24x1,5 mm2</t>
  </si>
  <si>
    <t>719214180</t>
  </si>
  <si>
    <t>https://podminky.urs.cz/item/CS_URS_2023_01/210812111</t>
  </si>
  <si>
    <t>44</t>
  </si>
  <si>
    <t>210812071</t>
  </si>
  <si>
    <t>Montáž izolovaných kabelů měděných do 1 kV bez ukončení plných nebo laněných kulatých (např. CYKY, CHKE-R) uložených volně nebo v liště počtu a průřezu žil 7x1,5 až 2,5 mm2</t>
  </si>
  <si>
    <t>-2006376238</t>
  </si>
  <si>
    <t>https://podminky.urs.cz/item/CS_URS_2023_01/210812071</t>
  </si>
  <si>
    <t>45</t>
  </si>
  <si>
    <t>741110312</t>
  </si>
  <si>
    <t>Montáž trubek ochranných s nasunutím nebo našroubováním do krabic plastových tuhých, uložených volně, vnitřní Ø přes 40 do 90 mm</t>
  </si>
  <si>
    <t>1466710916</t>
  </si>
  <si>
    <t>https://podminky.urs.cz/item/CS_URS_2023_01/741110312</t>
  </si>
  <si>
    <t>46</t>
  </si>
  <si>
    <t>1625396533</t>
  </si>
  <si>
    <t>47</t>
  </si>
  <si>
    <t>741110313</t>
  </si>
  <si>
    <t>Montáž trubek ochranných s nasunutím nebo našroubováním do krabic plastových tuhých, uložených volně, vnitřní Ø přes 90 do 133 mm</t>
  </si>
  <si>
    <t>1213102467</t>
  </si>
  <si>
    <t>https://podminky.urs.cz/item/CS_URS_2023_01/741110313</t>
  </si>
  <si>
    <t>48</t>
  </si>
  <si>
    <t>210100003</t>
  </si>
  <si>
    <t>Ukončení vodičů izolovaných s označením a zapojením v rozváděči nebo na přístroji průřezu žíly do 16 mm2</t>
  </si>
  <si>
    <t>1618515421</t>
  </si>
  <si>
    <t>https://podminky.urs.cz/item/CS_URS_2023_01/210100003</t>
  </si>
  <si>
    <t>49</t>
  </si>
  <si>
    <t>210100101</t>
  </si>
  <si>
    <t>Ukončení vodičů izolovaných s označením a zapojením na svorkovnici s otevřením a uzavřením krytu průřezu žíly do 16 mm2</t>
  </si>
  <si>
    <t>-925992923</t>
  </si>
  <si>
    <t>https://podminky.urs.cz/item/CS_URS_2023_01/210100101</t>
  </si>
  <si>
    <t>50</t>
  </si>
  <si>
    <t>210100101.1</t>
  </si>
  <si>
    <t>ukončení na svorkovnici vodič do 16mm2 (vývody svít.)</t>
  </si>
  <si>
    <t>1690744242</t>
  </si>
  <si>
    <t>51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</si>
  <si>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</si>
  <si>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</si>
  <si>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1344776803</t>
  </si>
  <si>
    <t>https://podminky.urs.cz/item/CS_URS_2023_01/210220022</t>
  </si>
  <si>
    <t>52</t>
  </si>
  <si>
    <t>210220301</t>
  </si>
  <si>
    <t>Montáž hromosvodného vedení svorek se 2 šrouby</t>
  </si>
  <si>
    <t>-1255717392</t>
  </si>
  <si>
    <t>https://podminky.urs.cz/item/CS_URS_2023_01/210220301</t>
  </si>
  <si>
    <t>53</t>
  </si>
  <si>
    <t>-569495174</t>
  </si>
  <si>
    <t>54</t>
  </si>
  <si>
    <t>210220441</t>
  </si>
  <si>
    <t>ochrana zemní svorky asfaltovým nátěrem</t>
  </si>
  <si>
    <t>-153855456</t>
  </si>
  <si>
    <t>ZEM</t>
  </si>
  <si>
    <t>Zemní práce</t>
  </si>
  <si>
    <t>55</t>
  </si>
  <si>
    <t>460200163</t>
  </si>
  <si>
    <t>výkop kabel.rýhy šířka 35/hloubka 80cm tz.3/ko1.0</t>
  </si>
  <si>
    <t>-234726275</t>
  </si>
  <si>
    <t>56</t>
  </si>
  <si>
    <t>460420022</t>
  </si>
  <si>
    <t>kabelové lože 2x10cm kopaný písek šířka do 65cm</t>
  </si>
  <si>
    <t>80333650</t>
  </si>
  <si>
    <t>57</t>
  </si>
  <si>
    <t>460490012</t>
  </si>
  <si>
    <t>výstražná fólie šířka nad 30cm</t>
  </si>
  <si>
    <t>-1562091757</t>
  </si>
  <si>
    <t>58</t>
  </si>
  <si>
    <t>460560163</t>
  </si>
  <si>
    <t>zához kabelové rýhy šířka 35/hloubka 80cm tz.3</t>
  </si>
  <si>
    <t>-2131919478</t>
  </si>
  <si>
    <t>59</t>
  </si>
  <si>
    <t>460600001</t>
  </si>
  <si>
    <t>odvoz zeminy do 10km vč.poplatku za skládku</t>
  </si>
  <si>
    <t>-2025494129</t>
  </si>
  <si>
    <t>60</t>
  </si>
  <si>
    <t>460620013</t>
  </si>
  <si>
    <t>provizorní úprava terénu třída zeminy 3</t>
  </si>
  <si>
    <t>m2</t>
  </si>
  <si>
    <t>1571268854</t>
  </si>
  <si>
    <t>61</t>
  </si>
  <si>
    <t>460200303</t>
  </si>
  <si>
    <t>výkop kabel.rýhy šířka 50/hloubka 120cm tz.3/ko1.0</t>
  </si>
  <si>
    <t>-1363784269</t>
  </si>
  <si>
    <t>62</t>
  </si>
  <si>
    <t>460030071</t>
  </si>
  <si>
    <t>bourání živičných povrchů 3-5cm</t>
  </si>
  <si>
    <t>-1330931765</t>
  </si>
  <si>
    <t>63</t>
  </si>
  <si>
    <t>460030082</t>
  </si>
  <si>
    <t>řezání spáry v betonu do 10cm</t>
  </si>
  <si>
    <t>502160893</t>
  </si>
  <si>
    <t>64</t>
  </si>
  <si>
    <t>460080103</t>
  </si>
  <si>
    <t>bourání betonu tl.10cm</t>
  </si>
  <si>
    <t>-1465455521</t>
  </si>
  <si>
    <t>65</t>
  </si>
  <si>
    <t>-1875488331</t>
  </si>
  <si>
    <t>66</t>
  </si>
  <si>
    <t>-298968277</t>
  </si>
  <si>
    <t>67</t>
  </si>
  <si>
    <t>460560303</t>
  </si>
  <si>
    <t>zához kabelové rýhy šířka 50/hloubka 120cm tz.3</t>
  </si>
  <si>
    <t>350258038</t>
  </si>
  <si>
    <t>68</t>
  </si>
  <si>
    <t>430042145</t>
  </si>
  <si>
    <t>69</t>
  </si>
  <si>
    <t>460650022</t>
  </si>
  <si>
    <t>betonová vozovka vrstva 10cm vč.materiálu</t>
  </si>
  <si>
    <t>-2071821940</t>
  </si>
  <si>
    <t>70</t>
  </si>
  <si>
    <t>460650046</t>
  </si>
  <si>
    <t>litý asfalt tl.4cm vč.materiálu</t>
  </si>
  <si>
    <t>-235941698</t>
  </si>
  <si>
    <t>71</t>
  </si>
  <si>
    <t>2051168327</t>
  </si>
  <si>
    <t>72</t>
  </si>
  <si>
    <t>460030035</t>
  </si>
  <si>
    <t>vytrhání zámkové dlažby v písku</t>
  </si>
  <si>
    <t>516332083</t>
  </si>
  <si>
    <t>73</t>
  </si>
  <si>
    <t>2050865244</t>
  </si>
  <si>
    <t>74</t>
  </si>
  <si>
    <t>-100963365</t>
  </si>
  <si>
    <t>75</t>
  </si>
  <si>
    <t>-1438935248</t>
  </si>
  <si>
    <t>76</t>
  </si>
  <si>
    <t>1172459502</t>
  </si>
  <si>
    <t>77</t>
  </si>
  <si>
    <t>460650054</t>
  </si>
  <si>
    <t>dlažba betonová zámková pokládka bez materiálu</t>
  </si>
  <si>
    <t>-498125505</t>
  </si>
  <si>
    <t>78</t>
  </si>
  <si>
    <t>460050703</t>
  </si>
  <si>
    <t>výkop jámy do 2m3 pro stožár VO ruční tz.3/ko1.0</t>
  </si>
  <si>
    <t>-137223458</t>
  </si>
  <si>
    <t>79</t>
  </si>
  <si>
    <t>460100003</t>
  </si>
  <si>
    <t>pouzdrový základ VO mimo trasu kabelu pr.0,3/1,5m</t>
  </si>
  <si>
    <t>1343815245</t>
  </si>
  <si>
    <t>80</t>
  </si>
  <si>
    <t>-1341689737</t>
  </si>
  <si>
    <t>ON</t>
  </si>
  <si>
    <t>Ostatní náklady</t>
  </si>
  <si>
    <t>81</t>
  </si>
  <si>
    <t>219990011</t>
  </si>
  <si>
    <t>rozebrání stáv.základu stožáru VO, zatažení nového kabelu,oprava základu (vč.materiálu)</t>
  </si>
  <si>
    <t>kpl</t>
  </si>
  <si>
    <t>-5442932</t>
  </si>
  <si>
    <t>82</t>
  </si>
  <si>
    <t>219000001</t>
  </si>
  <si>
    <t>Doprava dodávek</t>
  </si>
  <si>
    <t>1024</t>
  </si>
  <si>
    <t>-257775874</t>
  </si>
  <si>
    <t>83</t>
  </si>
  <si>
    <t>219000002</t>
  </si>
  <si>
    <t>přesun dodávek</t>
  </si>
  <si>
    <t>326116455</t>
  </si>
  <si>
    <t>84</t>
  </si>
  <si>
    <t>219000003</t>
  </si>
  <si>
    <t>prořez do 5%</t>
  </si>
  <si>
    <t>1426894926</t>
  </si>
  <si>
    <t>85</t>
  </si>
  <si>
    <t>219000004</t>
  </si>
  <si>
    <t>podružný materiál</t>
  </si>
  <si>
    <t>251251703</t>
  </si>
  <si>
    <t>86</t>
  </si>
  <si>
    <t>219000005</t>
  </si>
  <si>
    <t>PPV pro elektromontáže</t>
  </si>
  <si>
    <t>755420850</t>
  </si>
  <si>
    <t>87</t>
  </si>
  <si>
    <t>219000006</t>
  </si>
  <si>
    <t>PPV pro zemní práce</t>
  </si>
  <si>
    <t>666894995</t>
  </si>
  <si>
    <t>88</t>
  </si>
  <si>
    <t>219000007</t>
  </si>
  <si>
    <t>ostatní náklady+recyklace</t>
  </si>
  <si>
    <t>-391324351</t>
  </si>
  <si>
    <t>95</t>
  </si>
  <si>
    <t>030001000</t>
  </si>
  <si>
    <t>Zařízení staveniště</t>
  </si>
  <si>
    <t>80643841</t>
  </si>
  <si>
    <t>https://podminky.urs.cz/item/CS_URS_2023_01/030001000</t>
  </si>
  <si>
    <t>Poznámka k položce:
včetně dopravního značení, zabezpečení staveniště a všech dalších nákladů nutných k provádění díla.</t>
  </si>
  <si>
    <t>90</t>
  </si>
  <si>
    <t>219000009</t>
  </si>
  <si>
    <t>PV/ narušení dopravy</t>
  </si>
  <si>
    <t>409960316</t>
  </si>
  <si>
    <t>94</t>
  </si>
  <si>
    <t>045203000</t>
  </si>
  <si>
    <t>Kompletační činnost</t>
  </si>
  <si>
    <t>-1904515184</t>
  </si>
  <si>
    <t>https://podminky.urs.cz/item/CS_URS_2023_01/045203000</t>
  </si>
  <si>
    <t>96</t>
  </si>
  <si>
    <t>044002000</t>
  </si>
  <si>
    <t>Revize</t>
  </si>
  <si>
    <t>-428062340</t>
  </si>
  <si>
    <t>https://podminky.urs.cz/item/CS_URS_2023_01/044002000</t>
  </si>
  <si>
    <t>97</t>
  </si>
  <si>
    <t>012002000</t>
  </si>
  <si>
    <t>Geodetické práce</t>
  </si>
  <si>
    <t>Kpl</t>
  </si>
  <si>
    <t>1968161451</t>
  </si>
  <si>
    <t>https://podminky.urs.cz/item/CS_URS_2023_01/012002000</t>
  </si>
  <si>
    <t>Poznámka k položce:
-Zaměření skutečného provedení
-Veškeré další geodetické práce nutné k provedení díla</t>
  </si>
  <si>
    <t>98</t>
  </si>
  <si>
    <t>013254000</t>
  </si>
  <si>
    <t>Dokumentace skutečného provedení stavby</t>
  </si>
  <si>
    <t>-961458704</t>
  </si>
  <si>
    <t>https://podminky.urs.cz/item/CS_URS_2023_01/013254000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</si>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</sst>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210191540" TargetMode="External" /><Relationship Id="rId2" Type="http://schemas.openxmlformats.org/officeDocument/2006/relationships/hyperlink" Target="https://podminky.urs.cz/item/CS_URS_2023_01/210203901" TargetMode="External" /><Relationship Id="rId3" Type="http://schemas.openxmlformats.org/officeDocument/2006/relationships/hyperlink" Target="https://podminky.urs.cz/item/CS_URS_2023_01/210204002" TargetMode="External" /><Relationship Id="rId4" Type="http://schemas.openxmlformats.org/officeDocument/2006/relationships/hyperlink" Target="https://podminky.urs.cz/item/CS_URS_2023_01/210204103" TargetMode="External" /><Relationship Id="rId5" Type="http://schemas.openxmlformats.org/officeDocument/2006/relationships/hyperlink" Target="https://podminky.urs.cz/item/CS_URS_2023_01/210204103" TargetMode="External" /><Relationship Id="rId6" Type="http://schemas.openxmlformats.org/officeDocument/2006/relationships/hyperlink" Target="https://podminky.urs.cz/item/CS_URS_2023_01/210204103" TargetMode="External" /><Relationship Id="rId7" Type="http://schemas.openxmlformats.org/officeDocument/2006/relationships/hyperlink" Target="https://podminky.urs.cz/item/CS_URS_2023_01/210204201" TargetMode="External" /><Relationship Id="rId8" Type="http://schemas.openxmlformats.org/officeDocument/2006/relationships/hyperlink" Target="https://podminky.urs.cz/item/CS_URS_2023_01/210120102" TargetMode="External" /><Relationship Id="rId9" Type="http://schemas.openxmlformats.org/officeDocument/2006/relationships/hyperlink" Target="https://podminky.urs.cz/item/CS_URS_2023_01/210120511" TargetMode="External" /><Relationship Id="rId10" Type="http://schemas.openxmlformats.org/officeDocument/2006/relationships/hyperlink" Target="https://podminky.urs.cz/item/CS_URS_2023_01/741231003" TargetMode="External" /><Relationship Id="rId11" Type="http://schemas.openxmlformats.org/officeDocument/2006/relationships/hyperlink" Target="https://podminky.urs.cz/item/CS_URS_2023_01/210812111" TargetMode="External" /><Relationship Id="rId12" Type="http://schemas.openxmlformats.org/officeDocument/2006/relationships/hyperlink" Target="https://podminky.urs.cz/item/CS_URS_2023_01/210812071" TargetMode="External" /><Relationship Id="rId13" Type="http://schemas.openxmlformats.org/officeDocument/2006/relationships/hyperlink" Target="https://podminky.urs.cz/item/CS_URS_2023_01/741110312" TargetMode="External" /><Relationship Id="rId14" Type="http://schemas.openxmlformats.org/officeDocument/2006/relationships/hyperlink" Target="https://podminky.urs.cz/item/CS_URS_2023_01/741110312" TargetMode="External" /><Relationship Id="rId15" Type="http://schemas.openxmlformats.org/officeDocument/2006/relationships/hyperlink" Target="https://podminky.urs.cz/item/CS_URS_2023_01/741110313" TargetMode="External" /><Relationship Id="rId16" Type="http://schemas.openxmlformats.org/officeDocument/2006/relationships/hyperlink" Target="https://podminky.urs.cz/item/CS_URS_2023_01/210100003" TargetMode="External" /><Relationship Id="rId17" Type="http://schemas.openxmlformats.org/officeDocument/2006/relationships/hyperlink" Target="https://podminky.urs.cz/item/CS_URS_2023_01/210100101" TargetMode="External" /><Relationship Id="rId18" Type="http://schemas.openxmlformats.org/officeDocument/2006/relationships/hyperlink" Target="https://podminky.urs.cz/item/CS_URS_2023_01/210220022" TargetMode="External" /><Relationship Id="rId19" Type="http://schemas.openxmlformats.org/officeDocument/2006/relationships/hyperlink" Target="https://podminky.urs.cz/item/CS_URS_2023_01/210220301" TargetMode="External" /><Relationship Id="rId20" Type="http://schemas.openxmlformats.org/officeDocument/2006/relationships/hyperlink" Target="https://podminky.urs.cz/item/CS_URS_2023_01/210220301" TargetMode="External" /><Relationship Id="rId21" Type="http://schemas.openxmlformats.org/officeDocument/2006/relationships/hyperlink" Target="https://podminky.urs.cz/item/CS_URS_2023_01/030001000" TargetMode="External" /><Relationship Id="rId22" Type="http://schemas.openxmlformats.org/officeDocument/2006/relationships/hyperlink" Target="https://podminky.urs.cz/item/CS_URS_2023_01/045203000" TargetMode="External" /><Relationship Id="rId23" Type="http://schemas.openxmlformats.org/officeDocument/2006/relationships/hyperlink" Target="https://podminky.urs.cz/item/CS_URS_2023_01/044002000" TargetMode="External" /><Relationship Id="rId24" Type="http://schemas.openxmlformats.org/officeDocument/2006/relationships/hyperlink" Target="https://podminky.urs.cz/item/CS_URS_2023_01/012002000" TargetMode="External" /><Relationship Id="rId25" Type="http://schemas.openxmlformats.org/officeDocument/2006/relationships/hyperlink" Target="https://podminky.urs.cz/item/CS_URS_2023_01/013254000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34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35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6.95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E37" s="35"/>
    </row>
    <row r="41" spans="1:57" s="2" customFormat="1" ht="6.95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E41" s="35"/>
    </row>
    <row r="42" spans="1:57" s="2" customFormat="1" ht="24.95" customHeight="1">
      <c r="A42" s="35"/>
      <c r="B42" s="36"/>
      <c r="C42" s="20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E43" s="35"/>
    </row>
    <row r="44" spans="1:57" s="4" customFormat="1" ht="12" customHeight="1">
      <c r="A44" s="4"/>
      <c r="B44" s="60"/>
      <c r="C44" s="29" t="s">
        <v>13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230417010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E44" s="4"/>
    </row>
    <row r="45" spans="1:57" s="5" customFormat="1" ht="36.95" customHeight="1">
      <c r="A45" s="5"/>
      <c r="B45" s="63"/>
      <c r="C45" s="64" t="s">
        <v>16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STARÁ OVČÁRNA SOKOLOV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E45" s="5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E46" s="35"/>
    </row>
    <row r="47" spans="1:57" s="2" customFormat="1" ht="12" customHeight="1">
      <c r="A47" s="35"/>
      <c r="B47" s="36"/>
      <c r="C47" s="29" t="s">
        <v>21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23</v>
      </c>
      <c r="AJ47" s="37"/>
      <c r="AK47" s="37"/>
      <c r="AL47" s="37"/>
      <c r="AM47" s="69" t="str">
        <f>IF(AN8="","",AN8)</f>
        <v>17. 4. 2023</v>
      </c>
      <c r="AN47" s="69"/>
      <c r="AO47" s="37"/>
      <c r="AP47" s="37"/>
      <c r="AQ47" s="37"/>
      <c r="AR47" s="41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E48" s="35"/>
    </row>
    <row r="49" spans="1:57" s="2" customFormat="1" ht="15.15" customHeight="1">
      <c r="A49" s="35"/>
      <c r="B49" s="36"/>
      <c r="C49" s="29" t="s">
        <v>25</v>
      </c>
      <c r="D49" s="37"/>
      <c r="E49" s="37"/>
      <c r="F49" s="37"/>
      <c r="G49" s="37"/>
      <c r="H49" s="37"/>
      <c r="I49" s="37"/>
      <c r="J49" s="37"/>
      <c r="K49" s="37"/>
      <c r="L49" s="61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30</v>
      </c>
      <c r="AJ49" s="37"/>
      <c r="AK49" s="37"/>
      <c r="AL49" s="37"/>
      <c r="AM49" s="70" t="str">
        <f>IF(E17="","",E17)</f>
        <v xml:space="preserve"> </v>
      </c>
      <c r="AN49" s="61"/>
      <c r="AO49" s="61"/>
      <c r="AP49" s="61"/>
      <c r="AQ49" s="37"/>
      <c r="AR49" s="41"/>
      <c r="AS49" s="71" t="s">
        <v>49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35"/>
    </row>
    <row r="50" spans="1:57" s="2" customFormat="1" ht="15.15" customHeight="1">
      <c r="A50" s="35"/>
      <c r="B50" s="36"/>
      <c r="C50" s="29" t="s">
        <v>28</v>
      </c>
      <c r="D50" s="37"/>
      <c r="E50" s="37"/>
      <c r="F50" s="37"/>
      <c r="G50" s="37"/>
      <c r="H50" s="37"/>
      <c r="I50" s="37"/>
      <c r="J50" s="37"/>
      <c r="K50" s="37"/>
      <c r="L50" s="61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32</v>
      </c>
      <c r="AJ50" s="37"/>
      <c r="AK50" s="37"/>
      <c r="AL50" s="37"/>
      <c r="AM50" s="70" t="str">
        <f>IF(E20="","",E20)</f>
        <v xml:space="preserve"> 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8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35"/>
    </row>
    <row r="52" spans="1:57" s="2" customFormat="1" ht="29.25" customHeight="1">
      <c r="A52" s="35"/>
      <c r="B52" s="36"/>
      <c r="C52" s="83" t="s">
        <v>50</v>
      </c>
      <c r="D52" s="84"/>
      <c r="E52" s="84"/>
      <c r="F52" s="84"/>
      <c r="G52" s="84"/>
      <c r="H52" s="85"/>
      <c r="I52" s="86" t="s">
        <v>51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52</v>
      </c>
      <c r="AH52" s="84"/>
      <c r="AI52" s="84"/>
      <c r="AJ52" s="84"/>
      <c r="AK52" s="84"/>
      <c r="AL52" s="84"/>
      <c r="AM52" s="84"/>
      <c r="AN52" s="86" t="s">
        <v>53</v>
      </c>
      <c r="AO52" s="84"/>
      <c r="AP52" s="84"/>
      <c r="AQ52" s="88" t="s">
        <v>54</v>
      </c>
      <c r="AR52" s="41"/>
      <c r="AS52" s="89" t="s">
        <v>55</v>
      </c>
      <c r="AT52" s="90" t="s">
        <v>56</v>
      </c>
      <c r="AU52" s="90" t="s">
        <v>57</v>
      </c>
      <c r="AV52" s="90" t="s">
        <v>58</v>
      </c>
      <c r="AW52" s="90" t="s">
        <v>59</v>
      </c>
      <c r="AX52" s="90" t="s">
        <v>60</v>
      </c>
      <c r="AY52" s="90" t="s">
        <v>61</v>
      </c>
      <c r="AZ52" s="90" t="s">
        <v>62</v>
      </c>
      <c r="BA52" s="90" t="s">
        <v>63</v>
      </c>
      <c r="BB52" s="90" t="s">
        <v>64</v>
      </c>
      <c r="BC52" s="90" t="s">
        <v>65</v>
      </c>
      <c r="BD52" s="91" t="s">
        <v>66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4"/>
      <c r="BE53" s="35"/>
    </row>
    <row r="54" spans="1:90" s="6" customFormat="1" ht="32.4" customHeight="1">
      <c r="A54" s="6"/>
      <c r="B54" s="95"/>
      <c r="C54" s="96" t="s">
        <v>67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ROUND(AG55,2)</f>
        <v>0</v>
      </c>
      <c r="AH54" s="98"/>
      <c r="AI54" s="98"/>
      <c r="AJ54" s="98"/>
      <c r="AK54" s="98"/>
      <c r="AL54" s="98"/>
      <c r="AM54" s="98"/>
      <c r="AN54" s="99">
        <f>SUM(AG54,AT54)</f>
        <v>0</v>
      </c>
      <c r="AO54" s="99"/>
      <c r="AP54" s="99"/>
      <c r="AQ54" s="100" t="s">
        <v>19</v>
      </c>
      <c r="AR54" s="101"/>
      <c r="AS54" s="102">
        <f>ROUND(AS55,2)</f>
        <v>0</v>
      </c>
      <c r="AT54" s="103">
        <f>ROUND(SUM(AV54:AW54),2)</f>
        <v>0</v>
      </c>
      <c r="AU54" s="104">
        <f>ROUND(AU55,5)</f>
        <v>0</v>
      </c>
      <c r="AV54" s="103">
        <f>ROUND(AZ54*L29,2)</f>
        <v>0</v>
      </c>
      <c r="AW54" s="103">
        <f>ROUND(BA54*L30,2)</f>
        <v>0</v>
      </c>
      <c r="AX54" s="103">
        <f>ROUND(BB54*L29,2)</f>
        <v>0</v>
      </c>
      <c r="AY54" s="103">
        <f>ROUND(BC54*L30,2)</f>
        <v>0</v>
      </c>
      <c r="AZ54" s="103">
        <f>ROUND(AZ55,2)</f>
        <v>0</v>
      </c>
      <c r="BA54" s="103">
        <f>ROUND(BA55,2)</f>
        <v>0</v>
      </c>
      <c r="BB54" s="103">
        <f>ROUND(BB55,2)</f>
        <v>0</v>
      </c>
      <c r="BC54" s="103">
        <f>ROUND(BC55,2)</f>
        <v>0</v>
      </c>
      <c r="BD54" s="105">
        <f>ROUND(BD55,2)</f>
        <v>0</v>
      </c>
      <c r="BE54" s="6"/>
      <c r="BS54" s="106" t="s">
        <v>68</v>
      </c>
      <c r="BT54" s="106" t="s">
        <v>69</v>
      </c>
      <c r="BU54" s="107" t="s">
        <v>70</v>
      </c>
      <c r="BV54" s="106" t="s">
        <v>71</v>
      </c>
      <c r="BW54" s="106" t="s">
        <v>5</v>
      </c>
      <c r="BX54" s="106" t="s">
        <v>72</v>
      </c>
      <c r="CL54" s="106" t="s">
        <v>19</v>
      </c>
    </row>
    <row r="55" spans="1:91" s="7" customFormat="1" ht="24.75" customHeight="1">
      <c r="A55" s="108" t="s">
        <v>73</v>
      </c>
      <c r="B55" s="109"/>
      <c r="C55" s="110"/>
      <c r="D55" s="111" t="s">
        <v>74</v>
      </c>
      <c r="E55" s="111"/>
      <c r="F55" s="111"/>
      <c r="G55" s="111"/>
      <c r="H55" s="111"/>
      <c r="I55" s="112"/>
      <c r="J55" s="111" t="s">
        <v>75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'230417011 - Veřené osvětlení'!J30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76</v>
      </c>
      <c r="AR55" s="115"/>
      <c r="AS55" s="116">
        <v>0</v>
      </c>
      <c r="AT55" s="117">
        <f>ROUND(SUM(AV55:AW55),2)</f>
        <v>0</v>
      </c>
      <c r="AU55" s="118">
        <f>'230417011 - Veřené osvětlení'!P84</f>
        <v>0</v>
      </c>
      <c r="AV55" s="117">
        <f>'230417011 - Veřené osvětlení'!J33</f>
        <v>0</v>
      </c>
      <c r="AW55" s="117">
        <f>'230417011 - Veřené osvětlení'!J34</f>
        <v>0</v>
      </c>
      <c r="AX55" s="117">
        <f>'230417011 - Veřené osvětlení'!J35</f>
        <v>0</v>
      </c>
      <c r="AY55" s="117">
        <f>'230417011 - Veřené osvětlení'!J36</f>
        <v>0</v>
      </c>
      <c r="AZ55" s="117">
        <f>'230417011 - Veřené osvětlení'!F33</f>
        <v>0</v>
      </c>
      <c r="BA55" s="117">
        <f>'230417011 - Veřené osvětlení'!F34</f>
        <v>0</v>
      </c>
      <c r="BB55" s="117">
        <f>'230417011 - Veřené osvětlení'!F35</f>
        <v>0</v>
      </c>
      <c r="BC55" s="117">
        <f>'230417011 - Veřené osvětlení'!F36</f>
        <v>0</v>
      </c>
      <c r="BD55" s="119">
        <f>'230417011 - Veřené osvětlení'!F37</f>
        <v>0</v>
      </c>
      <c r="BE55" s="7"/>
      <c r="BT55" s="120" t="s">
        <v>77</v>
      </c>
      <c r="BV55" s="120" t="s">
        <v>71</v>
      </c>
      <c r="BW55" s="120" t="s">
        <v>78</v>
      </c>
      <c r="BX55" s="120" t="s">
        <v>5</v>
      </c>
      <c r="CL55" s="120" t="s">
        <v>19</v>
      </c>
      <c r="CM55" s="120" t="s">
        <v>79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1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password="98DE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30417011 - Veře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78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7"/>
      <c r="AT3" s="14" t="s">
        <v>79</v>
      </c>
    </row>
    <row r="4" spans="2:46" s="1" customFormat="1" ht="24.95" customHeight="1">
      <c r="B4" s="17"/>
      <c r="D4" s="123" t="s">
        <v>80</v>
      </c>
      <c r="L4" s="17"/>
      <c r="M4" s="124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25" t="s">
        <v>16</v>
      </c>
      <c r="L6" s="17"/>
    </row>
    <row r="7" spans="2:12" s="1" customFormat="1" ht="16.5" customHeight="1">
      <c r="B7" s="17"/>
      <c r="E7" s="126" t="str">
        <f>'Rekapitulace stavby'!K6</f>
        <v>STARÁ OVČÁRNA SOKOLOV</v>
      </c>
      <c r="F7" s="125"/>
      <c r="G7" s="125"/>
      <c r="H7" s="125"/>
      <c r="L7" s="17"/>
    </row>
    <row r="8" spans="1:31" s="2" customFormat="1" ht="12" customHeight="1">
      <c r="A8" s="35"/>
      <c r="B8" s="41"/>
      <c r="C8" s="35"/>
      <c r="D8" s="125" t="s">
        <v>81</v>
      </c>
      <c r="E8" s="35"/>
      <c r="F8" s="35"/>
      <c r="G8" s="35"/>
      <c r="H8" s="35"/>
      <c r="I8" s="35"/>
      <c r="J8" s="35"/>
      <c r="K8" s="35"/>
      <c r="L8" s="12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28" t="s">
        <v>82</v>
      </c>
      <c r="F9" s="35"/>
      <c r="G9" s="35"/>
      <c r="H9" s="35"/>
      <c r="I9" s="35"/>
      <c r="J9" s="35"/>
      <c r="K9" s="35"/>
      <c r="L9" s="12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12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25" t="s">
        <v>18</v>
      </c>
      <c r="E11" s="35"/>
      <c r="F11" s="129" t="s">
        <v>19</v>
      </c>
      <c r="G11" s="35"/>
      <c r="H11" s="35"/>
      <c r="I11" s="125" t="s">
        <v>20</v>
      </c>
      <c r="J11" s="129" t="s">
        <v>19</v>
      </c>
      <c r="K11" s="35"/>
      <c r="L11" s="12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25" t="s">
        <v>21</v>
      </c>
      <c r="E12" s="35"/>
      <c r="F12" s="129" t="s">
        <v>22</v>
      </c>
      <c r="G12" s="35"/>
      <c r="H12" s="35"/>
      <c r="I12" s="125" t="s">
        <v>23</v>
      </c>
      <c r="J12" s="130" t="str">
        <f>'Rekapitulace stavby'!AN8</f>
        <v>17. 4. 2023</v>
      </c>
      <c r="K12" s="35"/>
      <c r="L12" s="12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12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25" t="s">
        <v>25</v>
      </c>
      <c r="E14" s="35"/>
      <c r="F14" s="35"/>
      <c r="G14" s="35"/>
      <c r="H14" s="35"/>
      <c r="I14" s="125" t="s">
        <v>26</v>
      </c>
      <c r="J14" s="129" t="s">
        <v>19</v>
      </c>
      <c r="K14" s="35"/>
      <c r="L14" s="12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29" t="s">
        <v>22</v>
      </c>
      <c r="F15" s="35"/>
      <c r="G15" s="35"/>
      <c r="H15" s="35"/>
      <c r="I15" s="125" t="s">
        <v>27</v>
      </c>
      <c r="J15" s="129" t="s">
        <v>19</v>
      </c>
      <c r="K15" s="35"/>
      <c r="L15" s="12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12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25" t="s">
        <v>28</v>
      </c>
      <c r="E17" s="35"/>
      <c r="F17" s="35"/>
      <c r="G17" s="35"/>
      <c r="H17" s="35"/>
      <c r="I17" s="125" t="s">
        <v>26</v>
      </c>
      <c r="J17" s="30" t="str">
        <f>'Rekapitulace stavby'!AN13</f>
        <v>Vyplň údaj</v>
      </c>
      <c r="K17" s="35"/>
      <c r="L17" s="12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29"/>
      <c r="G18" s="129"/>
      <c r="H18" s="129"/>
      <c r="I18" s="125" t="s">
        <v>27</v>
      </c>
      <c r="J18" s="30" t="str">
        <f>'Rekapitulace stavby'!AN14</f>
        <v>Vyplň údaj</v>
      </c>
      <c r="K18" s="35"/>
      <c r="L18" s="12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12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25" t="s">
        <v>30</v>
      </c>
      <c r="E20" s="35"/>
      <c r="F20" s="35"/>
      <c r="G20" s="35"/>
      <c r="H20" s="35"/>
      <c r="I20" s="125" t="s">
        <v>26</v>
      </c>
      <c r="J20" s="129" t="s">
        <v>19</v>
      </c>
      <c r="K20" s="35"/>
      <c r="L20" s="12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29" t="s">
        <v>22</v>
      </c>
      <c r="F21" s="35"/>
      <c r="G21" s="35"/>
      <c r="H21" s="35"/>
      <c r="I21" s="125" t="s">
        <v>27</v>
      </c>
      <c r="J21" s="129" t="s">
        <v>19</v>
      </c>
      <c r="K21" s="35"/>
      <c r="L21" s="12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12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25" t="s">
        <v>32</v>
      </c>
      <c r="E23" s="35"/>
      <c r="F23" s="35"/>
      <c r="G23" s="35"/>
      <c r="H23" s="35"/>
      <c r="I23" s="125" t="s">
        <v>26</v>
      </c>
      <c r="J23" s="129" t="s">
        <v>19</v>
      </c>
      <c r="K23" s="35"/>
      <c r="L23" s="12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29" t="s">
        <v>22</v>
      </c>
      <c r="F24" s="35"/>
      <c r="G24" s="35"/>
      <c r="H24" s="35"/>
      <c r="I24" s="125" t="s">
        <v>27</v>
      </c>
      <c r="J24" s="129" t="s">
        <v>19</v>
      </c>
      <c r="K24" s="35"/>
      <c r="L24" s="12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12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25" t="s">
        <v>33</v>
      </c>
      <c r="E26" s="35"/>
      <c r="F26" s="35"/>
      <c r="G26" s="35"/>
      <c r="H26" s="35"/>
      <c r="I26" s="35"/>
      <c r="J26" s="35"/>
      <c r="K26" s="35"/>
      <c r="L26" s="12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1"/>
      <c r="B27" s="132"/>
      <c r="C27" s="131"/>
      <c r="D27" s="131"/>
      <c r="E27" s="133" t="s">
        <v>19</v>
      </c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12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35"/>
      <c r="E29" s="135"/>
      <c r="F29" s="135"/>
      <c r="G29" s="135"/>
      <c r="H29" s="135"/>
      <c r="I29" s="135"/>
      <c r="J29" s="135"/>
      <c r="K29" s="135"/>
      <c r="L29" s="12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36" t="s">
        <v>35</v>
      </c>
      <c r="E30" s="35"/>
      <c r="F30" s="35"/>
      <c r="G30" s="35"/>
      <c r="H30" s="35"/>
      <c r="I30" s="35"/>
      <c r="J30" s="137">
        <f>ROUND(J84,2)</f>
        <v>0</v>
      </c>
      <c r="K30" s="35"/>
      <c r="L30" s="12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35"/>
      <c r="E31" s="135"/>
      <c r="F31" s="135"/>
      <c r="G31" s="135"/>
      <c r="H31" s="135"/>
      <c r="I31" s="135"/>
      <c r="J31" s="135"/>
      <c r="K31" s="135"/>
      <c r="L31" s="12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38" t="s">
        <v>37</v>
      </c>
      <c r="G32" s="35"/>
      <c r="H32" s="35"/>
      <c r="I32" s="138" t="s">
        <v>36</v>
      </c>
      <c r="J32" s="138" t="s">
        <v>38</v>
      </c>
      <c r="K32" s="35"/>
      <c r="L32" s="12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39" t="s">
        <v>39</v>
      </c>
      <c r="E33" s="125" t="s">
        <v>40</v>
      </c>
      <c r="F33" s="140">
        <f>ROUND((SUM(BE84:BE214)),2)</f>
        <v>0</v>
      </c>
      <c r="G33" s="35"/>
      <c r="H33" s="35"/>
      <c r="I33" s="141">
        <v>0.21</v>
      </c>
      <c r="J33" s="140">
        <f>ROUND(((SUM(BE84:BE214))*I33),2)</f>
        <v>0</v>
      </c>
      <c r="K33" s="35"/>
      <c r="L33" s="12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25" t="s">
        <v>41</v>
      </c>
      <c r="F34" s="140">
        <f>ROUND((SUM(BF84:BF214)),2)</f>
        <v>0</v>
      </c>
      <c r="G34" s="35"/>
      <c r="H34" s="35"/>
      <c r="I34" s="141">
        <v>0.15</v>
      </c>
      <c r="J34" s="140">
        <f>ROUND(((SUM(BF84:BF214))*I34),2)</f>
        <v>0</v>
      </c>
      <c r="K34" s="35"/>
      <c r="L34" s="12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25" t="s">
        <v>42</v>
      </c>
      <c r="F35" s="140">
        <f>ROUND((SUM(BG84:BG214)),2)</f>
        <v>0</v>
      </c>
      <c r="G35" s="35"/>
      <c r="H35" s="35"/>
      <c r="I35" s="141">
        <v>0.21</v>
      </c>
      <c r="J35" s="140">
        <f>0</f>
        <v>0</v>
      </c>
      <c r="K35" s="35"/>
      <c r="L35" s="12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25" t="s">
        <v>43</v>
      </c>
      <c r="F36" s="140">
        <f>ROUND((SUM(BH84:BH214)),2)</f>
        <v>0</v>
      </c>
      <c r="G36" s="35"/>
      <c r="H36" s="35"/>
      <c r="I36" s="141">
        <v>0.15</v>
      </c>
      <c r="J36" s="140">
        <f>0</f>
        <v>0</v>
      </c>
      <c r="K36" s="35"/>
      <c r="L36" s="12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25" t="s">
        <v>44</v>
      </c>
      <c r="F37" s="140">
        <f>ROUND((SUM(BI84:BI214)),2)</f>
        <v>0</v>
      </c>
      <c r="G37" s="35"/>
      <c r="H37" s="35"/>
      <c r="I37" s="141">
        <v>0</v>
      </c>
      <c r="J37" s="140">
        <f>0</f>
        <v>0</v>
      </c>
      <c r="K37" s="35"/>
      <c r="L37" s="12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12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2"/>
      <c r="D39" s="143" t="s">
        <v>45</v>
      </c>
      <c r="E39" s="144"/>
      <c r="F39" s="144"/>
      <c r="G39" s="145" t="s">
        <v>46</v>
      </c>
      <c r="H39" s="146" t="s">
        <v>47</v>
      </c>
      <c r="I39" s="144"/>
      <c r="J39" s="147">
        <f>SUM(J30:J37)</f>
        <v>0</v>
      </c>
      <c r="K39" s="148"/>
      <c r="L39" s="12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2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2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0" t="s">
        <v>83</v>
      </c>
      <c r="D45" s="37"/>
      <c r="E45" s="37"/>
      <c r="F45" s="37"/>
      <c r="G45" s="37"/>
      <c r="H45" s="37"/>
      <c r="I45" s="37"/>
      <c r="J45" s="37"/>
      <c r="K45" s="37"/>
      <c r="L45" s="12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2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2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153" t="str">
        <f>E7</f>
        <v>STARÁ OVČÁRNA SOKOLOV</v>
      </c>
      <c r="F48" s="29"/>
      <c r="G48" s="29"/>
      <c r="H48" s="29"/>
      <c r="I48" s="37"/>
      <c r="J48" s="37"/>
      <c r="K48" s="37"/>
      <c r="L48" s="12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81</v>
      </c>
      <c r="D49" s="37"/>
      <c r="E49" s="37"/>
      <c r="F49" s="37"/>
      <c r="G49" s="37"/>
      <c r="H49" s="37"/>
      <c r="I49" s="37"/>
      <c r="J49" s="37"/>
      <c r="K49" s="37"/>
      <c r="L49" s="12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66" t="str">
        <f>E9</f>
        <v>230417011 - Veřené osvětlení</v>
      </c>
      <c r="F50" s="37"/>
      <c r="G50" s="37"/>
      <c r="H50" s="37"/>
      <c r="I50" s="37"/>
      <c r="J50" s="37"/>
      <c r="K50" s="37"/>
      <c r="L50" s="12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2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21</v>
      </c>
      <c r="D52" s="37"/>
      <c r="E52" s="37"/>
      <c r="F52" s="24" t="str">
        <f>F12</f>
        <v xml:space="preserve"> </v>
      </c>
      <c r="G52" s="37"/>
      <c r="H52" s="37"/>
      <c r="I52" s="29" t="s">
        <v>23</v>
      </c>
      <c r="J52" s="69" t="str">
        <f>IF(J12="","",J12)</f>
        <v>17. 4. 2023</v>
      </c>
      <c r="K52" s="37"/>
      <c r="L52" s="12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2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>
      <c r="A54" s="35"/>
      <c r="B54" s="36"/>
      <c r="C54" s="29" t="s">
        <v>25</v>
      </c>
      <c r="D54" s="37"/>
      <c r="E54" s="37"/>
      <c r="F54" s="24" t="str">
        <f>E15</f>
        <v xml:space="preserve"> </v>
      </c>
      <c r="G54" s="37"/>
      <c r="H54" s="37"/>
      <c r="I54" s="29" t="s">
        <v>30</v>
      </c>
      <c r="J54" s="33" t="str">
        <f>E21</f>
        <v xml:space="preserve"> </v>
      </c>
      <c r="K54" s="37"/>
      <c r="L54" s="12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29" t="s">
        <v>28</v>
      </c>
      <c r="D55" s="37"/>
      <c r="E55" s="37"/>
      <c r="F55" s="24" t="str">
        <f>IF(E18="","",E18)</f>
        <v>Vyplň údaj</v>
      </c>
      <c r="G55" s="37"/>
      <c r="H55" s="37"/>
      <c r="I55" s="29" t="s">
        <v>32</v>
      </c>
      <c r="J55" s="33" t="str">
        <f>E24</f>
        <v xml:space="preserve"> </v>
      </c>
      <c r="K55" s="37"/>
      <c r="L55" s="12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2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54" t="s">
        <v>84</v>
      </c>
      <c r="D57" s="155"/>
      <c r="E57" s="155"/>
      <c r="F57" s="155"/>
      <c r="G57" s="155"/>
      <c r="H57" s="155"/>
      <c r="I57" s="155"/>
      <c r="J57" s="156" t="s">
        <v>85</v>
      </c>
      <c r="K57" s="155"/>
      <c r="L57" s="12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2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57" t="s">
        <v>67</v>
      </c>
      <c r="D59" s="37"/>
      <c r="E59" s="37"/>
      <c r="F59" s="37"/>
      <c r="G59" s="37"/>
      <c r="H59" s="37"/>
      <c r="I59" s="37"/>
      <c r="J59" s="99">
        <f>J84</f>
        <v>0</v>
      </c>
      <c r="K59" s="37"/>
      <c r="L59" s="12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4" t="s">
        <v>86</v>
      </c>
    </row>
    <row r="60" spans="1:31" s="9" customFormat="1" ht="24.95" customHeight="1">
      <c r="A60" s="9"/>
      <c r="B60" s="158"/>
      <c r="C60" s="159"/>
      <c r="D60" s="160" t="s">
        <v>87</v>
      </c>
      <c r="E60" s="161"/>
      <c r="F60" s="161"/>
      <c r="G60" s="161"/>
      <c r="H60" s="161"/>
      <c r="I60" s="161"/>
      <c r="J60" s="162">
        <f>J85</f>
        <v>0</v>
      </c>
      <c r="K60" s="159"/>
      <c r="L60" s="16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58"/>
      <c r="C61" s="159"/>
      <c r="D61" s="160" t="s">
        <v>88</v>
      </c>
      <c r="E61" s="161"/>
      <c r="F61" s="161"/>
      <c r="G61" s="161"/>
      <c r="H61" s="161"/>
      <c r="I61" s="161"/>
      <c r="J61" s="162">
        <f>J95</f>
        <v>0</v>
      </c>
      <c r="K61" s="159"/>
      <c r="L61" s="16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58"/>
      <c r="C62" s="159"/>
      <c r="D62" s="160" t="s">
        <v>89</v>
      </c>
      <c r="E62" s="161"/>
      <c r="F62" s="161"/>
      <c r="G62" s="161"/>
      <c r="H62" s="161"/>
      <c r="I62" s="161"/>
      <c r="J62" s="162">
        <f>J122</f>
        <v>0</v>
      </c>
      <c r="K62" s="159"/>
      <c r="L62" s="16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58"/>
      <c r="C63" s="159"/>
      <c r="D63" s="160" t="s">
        <v>90</v>
      </c>
      <c r="E63" s="161"/>
      <c r="F63" s="161"/>
      <c r="G63" s="161"/>
      <c r="H63" s="161"/>
      <c r="I63" s="161"/>
      <c r="J63" s="162">
        <f>J166</f>
        <v>0</v>
      </c>
      <c r="K63" s="159"/>
      <c r="L63" s="16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58"/>
      <c r="C64" s="159"/>
      <c r="D64" s="160" t="s">
        <v>91</v>
      </c>
      <c r="E64" s="161"/>
      <c r="F64" s="161"/>
      <c r="G64" s="161"/>
      <c r="H64" s="161"/>
      <c r="I64" s="161"/>
      <c r="J64" s="162">
        <f>J193</f>
        <v>0</v>
      </c>
      <c r="K64" s="159"/>
      <c r="L64" s="16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2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12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12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0" t="s">
        <v>92</v>
      </c>
      <c r="D71" s="37"/>
      <c r="E71" s="37"/>
      <c r="F71" s="37"/>
      <c r="G71" s="37"/>
      <c r="H71" s="37"/>
      <c r="I71" s="37"/>
      <c r="J71" s="37"/>
      <c r="K71" s="37"/>
      <c r="L71" s="12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2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37"/>
      <c r="J73" s="37"/>
      <c r="K73" s="37"/>
      <c r="L73" s="12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153" t="str">
        <f>E7</f>
        <v>STARÁ OVČÁRNA SOKOLOV</v>
      </c>
      <c r="F74" s="29"/>
      <c r="G74" s="29"/>
      <c r="H74" s="29"/>
      <c r="I74" s="37"/>
      <c r="J74" s="37"/>
      <c r="K74" s="37"/>
      <c r="L74" s="12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81</v>
      </c>
      <c r="D75" s="37"/>
      <c r="E75" s="37"/>
      <c r="F75" s="37"/>
      <c r="G75" s="37"/>
      <c r="H75" s="37"/>
      <c r="I75" s="37"/>
      <c r="J75" s="37"/>
      <c r="K75" s="37"/>
      <c r="L75" s="12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66" t="str">
        <f>E9</f>
        <v>230417011 - Veřené osvětlení</v>
      </c>
      <c r="F76" s="37"/>
      <c r="G76" s="37"/>
      <c r="H76" s="37"/>
      <c r="I76" s="37"/>
      <c r="J76" s="37"/>
      <c r="K76" s="37"/>
      <c r="L76" s="12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2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21</v>
      </c>
      <c r="D78" s="37"/>
      <c r="E78" s="37"/>
      <c r="F78" s="24" t="str">
        <f>F12</f>
        <v xml:space="preserve"> </v>
      </c>
      <c r="G78" s="37"/>
      <c r="H78" s="37"/>
      <c r="I78" s="29" t="s">
        <v>23</v>
      </c>
      <c r="J78" s="69" t="str">
        <f>IF(J12="","",J12)</f>
        <v>17. 4. 2023</v>
      </c>
      <c r="K78" s="37"/>
      <c r="L78" s="12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2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15" customHeight="1">
      <c r="A80" s="35"/>
      <c r="B80" s="36"/>
      <c r="C80" s="29" t="s">
        <v>25</v>
      </c>
      <c r="D80" s="37"/>
      <c r="E80" s="37"/>
      <c r="F80" s="24" t="str">
        <f>E15</f>
        <v xml:space="preserve"> </v>
      </c>
      <c r="G80" s="37"/>
      <c r="H80" s="37"/>
      <c r="I80" s="29" t="s">
        <v>30</v>
      </c>
      <c r="J80" s="33" t="str">
        <f>E21</f>
        <v xml:space="preserve"> </v>
      </c>
      <c r="K80" s="37"/>
      <c r="L80" s="12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15" customHeight="1">
      <c r="A81" s="35"/>
      <c r="B81" s="36"/>
      <c r="C81" s="29" t="s">
        <v>28</v>
      </c>
      <c r="D81" s="37"/>
      <c r="E81" s="37"/>
      <c r="F81" s="24" t="str">
        <f>IF(E18="","",E18)</f>
        <v>Vyplň údaj</v>
      </c>
      <c r="G81" s="37"/>
      <c r="H81" s="37"/>
      <c r="I81" s="29" t="s">
        <v>32</v>
      </c>
      <c r="J81" s="33" t="str">
        <f>E24</f>
        <v xml:space="preserve"> </v>
      </c>
      <c r="K81" s="37"/>
      <c r="L81" s="12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2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0" customFormat="1" ht="29.25" customHeight="1">
      <c r="A83" s="164"/>
      <c r="B83" s="165"/>
      <c r="C83" s="166" t="s">
        <v>93</v>
      </c>
      <c r="D83" s="167" t="s">
        <v>54</v>
      </c>
      <c r="E83" s="167" t="s">
        <v>50</v>
      </c>
      <c r="F83" s="167" t="s">
        <v>51</v>
      </c>
      <c r="G83" s="167" t="s">
        <v>94</v>
      </c>
      <c r="H83" s="167" t="s">
        <v>95</v>
      </c>
      <c r="I83" s="167" t="s">
        <v>96</v>
      </c>
      <c r="J83" s="167" t="s">
        <v>85</v>
      </c>
      <c r="K83" s="168" t="s">
        <v>97</v>
      </c>
      <c r="L83" s="169"/>
      <c r="M83" s="89" t="s">
        <v>19</v>
      </c>
      <c r="N83" s="90" t="s">
        <v>39</v>
      </c>
      <c r="O83" s="90" t="s">
        <v>98</v>
      </c>
      <c r="P83" s="90" t="s">
        <v>99</v>
      </c>
      <c r="Q83" s="90" t="s">
        <v>100</v>
      </c>
      <c r="R83" s="90" t="s">
        <v>101</v>
      </c>
      <c r="S83" s="90" t="s">
        <v>102</v>
      </c>
      <c r="T83" s="91" t="s">
        <v>103</v>
      </c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</row>
    <row r="84" spans="1:63" s="2" customFormat="1" ht="22.8" customHeight="1">
      <c r="A84" s="35"/>
      <c r="B84" s="36"/>
      <c r="C84" s="96" t="s">
        <v>104</v>
      </c>
      <c r="D84" s="37"/>
      <c r="E84" s="37"/>
      <c r="F84" s="37"/>
      <c r="G84" s="37"/>
      <c r="H84" s="37"/>
      <c r="I84" s="37"/>
      <c r="J84" s="170">
        <f>BK84</f>
        <v>0</v>
      </c>
      <c r="K84" s="37"/>
      <c r="L84" s="41"/>
      <c r="M84" s="92"/>
      <c r="N84" s="171"/>
      <c r="O84" s="93"/>
      <c r="P84" s="172">
        <f>P85+P95+P122+P166+P193</f>
        <v>0</v>
      </c>
      <c r="Q84" s="93"/>
      <c r="R84" s="172">
        <f>R85+R95+R122+R166+R193</f>
        <v>0</v>
      </c>
      <c r="S84" s="93"/>
      <c r="T84" s="173">
        <f>T85+T95+T122+T166+T193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4" t="s">
        <v>68</v>
      </c>
      <c r="AU84" s="14" t="s">
        <v>86</v>
      </c>
      <c r="BK84" s="174">
        <f>BK85+BK95+BK122+BK166+BK193</f>
        <v>0</v>
      </c>
    </row>
    <row r="85" spans="1:63" s="11" customFormat="1" ht="25.9" customHeight="1">
      <c r="A85" s="11"/>
      <c r="B85" s="175"/>
      <c r="C85" s="176"/>
      <c r="D85" s="177" t="s">
        <v>68</v>
      </c>
      <c r="E85" s="178" t="s">
        <v>105</v>
      </c>
      <c r="F85" s="178" t="s">
        <v>106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SUM(P86:P94)</f>
        <v>0</v>
      </c>
      <c r="Q85" s="183"/>
      <c r="R85" s="184">
        <f>SUM(R86:R94)</f>
        <v>0</v>
      </c>
      <c r="S85" s="183"/>
      <c r="T85" s="185">
        <f>SUM(T86:T94)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86" t="s">
        <v>77</v>
      </c>
      <c r="AT85" s="187" t="s">
        <v>68</v>
      </c>
      <c r="AU85" s="187" t="s">
        <v>69</v>
      </c>
      <c r="AY85" s="186" t="s">
        <v>107</v>
      </c>
      <c r="BK85" s="188">
        <f>SUM(BK86:BK94)</f>
        <v>0</v>
      </c>
    </row>
    <row r="86" spans="1:65" s="2" customFormat="1" ht="16.5" customHeight="1">
      <c r="A86" s="35"/>
      <c r="B86" s="36"/>
      <c r="C86" s="189" t="s">
        <v>77</v>
      </c>
      <c r="D86" s="189" t="s">
        <v>108</v>
      </c>
      <c r="E86" s="190" t="s">
        <v>109</v>
      </c>
      <c r="F86" s="191" t="s">
        <v>110</v>
      </c>
      <c r="G86" s="192" t="s">
        <v>111</v>
      </c>
      <c r="H86" s="193">
        <v>1</v>
      </c>
      <c r="I86" s="194"/>
      <c r="J86" s="195">
        <f>ROUND(I86*H86,2)</f>
        <v>0</v>
      </c>
      <c r="K86" s="191" t="s">
        <v>19</v>
      </c>
      <c r="L86" s="196"/>
      <c r="M86" s="197" t="s">
        <v>19</v>
      </c>
      <c r="N86" s="198" t="s">
        <v>40</v>
      </c>
      <c r="O86" s="81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1" t="s">
        <v>112</v>
      </c>
      <c r="AT86" s="201" t="s">
        <v>108</v>
      </c>
      <c r="AU86" s="201" t="s">
        <v>77</v>
      </c>
      <c r="AY86" s="14" t="s">
        <v>107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14" t="s">
        <v>77</v>
      </c>
      <c r="BK86" s="202">
        <f>ROUND(I86*H86,2)</f>
        <v>0</v>
      </c>
      <c r="BL86" s="14" t="s">
        <v>113</v>
      </c>
      <c r="BM86" s="201" t="s">
        <v>114</v>
      </c>
    </row>
    <row r="87" spans="1:47" s="2" customFormat="1" ht="12">
      <c r="A87" s="35"/>
      <c r="B87" s="36"/>
      <c r="C87" s="37"/>
      <c r="D87" s="203" t="s">
        <v>115</v>
      </c>
      <c r="E87" s="37"/>
      <c r="F87" s="204" t="s">
        <v>116</v>
      </c>
      <c r="G87" s="37"/>
      <c r="H87" s="37"/>
      <c r="I87" s="205"/>
      <c r="J87" s="37"/>
      <c r="K87" s="37"/>
      <c r="L87" s="41"/>
      <c r="M87" s="206"/>
      <c r="N87" s="207"/>
      <c r="O87" s="81"/>
      <c r="P87" s="81"/>
      <c r="Q87" s="81"/>
      <c r="R87" s="81"/>
      <c r="S87" s="81"/>
      <c r="T87" s="82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4" t="s">
        <v>115</v>
      </c>
      <c r="AU87" s="14" t="s">
        <v>77</v>
      </c>
    </row>
    <row r="88" spans="1:65" s="2" customFormat="1" ht="16.5" customHeight="1">
      <c r="A88" s="35"/>
      <c r="B88" s="36"/>
      <c r="C88" s="189" t="s">
        <v>79</v>
      </c>
      <c r="D88" s="189" t="s">
        <v>108</v>
      </c>
      <c r="E88" s="190" t="s">
        <v>117</v>
      </c>
      <c r="F88" s="191" t="s">
        <v>118</v>
      </c>
      <c r="G88" s="192" t="s">
        <v>111</v>
      </c>
      <c r="H88" s="193">
        <v>20</v>
      </c>
      <c r="I88" s="194"/>
      <c r="J88" s="195">
        <f>ROUND(I88*H88,2)</f>
        <v>0</v>
      </c>
      <c r="K88" s="191" t="s">
        <v>19</v>
      </c>
      <c r="L88" s="196"/>
      <c r="M88" s="197" t="s">
        <v>19</v>
      </c>
      <c r="N88" s="198" t="s">
        <v>40</v>
      </c>
      <c r="O88" s="81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1" t="s">
        <v>112</v>
      </c>
      <c r="AT88" s="201" t="s">
        <v>108</v>
      </c>
      <c r="AU88" s="201" t="s">
        <v>77</v>
      </c>
      <c r="AY88" s="14" t="s">
        <v>107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4" t="s">
        <v>77</v>
      </c>
      <c r="BK88" s="202">
        <f>ROUND(I88*H88,2)</f>
        <v>0</v>
      </c>
      <c r="BL88" s="14" t="s">
        <v>113</v>
      </c>
      <c r="BM88" s="201" t="s">
        <v>119</v>
      </c>
    </row>
    <row r="89" spans="1:47" s="2" customFormat="1" ht="12">
      <c r="A89" s="35"/>
      <c r="B89" s="36"/>
      <c r="C89" s="37"/>
      <c r="D89" s="203" t="s">
        <v>115</v>
      </c>
      <c r="E89" s="37"/>
      <c r="F89" s="204" t="s">
        <v>120</v>
      </c>
      <c r="G89" s="37"/>
      <c r="H89" s="37"/>
      <c r="I89" s="205"/>
      <c r="J89" s="37"/>
      <c r="K89" s="37"/>
      <c r="L89" s="41"/>
      <c r="M89" s="206"/>
      <c r="N89" s="207"/>
      <c r="O89" s="81"/>
      <c r="P89" s="81"/>
      <c r="Q89" s="81"/>
      <c r="R89" s="81"/>
      <c r="S89" s="81"/>
      <c r="T89" s="82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4" t="s">
        <v>115</v>
      </c>
      <c r="AU89" s="14" t="s">
        <v>77</v>
      </c>
    </row>
    <row r="90" spans="1:65" s="2" customFormat="1" ht="16.5" customHeight="1">
      <c r="A90" s="35"/>
      <c r="B90" s="36"/>
      <c r="C90" s="189" t="s">
        <v>121</v>
      </c>
      <c r="D90" s="189" t="s">
        <v>108</v>
      </c>
      <c r="E90" s="190" t="s">
        <v>122</v>
      </c>
      <c r="F90" s="191" t="s">
        <v>123</v>
      </c>
      <c r="G90" s="192" t="s">
        <v>111</v>
      </c>
      <c r="H90" s="193">
        <v>20</v>
      </c>
      <c r="I90" s="194"/>
      <c r="J90" s="195">
        <f>ROUND(I90*H90,2)</f>
        <v>0</v>
      </c>
      <c r="K90" s="191" t="s">
        <v>19</v>
      </c>
      <c r="L90" s="196"/>
      <c r="M90" s="197" t="s">
        <v>19</v>
      </c>
      <c r="N90" s="198" t="s">
        <v>40</v>
      </c>
      <c r="O90" s="81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1" t="s">
        <v>112</v>
      </c>
      <c r="AT90" s="201" t="s">
        <v>108</v>
      </c>
      <c r="AU90" s="201" t="s">
        <v>77</v>
      </c>
      <c r="AY90" s="14" t="s">
        <v>107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4" t="s">
        <v>77</v>
      </c>
      <c r="BK90" s="202">
        <f>ROUND(I90*H90,2)</f>
        <v>0</v>
      </c>
      <c r="BL90" s="14" t="s">
        <v>113</v>
      </c>
      <c r="BM90" s="201" t="s">
        <v>124</v>
      </c>
    </row>
    <row r="91" spans="1:47" s="2" customFormat="1" ht="12">
      <c r="A91" s="35"/>
      <c r="B91" s="36"/>
      <c r="C91" s="37"/>
      <c r="D91" s="203" t="s">
        <v>115</v>
      </c>
      <c r="E91" s="37"/>
      <c r="F91" s="204" t="s">
        <v>125</v>
      </c>
      <c r="G91" s="37"/>
      <c r="H91" s="37"/>
      <c r="I91" s="205"/>
      <c r="J91" s="37"/>
      <c r="K91" s="37"/>
      <c r="L91" s="41"/>
      <c r="M91" s="206"/>
      <c r="N91" s="207"/>
      <c r="O91" s="81"/>
      <c r="P91" s="81"/>
      <c r="Q91" s="81"/>
      <c r="R91" s="81"/>
      <c r="S91" s="81"/>
      <c r="T91" s="82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4" t="s">
        <v>115</v>
      </c>
      <c r="AU91" s="14" t="s">
        <v>77</v>
      </c>
    </row>
    <row r="92" spans="1:65" s="2" customFormat="1" ht="16.5" customHeight="1">
      <c r="A92" s="35"/>
      <c r="B92" s="36"/>
      <c r="C92" s="189" t="s">
        <v>113</v>
      </c>
      <c r="D92" s="189" t="s">
        <v>108</v>
      </c>
      <c r="E92" s="190" t="s">
        <v>126</v>
      </c>
      <c r="F92" s="191" t="s">
        <v>127</v>
      </c>
      <c r="G92" s="192" t="s">
        <v>111</v>
      </c>
      <c r="H92" s="193">
        <v>3</v>
      </c>
      <c r="I92" s="194"/>
      <c r="J92" s="195">
        <f>ROUND(I92*H92,2)</f>
        <v>0</v>
      </c>
      <c r="K92" s="191" t="s">
        <v>19</v>
      </c>
      <c r="L92" s="196"/>
      <c r="M92" s="197" t="s">
        <v>19</v>
      </c>
      <c r="N92" s="198" t="s">
        <v>40</v>
      </c>
      <c r="O92" s="81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1" t="s">
        <v>112</v>
      </c>
      <c r="AT92" s="201" t="s">
        <v>108</v>
      </c>
      <c r="AU92" s="201" t="s">
        <v>77</v>
      </c>
      <c r="AY92" s="14" t="s">
        <v>107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14" t="s">
        <v>77</v>
      </c>
      <c r="BK92" s="202">
        <f>ROUND(I92*H92,2)</f>
        <v>0</v>
      </c>
      <c r="BL92" s="14" t="s">
        <v>113</v>
      </c>
      <c r="BM92" s="201" t="s">
        <v>128</v>
      </c>
    </row>
    <row r="93" spans="1:65" s="2" customFormat="1" ht="16.5" customHeight="1">
      <c r="A93" s="35"/>
      <c r="B93" s="36"/>
      <c r="C93" s="189" t="s">
        <v>129</v>
      </c>
      <c r="D93" s="189" t="s">
        <v>108</v>
      </c>
      <c r="E93" s="190" t="s">
        <v>130</v>
      </c>
      <c r="F93" s="191" t="s">
        <v>131</v>
      </c>
      <c r="G93" s="192" t="s">
        <v>111</v>
      </c>
      <c r="H93" s="193">
        <v>15</v>
      </c>
      <c r="I93" s="194"/>
      <c r="J93" s="195">
        <f>ROUND(I93*H93,2)</f>
        <v>0</v>
      </c>
      <c r="K93" s="191" t="s">
        <v>19</v>
      </c>
      <c r="L93" s="196"/>
      <c r="M93" s="197" t="s">
        <v>19</v>
      </c>
      <c r="N93" s="198" t="s">
        <v>40</v>
      </c>
      <c r="O93" s="81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1" t="s">
        <v>112</v>
      </c>
      <c r="AT93" s="201" t="s">
        <v>108</v>
      </c>
      <c r="AU93" s="201" t="s">
        <v>77</v>
      </c>
      <c r="AY93" s="14" t="s">
        <v>107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4" t="s">
        <v>77</v>
      </c>
      <c r="BK93" s="202">
        <f>ROUND(I93*H93,2)</f>
        <v>0</v>
      </c>
      <c r="BL93" s="14" t="s">
        <v>113</v>
      </c>
      <c r="BM93" s="201" t="s">
        <v>132</v>
      </c>
    </row>
    <row r="94" spans="1:65" s="2" customFormat="1" ht="16.5" customHeight="1">
      <c r="A94" s="35"/>
      <c r="B94" s="36"/>
      <c r="C94" s="189" t="s">
        <v>133</v>
      </c>
      <c r="D94" s="189" t="s">
        <v>108</v>
      </c>
      <c r="E94" s="190" t="s">
        <v>134</v>
      </c>
      <c r="F94" s="191" t="s">
        <v>135</v>
      </c>
      <c r="G94" s="192" t="s">
        <v>111</v>
      </c>
      <c r="H94" s="193">
        <v>2</v>
      </c>
      <c r="I94" s="194"/>
      <c r="J94" s="195">
        <f>ROUND(I94*H94,2)</f>
        <v>0</v>
      </c>
      <c r="K94" s="191" t="s">
        <v>19</v>
      </c>
      <c r="L94" s="196"/>
      <c r="M94" s="197" t="s">
        <v>19</v>
      </c>
      <c r="N94" s="198" t="s">
        <v>40</v>
      </c>
      <c r="O94" s="81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1" t="s">
        <v>112</v>
      </c>
      <c r="AT94" s="201" t="s">
        <v>108</v>
      </c>
      <c r="AU94" s="201" t="s">
        <v>77</v>
      </c>
      <c r="AY94" s="14" t="s">
        <v>107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4" t="s">
        <v>77</v>
      </c>
      <c r="BK94" s="202">
        <f>ROUND(I94*H94,2)</f>
        <v>0</v>
      </c>
      <c r="BL94" s="14" t="s">
        <v>113</v>
      </c>
      <c r="BM94" s="201" t="s">
        <v>136</v>
      </c>
    </row>
    <row r="95" spans="1:63" s="11" customFormat="1" ht="25.9" customHeight="1">
      <c r="A95" s="11"/>
      <c r="B95" s="175"/>
      <c r="C95" s="176"/>
      <c r="D95" s="177" t="s">
        <v>68</v>
      </c>
      <c r="E95" s="178" t="s">
        <v>137</v>
      </c>
      <c r="F95" s="178" t="s">
        <v>138</v>
      </c>
      <c r="G95" s="176"/>
      <c r="H95" s="176"/>
      <c r="I95" s="179"/>
      <c r="J95" s="180">
        <f>BK95</f>
        <v>0</v>
      </c>
      <c r="K95" s="176"/>
      <c r="L95" s="181"/>
      <c r="M95" s="182"/>
      <c r="N95" s="183"/>
      <c r="O95" s="183"/>
      <c r="P95" s="184">
        <f>SUM(P96:P121)</f>
        <v>0</v>
      </c>
      <c r="Q95" s="183"/>
      <c r="R95" s="184">
        <f>SUM(R96:R121)</f>
        <v>0</v>
      </c>
      <c r="S95" s="183"/>
      <c r="T95" s="185">
        <f>SUM(T96:T121)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186" t="s">
        <v>77</v>
      </c>
      <c r="AT95" s="187" t="s">
        <v>68</v>
      </c>
      <c r="AU95" s="187" t="s">
        <v>69</v>
      </c>
      <c r="AY95" s="186" t="s">
        <v>107</v>
      </c>
      <c r="BK95" s="188">
        <f>SUM(BK96:BK121)</f>
        <v>0</v>
      </c>
    </row>
    <row r="96" spans="1:65" s="2" customFormat="1" ht="16.5" customHeight="1">
      <c r="A96" s="35"/>
      <c r="B96" s="36"/>
      <c r="C96" s="189" t="s">
        <v>139</v>
      </c>
      <c r="D96" s="189" t="s">
        <v>108</v>
      </c>
      <c r="E96" s="190" t="s">
        <v>140</v>
      </c>
      <c r="F96" s="191" t="s">
        <v>141</v>
      </c>
      <c r="G96" s="192" t="s">
        <v>111</v>
      </c>
      <c r="H96" s="193">
        <v>20</v>
      </c>
      <c r="I96" s="194"/>
      <c r="J96" s="195">
        <f>ROUND(I96*H96,2)</f>
        <v>0</v>
      </c>
      <c r="K96" s="191" t="s">
        <v>19</v>
      </c>
      <c r="L96" s="196"/>
      <c r="M96" s="197" t="s">
        <v>19</v>
      </c>
      <c r="N96" s="198" t="s">
        <v>40</v>
      </c>
      <c r="O96" s="81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1" t="s">
        <v>112</v>
      </c>
      <c r="AT96" s="201" t="s">
        <v>108</v>
      </c>
      <c r="AU96" s="201" t="s">
        <v>77</v>
      </c>
      <c r="AY96" s="14" t="s">
        <v>107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4" t="s">
        <v>77</v>
      </c>
      <c r="BK96" s="202">
        <f>ROUND(I96*H96,2)</f>
        <v>0</v>
      </c>
      <c r="BL96" s="14" t="s">
        <v>113</v>
      </c>
      <c r="BM96" s="201" t="s">
        <v>142</v>
      </c>
    </row>
    <row r="97" spans="1:47" s="2" customFormat="1" ht="12">
      <c r="A97" s="35"/>
      <c r="B97" s="36"/>
      <c r="C97" s="37"/>
      <c r="D97" s="203" t="s">
        <v>115</v>
      </c>
      <c r="E97" s="37"/>
      <c r="F97" s="204" t="s">
        <v>143</v>
      </c>
      <c r="G97" s="37"/>
      <c r="H97" s="37"/>
      <c r="I97" s="205"/>
      <c r="J97" s="37"/>
      <c r="K97" s="37"/>
      <c r="L97" s="41"/>
      <c r="M97" s="206"/>
      <c r="N97" s="207"/>
      <c r="O97" s="81"/>
      <c r="P97" s="81"/>
      <c r="Q97" s="81"/>
      <c r="R97" s="81"/>
      <c r="S97" s="81"/>
      <c r="T97" s="82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4" t="s">
        <v>115</v>
      </c>
      <c r="AU97" s="14" t="s">
        <v>77</v>
      </c>
    </row>
    <row r="98" spans="1:65" s="2" customFormat="1" ht="16.5" customHeight="1">
      <c r="A98" s="35"/>
      <c r="B98" s="36"/>
      <c r="C98" s="189" t="s">
        <v>112</v>
      </c>
      <c r="D98" s="189" t="s">
        <v>108</v>
      </c>
      <c r="E98" s="190" t="s">
        <v>144</v>
      </c>
      <c r="F98" s="191" t="s">
        <v>145</v>
      </c>
      <c r="G98" s="192" t="s">
        <v>111</v>
      </c>
      <c r="H98" s="193">
        <v>20</v>
      </c>
      <c r="I98" s="194"/>
      <c r="J98" s="195">
        <f>ROUND(I98*H98,2)</f>
        <v>0</v>
      </c>
      <c r="K98" s="191" t="s">
        <v>19</v>
      </c>
      <c r="L98" s="196"/>
      <c r="M98" s="197" t="s">
        <v>19</v>
      </c>
      <c r="N98" s="198" t="s">
        <v>40</v>
      </c>
      <c r="O98" s="81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1" t="s">
        <v>112</v>
      </c>
      <c r="AT98" s="201" t="s">
        <v>108</v>
      </c>
      <c r="AU98" s="201" t="s">
        <v>77</v>
      </c>
      <c r="AY98" s="14" t="s">
        <v>107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4" t="s">
        <v>77</v>
      </c>
      <c r="BK98" s="202">
        <f>ROUND(I98*H98,2)</f>
        <v>0</v>
      </c>
      <c r="BL98" s="14" t="s">
        <v>113</v>
      </c>
      <c r="BM98" s="201" t="s">
        <v>146</v>
      </c>
    </row>
    <row r="99" spans="1:65" s="2" customFormat="1" ht="16.5" customHeight="1">
      <c r="A99" s="35"/>
      <c r="B99" s="36"/>
      <c r="C99" s="189" t="s">
        <v>147</v>
      </c>
      <c r="D99" s="189" t="s">
        <v>108</v>
      </c>
      <c r="E99" s="190" t="s">
        <v>148</v>
      </c>
      <c r="F99" s="191" t="s">
        <v>149</v>
      </c>
      <c r="G99" s="192" t="s">
        <v>111</v>
      </c>
      <c r="H99" s="193">
        <v>3</v>
      </c>
      <c r="I99" s="194"/>
      <c r="J99" s="195">
        <f>ROUND(I99*H99,2)</f>
        <v>0</v>
      </c>
      <c r="K99" s="191" t="s">
        <v>19</v>
      </c>
      <c r="L99" s="196"/>
      <c r="M99" s="197" t="s">
        <v>19</v>
      </c>
      <c r="N99" s="198" t="s">
        <v>40</v>
      </c>
      <c r="O99" s="81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1" t="s">
        <v>112</v>
      </c>
      <c r="AT99" s="201" t="s">
        <v>108</v>
      </c>
      <c r="AU99" s="201" t="s">
        <v>77</v>
      </c>
      <c r="AY99" s="14" t="s">
        <v>107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4" t="s">
        <v>77</v>
      </c>
      <c r="BK99" s="202">
        <f>ROUND(I99*H99,2)</f>
        <v>0</v>
      </c>
      <c r="BL99" s="14" t="s">
        <v>113</v>
      </c>
      <c r="BM99" s="201" t="s">
        <v>150</v>
      </c>
    </row>
    <row r="100" spans="1:65" s="2" customFormat="1" ht="16.5" customHeight="1">
      <c r="A100" s="35"/>
      <c r="B100" s="36"/>
      <c r="C100" s="189" t="s">
        <v>151</v>
      </c>
      <c r="D100" s="189" t="s">
        <v>108</v>
      </c>
      <c r="E100" s="190" t="s">
        <v>152</v>
      </c>
      <c r="F100" s="191" t="s">
        <v>153</v>
      </c>
      <c r="G100" s="192" t="s">
        <v>111</v>
      </c>
      <c r="H100" s="193">
        <v>3</v>
      </c>
      <c r="I100" s="194"/>
      <c r="J100" s="195">
        <f>ROUND(I100*H100,2)</f>
        <v>0</v>
      </c>
      <c r="K100" s="191" t="s">
        <v>19</v>
      </c>
      <c r="L100" s="196"/>
      <c r="M100" s="197" t="s">
        <v>19</v>
      </c>
      <c r="N100" s="198" t="s">
        <v>40</v>
      </c>
      <c r="O100" s="81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1" t="s">
        <v>112</v>
      </c>
      <c r="AT100" s="201" t="s">
        <v>108</v>
      </c>
      <c r="AU100" s="201" t="s">
        <v>77</v>
      </c>
      <c r="AY100" s="14" t="s">
        <v>107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4" t="s">
        <v>77</v>
      </c>
      <c r="BK100" s="202">
        <f>ROUND(I100*H100,2)</f>
        <v>0</v>
      </c>
      <c r="BL100" s="14" t="s">
        <v>113</v>
      </c>
      <c r="BM100" s="201" t="s">
        <v>154</v>
      </c>
    </row>
    <row r="101" spans="1:65" s="2" customFormat="1" ht="16.5" customHeight="1">
      <c r="A101" s="35"/>
      <c r="B101" s="36"/>
      <c r="C101" s="189" t="s">
        <v>155</v>
      </c>
      <c r="D101" s="189" t="s">
        <v>108</v>
      </c>
      <c r="E101" s="190" t="s">
        <v>156</v>
      </c>
      <c r="F101" s="191" t="s">
        <v>157</v>
      </c>
      <c r="G101" s="192" t="s">
        <v>111</v>
      </c>
      <c r="H101" s="193">
        <v>1</v>
      </c>
      <c r="I101" s="194"/>
      <c r="J101" s="195">
        <f>ROUND(I101*H101,2)</f>
        <v>0</v>
      </c>
      <c r="K101" s="191" t="s">
        <v>19</v>
      </c>
      <c r="L101" s="196"/>
      <c r="M101" s="197" t="s">
        <v>19</v>
      </c>
      <c r="N101" s="198" t="s">
        <v>40</v>
      </c>
      <c r="O101" s="81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1" t="s">
        <v>112</v>
      </c>
      <c r="AT101" s="201" t="s">
        <v>108</v>
      </c>
      <c r="AU101" s="201" t="s">
        <v>77</v>
      </c>
      <c r="AY101" s="14" t="s">
        <v>107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4" t="s">
        <v>77</v>
      </c>
      <c r="BK101" s="202">
        <f>ROUND(I101*H101,2)</f>
        <v>0</v>
      </c>
      <c r="BL101" s="14" t="s">
        <v>113</v>
      </c>
      <c r="BM101" s="201" t="s">
        <v>158</v>
      </c>
    </row>
    <row r="102" spans="1:65" s="2" customFormat="1" ht="16.5" customHeight="1">
      <c r="A102" s="35"/>
      <c r="B102" s="36"/>
      <c r="C102" s="189" t="s">
        <v>159</v>
      </c>
      <c r="D102" s="189" t="s">
        <v>108</v>
      </c>
      <c r="E102" s="190" t="s">
        <v>160</v>
      </c>
      <c r="F102" s="191" t="s">
        <v>161</v>
      </c>
      <c r="G102" s="192" t="s">
        <v>111</v>
      </c>
      <c r="H102" s="193">
        <v>3</v>
      </c>
      <c r="I102" s="194"/>
      <c r="J102" s="195">
        <f>ROUND(I102*H102,2)</f>
        <v>0</v>
      </c>
      <c r="K102" s="191" t="s">
        <v>19</v>
      </c>
      <c r="L102" s="196"/>
      <c r="M102" s="197" t="s">
        <v>19</v>
      </c>
      <c r="N102" s="198" t="s">
        <v>40</v>
      </c>
      <c r="O102" s="81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1" t="s">
        <v>112</v>
      </c>
      <c r="AT102" s="201" t="s">
        <v>108</v>
      </c>
      <c r="AU102" s="201" t="s">
        <v>77</v>
      </c>
      <c r="AY102" s="14" t="s">
        <v>107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4" t="s">
        <v>77</v>
      </c>
      <c r="BK102" s="202">
        <f>ROUND(I102*H102,2)</f>
        <v>0</v>
      </c>
      <c r="BL102" s="14" t="s">
        <v>113</v>
      </c>
      <c r="BM102" s="201" t="s">
        <v>162</v>
      </c>
    </row>
    <row r="103" spans="1:65" s="2" customFormat="1" ht="16.5" customHeight="1">
      <c r="A103" s="35"/>
      <c r="B103" s="36"/>
      <c r="C103" s="189" t="s">
        <v>163</v>
      </c>
      <c r="D103" s="189" t="s">
        <v>108</v>
      </c>
      <c r="E103" s="190" t="s">
        <v>164</v>
      </c>
      <c r="F103" s="191" t="s">
        <v>165</v>
      </c>
      <c r="G103" s="192" t="s">
        <v>166</v>
      </c>
      <c r="H103" s="193">
        <v>1000</v>
      </c>
      <c r="I103" s="194"/>
      <c r="J103" s="195">
        <f>ROUND(I103*H103,2)</f>
        <v>0</v>
      </c>
      <c r="K103" s="191" t="s">
        <v>19</v>
      </c>
      <c r="L103" s="196"/>
      <c r="M103" s="197" t="s">
        <v>19</v>
      </c>
      <c r="N103" s="198" t="s">
        <v>40</v>
      </c>
      <c r="O103" s="81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1" t="s">
        <v>112</v>
      </c>
      <c r="AT103" s="201" t="s">
        <v>108</v>
      </c>
      <c r="AU103" s="201" t="s">
        <v>77</v>
      </c>
      <c r="AY103" s="14" t="s">
        <v>107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14" t="s">
        <v>77</v>
      </c>
      <c r="BK103" s="202">
        <f>ROUND(I103*H103,2)</f>
        <v>0</v>
      </c>
      <c r="BL103" s="14" t="s">
        <v>113</v>
      </c>
      <c r="BM103" s="201" t="s">
        <v>167</v>
      </c>
    </row>
    <row r="104" spans="1:65" s="2" customFormat="1" ht="16.5" customHeight="1">
      <c r="A104" s="35"/>
      <c r="B104" s="36"/>
      <c r="C104" s="189" t="s">
        <v>168</v>
      </c>
      <c r="D104" s="189" t="s">
        <v>108</v>
      </c>
      <c r="E104" s="190" t="s">
        <v>169</v>
      </c>
      <c r="F104" s="191" t="s">
        <v>170</v>
      </c>
      <c r="G104" s="192" t="s">
        <v>166</v>
      </c>
      <c r="H104" s="193">
        <v>150</v>
      </c>
      <c r="I104" s="194"/>
      <c r="J104" s="195">
        <f>ROUND(I104*H104,2)</f>
        <v>0</v>
      </c>
      <c r="K104" s="191" t="s">
        <v>19</v>
      </c>
      <c r="L104" s="196"/>
      <c r="M104" s="197" t="s">
        <v>19</v>
      </c>
      <c r="N104" s="198" t="s">
        <v>40</v>
      </c>
      <c r="O104" s="81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1" t="s">
        <v>112</v>
      </c>
      <c r="AT104" s="201" t="s">
        <v>108</v>
      </c>
      <c r="AU104" s="201" t="s">
        <v>77</v>
      </c>
      <c r="AY104" s="14" t="s">
        <v>107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4" t="s">
        <v>77</v>
      </c>
      <c r="BK104" s="202">
        <f>ROUND(I104*H104,2)</f>
        <v>0</v>
      </c>
      <c r="BL104" s="14" t="s">
        <v>113</v>
      </c>
      <c r="BM104" s="201" t="s">
        <v>171</v>
      </c>
    </row>
    <row r="105" spans="1:65" s="2" customFormat="1" ht="16.5" customHeight="1">
      <c r="A105" s="35"/>
      <c r="B105" s="36"/>
      <c r="C105" s="189" t="s">
        <v>8</v>
      </c>
      <c r="D105" s="189" t="s">
        <v>108</v>
      </c>
      <c r="E105" s="190" t="s">
        <v>172</v>
      </c>
      <c r="F105" s="191" t="s">
        <v>173</v>
      </c>
      <c r="G105" s="192" t="s">
        <v>166</v>
      </c>
      <c r="H105" s="193">
        <v>150</v>
      </c>
      <c r="I105" s="194"/>
      <c r="J105" s="195">
        <f>ROUND(I105*H105,2)</f>
        <v>0</v>
      </c>
      <c r="K105" s="191" t="s">
        <v>19</v>
      </c>
      <c r="L105" s="196"/>
      <c r="M105" s="197" t="s">
        <v>19</v>
      </c>
      <c r="N105" s="198" t="s">
        <v>40</v>
      </c>
      <c r="O105" s="81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1" t="s">
        <v>112</v>
      </c>
      <c r="AT105" s="201" t="s">
        <v>108</v>
      </c>
      <c r="AU105" s="201" t="s">
        <v>77</v>
      </c>
      <c r="AY105" s="14" t="s">
        <v>107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4" t="s">
        <v>77</v>
      </c>
      <c r="BK105" s="202">
        <f>ROUND(I105*H105,2)</f>
        <v>0</v>
      </c>
      <c r="BL105" s="14" t="s">
        <v>113</v>
      </c>
      <c r="BM105" s="201" t="s">
        <v>174</v>
      </c>
    </row>
    <row r="106" spans="1:65" s="2" customFormat="1" ht="16.5" customHeight="1">
      <c r="A106" s="35"/>
      <c r="B106" s="36"/>
      <c r="C106" s="189" t="s">
        <v>175</v>
      </c>
      <c r="D106" s="189" t="s">
        <v>108</v>
      </c>
      <c r="E106" s="190" t="s">
        <v>176</v>
      </c>
      <c r="F106" s="191" t="s">
        <v>177</v>
      </c>
      <c r="G106" s="192" t="s">
        <v>166</v>
      </c>
      <c r="H106" s="193">
        <v>50</v>
      </c>
      <c r="I106" s="194"/>
      <c r="J106" s="195">
        <f>ROUND(I106*H106,2)</f>
        <v>0</v>
      </c>
      <c r="K106" s="191" t="s">
        <v>19</v>
      </c>
      <c r="L106" s="196"/>
      <c r="M106" s="197" t="s">
        <v>19</v>
      </c>
      <c r="N106" s="198" t="s">
        <v>40</v>
      </c>
      <c r="O106" s="81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1" t="s">
        <v>112</v>
      </c>
      <c r="AT106" s="201" t="s">
        <v>108</v>
      </c>
      <c r="AU106" s="201" t="s">
        <v>77</v>
      </c>
      <c r="AY106" s="14" t="s">
        <v>107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4" t="s">
        <v>77</v>
      </c>
      <c r="BK106" s="202">
        <f>ROUND(I106*H106,2)</f>
        <v>0</v>
      </c>
      <c r="BL106" s="14" t="s">
        <v>113</v>
      </c>
      <c r="BM106" s="201" t="s">
        <v>178</v>
      </c>
    </row>
    <row r="107" spans="1:65" s="2" customFormat="1" ht="16.5" customHeight="1">
      <c r="A107" s="35"/>
      <c r="B107" s="36"/>
      <c r="C107" s="189" t="s">
        <v>179</v>
      </c>
      <c r="D107" s="189" t="s">
        <v>108</v>
      </c>
      <c r="E107" s="190" t="s">
        <v>180</v>
      </c>
      <c r="F107" s="191" t="s">
        <v>181</v>
      </c>
      <c r="G107" s="192" t="s">
        <v>166</v>
      </c>
      <c r="H107" s="193">
        <v>10</v>
      </c>
      <c r="I107" s="194"/>
      <c r="J107" s="195">
        <f>ROUND(I107*H107,2)</f>
        <v>0</v>
      </c>
      <c r="K107" s="191" t="s">
        <v>19</v>
      </c>
      <c r="L107" s="196"/>
      <c r="M107" s="197" t="s">
        <v>19</v>
      </c>
      <c r="N107" s="198" t="s">
        <v>40</v>
      </c>
      <c r="O107" s="81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1" t="s">
        <v>112</v>
      </c>
      <c r="AT107" s="201" t="s">
        <v>108</v>
      </c>
      <c r="AU107" s="201" t="s">
        <v>77</v>
      </c>
      <c r="AY107" s="14" t="s">
        <v>107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4" t="s">
        <v>77</v>
      </c>
      <c r="BK107" s="202">
        <f>ROUND(I107*H107,2)</f>
        <v>0</v>
      </c>
      <c r="BL107" s="14" t="s">
        <v>113</v>
      </c>
      <c r="BM107" s="201" t="s">
        <v>182</v>
      </c>
    </row>
    <row r="108" spans="1:65" s="2" customFormat="1" ht="16.5" customHeight="1">
      <c r="A108" s="35"/>
      <c r="B108" s="36"/>
      <c r="C108" s="189" t="s">
        <v>183</v>
      </c>
      <c r="D108" s="189" t="s">
        <v>108</v>
      </c>
      <c r="E108" s="190" t="s">
        <v>184</v>
      </c>
      <c r="F108" s="191" t="s">
        <v>185</v>
      </c>
      <c r="G108" s="192" t="s">
        <v>166</v>
      </c>
      <c r="H108" s="193">
        <v>90</v>
      </c>
      <c r="I108" s="194"/>
      <c r="J108" s="195">
        <f>ROUND(I108*H108,2)</f>
        <v>0</v>
      </c>
      <c r="K108" s="191" t="s">
        <v>19</v>
      </c>
      <c r="L108" s="196"/>
      <c r="M108" s="197" t="s">
        <v>19</v>
      </c>
      <c r="N108" s="198" t="s">
        <v>40</v>
      </c>
      <c r="O108" s="81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1" t="s">
        <v>112</v>
      </c>
      <c r="AT108" s="201" t="s">
        <v>108</v>
      </c>
      <c r="AU108" s="201" t="s">
        <v>77</v>
      </c>
      <c r="AY108" s="14" t="s">
        <v>107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14" t="s">
        <v>77</v>
      </c>
      <c r="BK108" s="202">
        <f>ROUND(I108*H108,2)</f>
        <v>0</v>
      </c>
      <c r="BL108" s="14" t="s">
        <v>113</v>
      </c>
      <c r="BM108" s="201" t="s">
        <v>186</v>
      </c>
    </row>
    <row r="109" spans="1:65" s="2" customFormat="1" ht="16.5" customHeight="1">
      <c r="A109" s="35"/>
      <c r="B109" s="36"/>
      <c r="C109" s="189" t="s">
        <v>187</v>
      </c>
      <c r="D109" s="189" t="s">
        <v>108</v>
      </c>
      <c r="E109" s="190" t="s">
        <v>188</v>
      </c>
      <c r="F109" s="191" t="s">
        <v>189</v>
      </c>
      <c r="G109" s="192" t="s">
        <v>111</v>
      </c>
      <c r="H109" s="193">
        <v>42</v>
      </c>
      <c r="I109" s="194"/>
      <c r="J109" s="195">
        <f>ROUND(I109*H109,2)</f>
        <v>0</v>
      </c>
      <c r="K109" s="191" t="s">
        <v>19</v>
      </c>
      <c r="L109" s="196"/>
      <c r="M109" s="197" t="s">
        <v>19</v>
      </c>
      <c r="N109" s="198" t="s">
        <v>40</v>
      </c>
      <c r="O109" s="81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1" t="s">
        <v>112</v>
      </c>
      <c r="AT109" s="201" t="s">
        <v>108</v>
      </c>
      <c r="AU109" s="201" t="s">
        <v>77</v>
      </c>
      <c r="AY109" s="14" t="s">
        <v>107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4" t="s">
        <v>77</v>
      </c>
      <c r="BK109" s="202">
        <f>ROUND(I109*H109,2)</f>
        <v>0</v>
      </c>
      <c r="BL109" s="14" t="s">
        <v>113</v>
      </c>
      <c r="BM109" s="201" t="s">
        <v>190</v>
      </c>
    </row>
    <row r="110" spans="1:65" s="2" customFormat="1" ht="16.5" customHeight="1">
      <c r="A110" s="35"/>
      <c r="B110" s="36"/>
      <c r="C110" s="189" t="s">
        <v>191</v>
      </c>
      <c r="D110" s="189" t="s">
        <v>108</v>
      </c>
      <c r="E110" s="190" t="s">
        <v>192</v>
      </c>
      <c r="F110" s="191" t="s">
        <v>193</v>
      </c>
      <c r="G110" s="192" t="s">
        <v>111</v>
      </c>
      <c r="H110" s="193">
        <v>20</v>
      </c>
      <c r="I110" s="194"/>
      <c r="J110" s="195">
        <f>ROUND(I110*H110,2)</f>
        <v>0</v>
      </c>
      <c r="K110" s="191" t="s">
        <v>19</v>
      </c>
      <c r="L110" s="196"/>
      <c r="M110" s="197" t="s">
        <v>19</v>
      </c>
      <c r="N110" s="198" t="s">
        <v>40</v>
      </c>
      <c r="O110" s="81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1" t="s">
        <v>112</v>
      </c>
      <c r="AT110" s="201" t="s">
        <v>108</v>
      </c>
      <c r="AU110" s="201" t="s">
        <v>77</v>
      </c>
      <c r="AY110" s="14" t="s">
        <v>107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4" t="s">
        <v>77</v>
      </c>
      <c r="BK110" s="202">
        <f>ROUND(I110*H110,2)</f>
        <v>0</v>
      </c>
      <c r="BL110" s="14" t="s">
        <v>113</v>
      </c>
      <c r="BM110" s="201" t="s">
        <v>194</v>
      </c>
    </row>
    <row r="111" spans="1:65" s="2" customFormat="1" ht="16.5" customHeight="1">
      <c r="A111" s="35"/>
      <c r="B111" s="36"/>
      <c r="C111" s="189" t="s">
        <v>7</v>
      </c>
      <c r="D111" s="189" t="s">
        <v>108</v>
      </c>
      <c r="E111" s="190" t="s">
        <v>195</v>
      </c>
      <c r="F111" s="191" t="s">
        <v>196</v>
      </c>
      <c r="G111" s="192" t="s">
        <v>197</v>
      </c>
      <c r="H111" s="193">
        <v>20</v>
      </c>
      <c r="I111" s="194"/>
      <c r="J111" s="195">
        <f>ROUND(I111*H111,2)</f>
        <v>0</v>
      </c>
      <c r="K111" s="191" t="s">
        <v>19</v>
      </c>
      <c r="L111" s="196"/>
      <c r="M111" s="197" t="s">
        <v>19</v>
      </c>
      <c r="N111" s="198" t="s">
        <v>40</v>
      </c>
      <c r="O111" s="81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1" t="s">
        <v>112</v>
      </c>
      <c r="AT111" s="201" t="s">
        <v>108</v>
      </c>
      <c r="AU111" s="201" t="s">
        <v>77</v>
      </c>
      <c r="AY111" s="14" t="s">
        <v>107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14" t="s">
        <v>77</v>
      </c>
      <c r="BK111" s="202">
        <f>ROUND(I111*H111,2)</f>
        <v>0</v>
      </c>
      <c r="BL111" s="14" t="s">
        <v>113</v>
      </c>
      <c r="BM111" s="201" t="s">
        <v>198</v>
      </c>
    </row>
    <row r="112" spans="1:65" s="2" customFormat="1" ht="16.5" customHeight="1">
      <c r="A112" s="35"/>
      <c r="B112" s="36"/>
      <c r="C112" s="189" t="s">
        <v>199</v>
      </c>
      <c r="D112" s="189" t="s">
        <v>108</v>
      </c>
      <c r="E112" s="190" t="s">
        <v>200</v>
      </c>
      <c r="F112" s="191" t="s">
        <v>201</v>
      </c>
      <c r="G112" s="192" t="s">
        <v>202</v>
      </c>
      <c r="H112" s="193">
        <v>8.4</v>
      </c>
      <c r="I112" s="194"/>
      <c r="J112" s="195">
        <f>ROUND(I112*H112,2)</f>
        <v>0</v>
      </c>
      <c r="K112" s="191" t="s">
        <v>19</v>
      </c>
      <c r="L112" s="196"/>
      <c r="M112" s="197" t="s">
        <v>19</v>
      </c>
      <c r="N112" s="198" t="s">
        <v>40</v>
      </c>
      <c r="O112" s="81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1" t="s">
        <v>112</v>
      </c>
      <c r="AT112" s="201" t="s">
        <v>108</v>
      </c>
      <c r="AU112" s="201" t="s">
        <v>77</v>
      </c>
      <c r="AY112" s="14" t="s">
        <v>107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14" t="s">
        <v>77</v>
      </c>
      <c r="BK112" s="202">
        <f>ROUND(I112*H112,2)</f>
        <v>0</v>
      </c>
      <c r="BL112" s="14" t="s">
        <v>113</v>
      </c>
      <c r="BM112" s="201" t="s">
        <v>203</v>
      </c>
    </row>
    <row r="113" spans="1:65" s="2" customFormat="1" ht="16.5" customHeight="1">
      <c r="A113" s="35"/>
      <c r="B113" s="36"/>
      <c r="C113" s="189" t="s">
        <v>204</v>
      </c>
      <c r="D113" s="189" t="s">
        <v>108</v>
      </c>
      <c r="E113" s="190" t="s">
        <v>205</v>
      </c>
      <c r="F113" s="191" t="s">
        <v>206</v>
      </c>
      <c r="G113" s="192" t="s">
        <v>207</v>
      </c>
      <c r="H113" s="193">
        <v>5.6</v>
      </c>
      <c r="I113" s="194"/>
      <c r="J113" s="195">
        <f>ROUND(I113*H113,2)</f>
        <v>0</v>
      </c>
      <c r="K113" s="191" t="s">
        <v>19</v>
      </c>
      <c r="L113" s="196"/>
      <c r="M113" s="197" t="s">
        <v>19</v>
      </c>
      <c r="N113" s="198" t="s">
        <v>40</v>
      </c>
      <c r="O113" s="81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1" t="s">
        <v>112</v>
      </c>
      <c r="AT113" s="201" t="s">
        <v>108</v>
      </c>
      <c r="AU113" s="201" t="s">
        <v>77</v>
      </c>
      <c r="AY113" s="14" t="s">
        <v>107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4" t="s">
        <v>77</v>
      </c>
      <c r="BK113" s="202">
        <f>ROUND(I113*H113,2)</f>
        <v>0</v>
      </c>
      <c r="BL113" s="14" t="s">
        <v>113</v>
      </c>
      <c r="BM113" s="201" t="s">
        <v>208</v>
      </c>
    </row>
    <row r="114" spans="1:65" s="2" customFormat="1" ht="16.5" customHeight="1">
      <c r="A114" s="35"/>
      <c r="B114" s="36"/>
      <c r="C114" s="189" t="s">
        <v>209</v>
      </c>
      <c r="D114" s="189" t="s">
        <v>108</v>
      </c>
      <c r="E114" s="190" t="s">
        <v>210</v>
      </c>
      <c r="F114" s="191" t="s">
        <v>211</v>
      </c>
      <c r="G114" s="192" t="s">
        <v>166</v>
      </c>
      <c r="H114" s="193">
        <v>80</v>
      </c>
      <c r="I114" s="194"/>
      <c r="J114" s="195">
        <f>ROUND(I114*H114,2)</f>
        <v>0</v>
      </c>
      <c r="K114" s="191" t="s">
        <v>19</v>
      </c>
      <c r="L114" s="196"/>
      <c r="M114" s="197" t="s">
        <v>19</v>
      </c>
      <c r="N114" s="198" t="s">
        <v>40</v>
      </c>
      <c r="O114" s="81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1" t="s">
        <v>112</v>
      </c>
      <c r="AT114" s="201" t="s">
        <v>108</v>
      </c>
      <c r="AU114" s="201" t="s">
        <v>77</v>
      </c>
      <c r="AY114" s="14" t="s">
        <v>107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4" t="s">
        <v>77</v>
      </c>
      <c r="BK114" s="202">
        <f>ROUND(I114*H114,2)</f>
        <v>0</v>
      </c>
      <c r="BL114" s="14" t="s">
        <v>113</v>
      </c>
      <c r="BM114" s="201" t="s">
        <v>212</v>
      </c>
    </row>
    <row r="115" spans="1:65" s="2" customFormat="1" ht="16.5" customHeight="1">
      <c r="A115" s="35"/>
      <c r="B115" s="36"/>
      <c r="C115" s="189" t="s">
        <v>213</v>
      </c>
      <c r="D115" s="189" t="s">
        <v>108</v>
      </c>
      <c r="E115" s="190" t="s">
        <v>205</v>
      </c>
      <c r="F115" s="191" t="s">
        <v>206</v>
      </c>
      <c r="G115" s="192" t="s">
        <v>207</v>
      </c>
      <c r="H115" s="193">
        <v>0.4</v>
      </c>
      <c r="I115" s="194"/>
      <c r="J115" s="195">
        <f>ROUND(I115*H115,2)</f>
        <v>0</v>
      </c>
      <c r="K115" s="191" t="s">
        <v>19</v>
      </c>
      <c r="L115" s="196"/>
      <c r="M115" s="197" t="s">
        <v>19</v>
      </c>
      <c r="N115" s="198" t="s">
        <v>40</v>
      </c>
      <c r="O115" s="81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1" t="s">
        <v>112</v>
      </c>
      <c r="AT115" s="201" t="s">
        <v>108</v>
      </c>
      <c r="AU115" s="201" t="s">
        <v>77</v>
      </c>
      <c r="AY115" s="14" t="s">
        <v>107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4" t="s">
        <v>77</v>
      </c>
      <c r="BK115" s="202">
        <f>ROUND(I115*H115,2)</f>
        <v>0</v>
      </c>
      <c r="BL115" s="14" t="s">
        <v>113</v>
      </c>
      <c r="BM115" s="201" t="s">
        <v>214</v>
      </c>
    </row>
    <row r="116" spans="1:65" s="2" customFormat="1" ht="16.5" customHeight="1">
      <c r="A116" s="35"/>
      <c r="B116" s="36"/>
      <c r="C116" s="189" t="s">
        <v>215</v>
      </c>
      <c r="D116" s="189" t="s">
        <v>108</v>
      </c>
      <c r="E116" s="190" t="s">
        <v>210</v>
      </c>
      <c r="F116" s="191" t="s">
        <v>211</v>
      </c>
      <c r="G116" s="192" t="s">
        <v>166</v>
      </c>
      <c r="H116" s="193">
        <v>4</v>
      </c>
      <c r="I116" s="194"/>
      <c r="J116" s="195">
        <f>ROUND(I116*H116,2)</f>
        <v>0</v>
      </c>
      <c r="K116" s="191" t="s">
        <v>19</v>
      </c>
      <c r="L116" s="196"/>
      <c r="M116" s="197" t="s">
        <v>19</v>
      </c>
      <c r="N116" s="198" t="s">
        <v>40</v>
      </c>
      <c r="O116" s="81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1" t="s">
        <v>112</v>
      </c>
      <c r="AT116" s="201" t="s">
        <v>108</v>
      </c>
      <c r="AU116" s="201" t="s">
        <v>77</v>
      </c>
      <c r="AY116" s="14" t="s">
        <v>107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4" t="s">
        <v>77</v>
      </c>
      <c r="BK116" s="202">
        <f>ROUND(I116*H116,2)</f>
        <v>0</v>
      </c>
      <c r="BL116" s="14" t="s">
        <v>113</v>
      </c>
      <c r="BM116" s="201" t="s">
        <v>216</v>
      </c>
    </row>
    <row r="117" spans="1:65" s="2" customFormat="1" ht="16.5" customHeight="1">
      <c r="A117" s="35"/>
      <c r="B117" s="36"/>
      <c r="C117" s="189" t="s">
        <v>217</v>
      </c>
      <c r="D117" s="189" t="s">
        <v>108</v>
      </c>
      <c r="E117" s="190" t="s">
        <v>205</v>
      </c>
      <c r="F117" s="191" t="s">
        <v>206</v>
      </c>
      <c r="G117" s="192" t="s">
        <v>207</v>
      </c>
      <c r="H117" s="193">
        <v>0.4</v>
      </c>
      <c r="I117" s="194"/>
      <c r="J117" s="195">
        <f>ROUND(I117*H117,2)</f>
        <v>0</v>
      </c>
      <c r="K117" s="191" t="s">
        <v>19</v>
      </c>
      <c r="L117" s="196"/>
      <c r="M117" s="197" t="s">
        <v>19</v>
      </c>
      <c r="N117" s="198" t="s">
        <v>40</v>
      </c>
      <c r="O117" s="81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1" t="s">
        <v>112</v>
      </c>
      <c r="AT117" s="201" t="s">
        <v>108</v>
      </c>
      <c r="AU117" s="201" t="s">
        <v>77</v>
      </c>
      <c r="AY117" s="14" t="s">
        <v>107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4" t="s">
        <v>77</v>
      </c>
      <c r="BK117" s="202">
        <f>ROUND(I117*H117,2)</f>
        <v>0</v>
      </c>
      <c r="BL117" s="14" t="s">
        <v>113</v>
      </c>
      <c r="BM117" s="201" t="s">
        <v>218</v>
      </c>
    </row>
    <row r="118" spans="1:65" s="2" customFormat="1" ht="16.5" customHeight="1">
      <c r="A118" s="35"/>
      <c r="B118" s="36"/>
      <c r="C118" s="189" t="s">
        <v>219</v>
      </c>
      <c r="D118" s="189" t="s">
        <v>108</v>
      </c>
      <c r="E118" s="190" t="s">
        <v>210</v>
      </c>
      <c r="F118" s="191" t="s">
        <v>211</v>
      </c>
      <c r="G118" s="192" t="s">
        <v>166</v>
      </c>
      <c r="H118" s="193">
        <v>4</v>
      </c>
      <c r="I118" s="194"/>
      <c r="J118" s="195">
        <f>ROUND(I118*H118,2)</f>
        <v>0</v>
      </c>
      <c r="K118" s="191" t="s">
        <v>19</v>
      </c>
      <c r="L118" s="196"/>
      <c r="M118" s="197" t="s">
        <v>19</v>
      </c>
      <c r="N118" s="198" t="s">
        <v>40</v>
      </c>
      <c r="O118" s="81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1" t="s">
        <v>112</v>
      </c>
      <c r="AT118" s="201" t="s">
        <v>108</v>
      </c>
      <c r="AU118" s="201" t="s">
        <v>77</v>
      </c>
      <c r="AY118" s="14" t="s">
        <v>107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4" t="s">
        <v>77</v>
      </c>
      <c r="BK118" s="202">
        <f>ROUND(I118*H118,2)</f>
        <v>0</v>
      </c>
      <c r="BL118" s="14" t="s">
        <v>113</v>
      </c>
      <c r="BM118" s="201" t="s">
        <v>220</v>
      </c>
    </row>
    <row r="119" spans="1:65" s="2" customFormat="1" ht="16.5" customHeight="1">
      <c r="A119" s="35"/>
      <c r="B119" s="36"/>
      <c r="C119" s="189" t="s">
        <v>221</v>
      </c>
      <c r="D119" s="189" t="s">
        <v>108</v>
      </c>
      <c r="E119" s="190" t="s">
        <v>222</v>
      </c>
      <c r="F119" s="191" t="s">
        <v>223</v>
      </c>
      <c r="G119" s="192" t="s">
        <v>111</v>
      </c>
      <c r="H119" s="193">
        <v>8</v>
      </c>
      <c r="I119" s="194"/>
      <c r="J119" s="195">
        <f>ROUND(I119*H119,2)</f>
        <v>0</v>
      </c>
      <c r="K119" s="191" t="s">
        <v>19</v>
      </c>
      <c r="L119" s="196"/>
      <c r="M119" s="197" t="s">
        <v>19</v>
      </c>
      <c r="N119" s="198" t="s">
        <v>40</v>
      </c>
      <c r="O119" s="81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1" t="s">
        <v>112</v>
      </c>
      <c r="AT119" s="201" t="s">
        <v>108</v>
      </c>
      <c r="AU119" s="201" t="s">
        <v>77</v>
      </c>
      <c r="AY119" s="14" t="s">
        <v>107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4" t="s">
        <v>77</v>
      </c>
      <c r="BK119" s="202">
        <f>ROUND(I119*H119,2)</f>
        <v>0</v>
      </c>
      <c r="BL119" s="14" t="s">
        <v>113</v>
      </c>
      <c r="BM119" s="201" t="s">
        <v>224</v>
      </c>
    </row>
    <row r="120" spans="1:65" s="2" customFormat="1" ht="16.5" customHeight="1">
      <c r="A120" s="35"/>
      <c r="B120" s="36"/>
      <c r="C120" s="189" t="s">
        <v>225</v>
      </c>
      <c r="D120" s="189" t="s">
        <v>108</v>
      </c>
      <c r="E120" s="190" t="s">
        <v>226</v>
      </c>
      <c r="F120" s="191" t="s">
        <v>227</v>
      </c>
      <c r="G120" s="192" t="s">
        <v>207</v>
      </c>
      <c r="H120" s="193">
        <v>6.8</v>
      </c>
      <c r="I120" s="194"/>
      <c r="J120" s="195">
        <f>ROUND(I120*H120,2)</f>
        <v>0</v>
      </c>
      <c r="K120" s="191" t="s">
        <v>19</v>
      </c>
      <c r="L120" s="196"/>
      <c r="M120" s="197" t="s">
        <v>19</v>
      </c>
      <c r="N120" s="198" t="s">
        <v>40</v>
      </c>
      <c r="O120" s="81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1" t="s">
        <v>112</v>
      </c>
      <c r="AT120" s="201" t="s">
        <v>108</v>
      </c>
      <c r="AU120" s="201" t="s">
        <v>77</v>
      </c>
      <c r="AY120" s="14" t="s">
        <v>107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4" t="s">
        <v>77</v>
      </c>
      <c r="BK120" s="202">
        <f>ROUND(I120*H120,2)</f>
        <v>0</v>
      </c>
      <c r="BL120" s="14" t="s">
        <v>113</v>
      </c>
      <c r="BM120" s="201" t="s">
        <v>228</v>
      </c>
    </row>
    <row r="121" spans="1:65" s="2" customFormat="1" ht="16.5" customHeight="1">
      <c r="A121" s="35"/>
      <c r="B121" s="36"/>
      <c r="C121" s="189" t="s">
        <v>229</v>
      </c>
      <c r="D121" s="189" t="s">
        <v>108</v>
      </c>
      <c r="E121" s="190" t="s">
        <v>230</v>
      </c>
      <c r="F121" s="191" t="s">
        <v>231</v>
      </c>
      <c r="G121" s="192" t="s">
        <v>111</v>
      </c>
      <c r="H121" s="193">
        <v>20</v>
      </c>
      <c r="I121" s="194"/>
      <c r="J121" s="195">
        <f>ROUND(I121*H121,2)</f>
        <v>0</v>
      </c>
      <c r="K121" s="191" t="s">
        <v>19</v>
      </c>
      <c r="L121" s="196"/>
      <c r="M121" s="197" t="s">
        <v>19</v>
      </c>
      <c r="N121" s="198" t="s">
        <v>40</v>
      </c>
      <c r="O121" s="81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1" t="s">
        <v>112</v>
      </c>
      <c r="AT121" s="201" t="s">
        <v>108</v>
      </c>
      <c r="AU121" s="201" t="s">
        <v>77</v>
      </c>
      <c r="AY121" s="14" t="s">
        <v>107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4" t="s">
        <v>77</v>
      </c>
      <c r="BK121" s="202">
        <f>ROUND(I121*H121,2)</f>
        <v>0</v>
      </c>
      <c r="BL121" s="14" t="s">
        <v>113</v>
      </c>
      <c r="BM121" s="201" t="s">
        <v>232</v>
      </c>
    </row>
    <row r="122" spans="1:63" s="11" customFormat="1" ht="25.9" customHeight="1">
      <c r="A122" s="11"/>
      <c r="B122" s="175"/>
      <c r="C122" s="176"/>
      <c r="D122" s="177" t="s">
        <v>68</v>
      </c>
      <c r="E122" s="178" t="s">
        <v>233</v>
      </c>
      <c r="F122" s="178" t="s">
        <v>234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SUM(P123:P165)</f>
        <v>0</v>
      </c>
      <c r="Q122" s="183"/>
      <c r="R122" s="184">
        <f>SUM(R123:R165)</f>
        <v>0</v>
      </c>
      <c r="S122" s="183"/>
      <c r="T122" s="185">
        <f>SUM(T123:T165)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86" t="s">
        <v>77</v>
      </c>
      <c r="AT122" s="187" t="s">
        <v>68</v>
      </c>
      <c r="AU122" s="187" t="s">
        <v>69</v>
      </c>
      <c r="AY122" s="186" t="s">
        <v>107</v>
      </c>
      <c r="BK122" s="188">
        <f>SUM(BK123:BK165)</f>
        <v>0</v>
      </c>
    </row>
    <row r="123" spans="1:65" s="2" customFormat="1" ht="16.5" customHeight="1">
      <c r="A123" s="35"/>
      <c r="B123" s="36"/>
      <c r="C123" s="208" t="s">
        <v>235</v>
      </c>
      <c r="D123" s="208" t="s">
        <v>236</v>
      </c>
      <c r="E123" s="209" t="s">
        <v>237</v>
      </c>
      <c r="F123" s="210" t="s">
        <v>238</v>
      </c>
      <c r="G123" s="211" t="s">
        <v>239</v>
      </c>
      <c r="H123" s="212">
        <v>1</v>
      </c>
      <c r="I123" s="213"/>
      <c r="J123" s="214">
        <f>ROUND(I123*H123,2)</f>
        <v>0</v>
      </c>
      <c r="K123" s="210" t="s">
        <v>240</v>
      </c>
      <c r="L123" s="41"/>
      <c r="M123" s="215" t="s">
        <v>19</v>
      </c>
      <c r="N123" s="216" t="s">
        <v>40</v>
      </c>
      <c r="O123" s="81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1" t="s">
        <v>113</v>
      </c>
      <c r="AT123" s="201" t="s">
        <v>236</v>
      </c>
      <c r="AU123" s="201" t="s">
        <v>77</v>
      </c>
      <c r="AY123" s="14" t="s">
        <v>107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4" t="s">
        <v>77</v>
      </c>
      <c r="BK123" s="202">
        <f>ROUND(I123*H123,2)</f>
        <v>0</v>
      </c>
      <c r="BL123" s="14" t="s">
        <v>113</v>
      </c>
      <c r="BM123" s="201" t="s">
        <v>241</v>
      </c>
    </row>
    <row r="124" spans="1:47" s="2" customFormat="1" ht="12">
      <c r="A124" s="35"/>
      <c r="B124" s="36"/>
      <c r="C124" s="37"/>
      <c r="D124" s="217" t="s">
        <v>242</v>
      </c>
      <c r="E124" s="37"/>
      <c r="F124" s="218" t="s">
        <v>243</v>
      </c>
      <c r="G124" s="37"/>
      <c r="H124" s="37"/>
      <c r="I124" s="205"/>
      <c r="J124" s="37"/>
      <c r="K124" s="37"/>
      <c r="L124" s="41"/>
      <c r="M124" s="206"/>
      <c r="N124" s="207"/>
      <c r="O124" s="81"/>
      <c r="P124" s="81"/>
      <c r="Q124" s="81"/>
      <c r="R124" s="81"/>
      <c r="S124" s="81"/>
      <c r="T124" s="82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242</v>
      </c>
      <c r="AU124" s="14" t="s">
        <v>77</v>
      </c>
    </row>
    <row r="125" spans="1:65" s="2" customFormat="1" ht="16.5" customHeight="1">
      <c r="A125" s="35"/>
      <c r="B125" s="36"/>
      <c r="C125" s="208" t="s">
        <v>244</v>
      </c>
      <c r="D125" s="208" t="s">
        <v>236</v>
      </c>
      <c r="E125" s="209" t="s">
        <v>245</v>
      </c>
      <c r="F125" s="210" t="s">
        <v>246</v>
      </c>
      <c r="G125" s="211" t="s">
        <v>239</v>
      </c>
      <c r="H125" s="212">
        <v>20</v>
      </c>
      <c r="I125" s="213"/>
      <c r="J125" s="214">
        <f>ROUND(I125*H125,2)</f>
        <v>0</v>
      </c>
      <c r="K125" s="210" t="s">
        <v>240</v>
      </c>
      <c r="L125" s="41"/>
      <c r="M125" s="215" t="s">
        <v>19</v>
      </c>
      <c r="N125" s="216" t="s">
        <v>40</v>
      </c>
      <c r="O125" s="81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1" t="s">
        <v>113</v>
      </c>
      <c r="AT125" s="201" t="s">
        <v>236</v>
      </c>
      <c r="AU125" s="201" t="s">
        <v>77</v>
      </c>
      <c r="AY125" s="14" t="s">
        <v>107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4" t="s">
        <v>77</v>
      </c>
      <c r="BK125" s="202">
        <f>ROUND(I125*H125,2)</f>
        <v>0</v>
      </c>
      <c r="BL125" s="14" t="s">
        <v>113</v>
      </c>
      <c r="BM125" s="201" t="s">
        <v>247</v>
      </c>
    </row>
    <row r="126" spans="1:47" s="2" customFormat="1" ht="12">
      <c r="A126" s="35"/>
      <c r="B126" s="36"/>
      <c r="C126" s="37"/>
      <c r="D126" s="217" t="s">
        <v>242</v>
      </c>
      <c r="E126" s="37"/>
      <c r="F126" s="218" t="s">
        <v>248</v>
      </c>
      <c r="G126" s="37"/>
      <c r="H126" s="37"/>
      <c r="I126" s="205"/>
      <c r="J126" s="37"/>
      <c r="K126" s="37"/>
      <c r="L126" s="41"/>
      <c r="M126" s="206"/>
      <c r="N126" s="207"/>
      <c r="O126" s="81"/>
      <c r="P126" s="81"/>
      <c r="Q126" s="81"/>
      <c r="R126" s="81"/>
      <c r="S126" s="81"/>
      <c r="T126" s="82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242</v>
      </c>
      <c r="AU126" s="14" t="s">
        <v>77</v>
      </c>
    </row>
    <row r="127" spans="1:65" s="2" customFormat="1" ht="16.5" customHeight="1">
      <c r="A127" s="35"/>
      <c r="B127" s="36"/>
      <c r="C127" s="208" t="s">
        <v>249</v>
      </c>
      <c r="D127" s="208" t="s">
        <v>236</v>
      </c>
      <c r="E127" s="209" t="s">
        <v>250</v>
      </c>
      <c r="F127" s="210" t="s">
        <v>251</v>
      </c>
      <c r="G127" s="211" t="s">
        <v>239</v>
      </c>
      <c r="H127" s="212">
        <v>20</v>
      </c>
      <c r="I127" s="213"/>
      <c r="J127" s="214">
        <f>ROUND(I127*H127,2)</f>
        <v>0</v>
      </c>
      <c r="K127" s="210" t="s">
        <v>240</v>
      </c>
      <c r="L127" s="41"/>
      <c r="M127" s="215" t="s">
        <v>19</v>
      </c>
      <c r="N127" s="216" t="s">
        <v>40</v>
      </c>
      <c r="O127" s="81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1" t="s">
        <v>113</v>
      </c>
      <c r="AT127" s="201" t="s">
        <v>236</v>
      </c>
      <c r="AU127" s="201" t="s">
        <v>77</v>
      </c>
      <c r="AY127" s="14" t="s">
        <v>107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4" t="s">
        <v>77</v>
      </c>
      <c r="BK127" s="202">
        <f>ROUND(I127*H127,2)</f>
        <v>0</v>
      </c>
      <c r="BL127" s="14" t="s">
        <v>113</v>
      </c>
      <c r="BM127" s="201" t="s">
        <v>252</v>
      </c>
    </row>
    <row r="128" spans="1:47" s="2" customFormat="1" ht="12">
      <c r="A128" s="35"/>
      <c r="B128" s="36"/>
      <c r="C128" s="37"/>
      <c r="D128" s="217" t="s">
        <v>242</v>
      </c>
      <c r="E128" s="37"/>
      <c r="F128" s="218" t="s">
        <v>253</v>
      </c>
      <c r="G128" s="37"/>
      <c r="H128" s="37"/>
      <c r="I128" s="205"/>
      <c r="J128" s="37"/>
      <c r="K128" s="37"/>
      <c r="L128" s="41"/>
      <c r="M128" s="206"/>
      <c r="N128" s="207"/>
      <c r="O128" s="81"/>
      <c r="P128" s="81"/>
      <c r="Q128" s="81"/>
      <c r="R128" s="81"/>
      <c r="S128" s="81"/>
      <c r="T128" s="82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242</v>
      </c>
      <c r="AU128" s="14" t="s">
        <v>77</v>
      </c>
    </row>
    <row r="129" spans="1:65" s="2" customFormat="1" ht="16.5" customHeight="1">
      <c r="A129" s="35"/>
      <c r="B129" s="36"/>
      <c r="C129" s="208" t="s">
        <v>254</v>
      </c>
      <c r="D129" s="208" t="s">
        <v>236</v>
      </c>
      <c r="E129" s="209" t="s">
        <v>255</v>
      </c>
      <c r="F129" s="210" t="s">
        <v>256</v>
      </c>
      <c r="G129" s="211" t="s">
        <v>239</v>
      </c>
      <c r="H129" s="212">
        <v>3</v>
      </c>
      <c r="I129" s="213"/>
      <c r="J129" s="214">
        <f>ROUND(I129*H129,2)</f>
        <v>0</v>
      </c>
      <c r="K129" s="210" t="s">
        <v>240</v>
      </c>
      <c r="L129" s="41"/>
      <c r="M129" s="215" t="s">
        <v>19</v>
      </c>
      <c r="N129" s="216" t="s">
        <v>40</v>
      </c>
      <c r="O129" s="81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1" t="s">
        <v>113</v>
      </c>
      <c r="AT129" s="201" t="s">
        <v>236</v>
      </c>
      <c r="AU129" s="201" t="s">
        <v>77</v>
      </c>
      <c r="AY129" s="14" t="s">
        <v>107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4" t="s">
        <v>77</v>
      </c>
      <c r="BK129" s="202">
        <f>ROUND(I129*H129,2)</f>
        <v>0</v>
      </c>
      <c r="BL129" s="14" t="s">
        <v>113</v>
      </c>
      <c r="BM129" s="201" t="s">
        <v>257</v>
      </c>
    </row>
    <row r="130" spans="1:47" s="2" customFormat="1" ht="12">
      <c r="A130" s="35"/>
      <c r="B130" s="36"/>
      <c r="C130" s="37"/>
      <c r="D130" s="217" t="s">
        <v>242</v>
      </c>
      <c r="E130" s="37"/>
      <c r="F130" s="218" t="s">
        <v>258</v>
      </c>
      <c r="G130" s="37"/>
      <c r="H130" s="37"/>
      <c r="I130" s="205"/>
      <c r="J130" s="37"/>
      <c r="K130" s="37"/>
      <c r="L130" s="41"/>
      <c r="M130" s="206"/>
      <c r="N130" s="207"/>
      <c r="O130" s="81"/>
      <c r="P130" s="81"/>
      <c r="Q130" s="81"/>
      <c r="R130" s="81"/>
      <c r="S130" s="81"/>
      <c r="T130" s="82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242</v>
      </c>
      <c r="AU130" s="14" t="s">
        <v>77</v>
      </c>
    </row>
    <row r="131" spans="1:65" s="2" customFormat="1" ht="16.5" customHeight="1">
      <c r="A131" s="35"/>
      <c r="B131" s="36"/>
      <c r="C131" s="208" t="s">
        <v>259</v>
      </c>
      <c r="D131" s="208" t="s">
        <v>236</v>
      </c>
      <c r="E131" s="209" t="s">
        <v>255</v>
      </c>
      <c r="F131" s="210" t="s">
        <v>256</v>
      </c>
      <c r="G131" s="211" t="s">
        <v>239</v>
      </c>
      <c r="H131" s="212">
        <v>15</v>
      </c>
      <c r="I131" s="213"/>
      <c r="J131" s="214">
        <f>ROUND(I131*H131,2)</f>
        <v>0</v>
      </c>
      <c r="K131" s="210" t="s">
        <v>240</v>
      </c>
      <c r="L131" s="41"/>
      <c r="M131" s="215" t="s">
        <v>19</v>
      </c>
      <c r="N131" s="216" t="s">
        <v>40</v>
      </c>
      <c r="O131" s="81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1" t="s">
        <v>113</v>
      </c>
      <c r="AT131" s="201" t="s">
        <v>236</v>
      </c>
      <c r="AU131" s="201" t="s">
        <v>77</v>
      </c>
      <c r="AY131" s="14" t="s">
        <v>107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4" t="s">
        <v>77</v>
      </c>
      <c r="BK131" s="202">
        <f>ROUND(I131*H131,2)</f>
        <v>0</v>
      </c>
      <c r="BL131" s="14" t="s">
        <v>113</v>
      </c>
      <c r="BM131" s="201" t="s">
        <v>260</v>
      </c>
    </row>
    <row r="132" spans="1:47" s="2" customFormat="1" ht="12">
      <c r="A132" s="35"/>
      <c r="B132" s="36"/>
      <c r="C132" s="37"/>
      <c r="D132" s="217" t="s">
        <v>242</v>
      </c>
      <c r="E132" s="37"/>
      <c r="F132" s="218" t="s">
        <v>258</v>
      </c>
      <c r="G132" s="37"/>
      <c r="H132" s="37"/>
      <c r="I132" s="205"/>
      <c r="J132" s="37"/>
      <c r="K132" s="37"/>
      <c r="L132" s="41"/>
      <c r="M132" s="206"/>
      <c r="N132" s="207"/>
      <c r="O132" s="81"/>
      <c r="P132" s="81"/>
      <c r="Q132" s="81"/>
      <c r="R132" s="81"/>
      <c r="S132" s="81"/>
      <c r="T132" s="82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242</v>
      </c>
      <c r="AU132" s="14" t="s">
        <v>77</v>
      </c>
    </row>
    <row r="133" spans="1:65" s="2" customFormat="1" ht="16.5" customHeight="1">
      <c r="A133" s="35"/>
      <c r="B133" s="36"/>
      <c r="C133" s="208" t="s">
        <v>261</v>
      </c>
      <c r="D133" s="208" t="s">
        <v>236</v>
      </c>
      <c r="E133" s="209" t="s">
        <v>255</v>
      </c>
      <c r="F133" s="210" t="s">
        <v>256</v>
      </c>
      <c r="G133" s="211" t="s">
        <v>239</v>
      </c>
      <c r="H133" s="212">
        <v>2</v>
      </c>
      <c r="I133" s="213"/>
      <c r="J133" s="214">
        <f>ROUND(I133*H133,2)</f>
        <v>0</v>
      </c>
      <c r="K133" s="210" t="s">
        <v>240</v>
      </c>
      <c r="L133" s="41"/>
      <c r="M133" s="215" t="s">
        <v>19</v>
      </c>
      <c r="N133" s="216" t="s">
        <v>40</v>
      </c>
      <c r="O133" s="81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1" t="s">
        <v>113</v>
      </c>
      <c r="AT133" s="201" t="s">
        <v>236</v>
      </c>
      <c r="AU133" s="201" t="s">
        <v>77</v>
      </c>
      <c r="AY133" s="14" t="s">
        <v>107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4" t="s">
        <v>77</v>
      </c>
      <c r="BK133" s="202">
        <f>ROUND(I133*H133,2)</f>
        <v>0</v>
      </c>
      <c r="BL133" s="14" t="s">
        <v>113</v>
      </c>
      <c r="BM133" s="201" t="s">
        <v>262</v>
      </c>
    </row>
    <row r="134" spans="1:47" s="2" customFormat="1" ht="12">
      <c r="A134" s="35"/>
      <c r="B134" s="36"/>
      <c r="C134" s="37"/>
      <c r="D134" s="217" t="s">
        <v>242</v>
      </c>
      <c r="E134" s="37"/>
      <c r="F134" s="218" t="s">
        <v>258</v>
      </c>
      <c r="G134" s="37"/>
      <c r="H134" s="37"/>
      <c r="I134" s="205"/>
      <c r="J134" s="37"/>
      <c r="K134" s="37"/>
      <c r="L134" s="41"/>
      <c r="M134" s="206"/>
      <c r="N134" s="207"/>
      <c r="O134" s="81"/>
      <c r="P134" s="81"/>
      <c r="Q134" s="81"/>
      <c r="R134" s="81"/>
      <c r="S134" s="81"/>
      <c r="T134" s="82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242</v>
      </c>
      <c r="AU134" s="14" t="s">
        <v>77</v>
      </c>
    </row>
    <row r="135" spans="1:65" s="2" customFormat="1" ht="16.5" customHeight="1">
      <c r="A135" s="35"/>
      <c r="B135" s="36"/>
      <c r="C135" s="208" t="s">
        <v>263</v>
      </c>
      <c r="D135" s="208" t="s">
        <v>236</v>
      </c>
      <c r="E135" s="209" t="s">
        <v>264</v>
      </c>
      <c r="F135" s="210" t="s">
        <v>265</v>
      </c>
      <c r="G135" s="211" t="s">
        <v>239</v>
      </c>
      <c r="H135" s="212">
        <v>20</v>
      </c>
      <c r="I135" s="213"/>
      <c r="J135" s="214">
        <f>ROUND(I135*H135,2)</f>
        <v>0</v>
      </c>
      <c r="K135" s="210" t="s">
        <v>240</v>
      </c>
      <c r="L135" s="41"/>
      <c r="M135" s="215" t="s">
        <v>19</v>
      </c>
      <c r="N135" s="216" t="s">
        <v>40</v>
      </c>
      <c r="O135" s="8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1" t="s">
        <v>113</v>
      </c>
      <c r="AT135" s="201" t="s">
        <v>236</v>
      </c>
      <c r="AU135" s="201" t="s">
        <v>77</v>
      </c>
      <c r="AY135" s="14" t="s">
        <v>107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4" t="s">
        <v>77</v>
      </c>
      <c r="BK135" s="202">
        <f>ROUND(I135*H135,2)</f>
        <v>0</v>
      </c>
      <c r="BL135" s="14" t="s">
        <v>113</v>
      </c>
      <c r="BM135" s="201" t="s">
        <v>266</v>
      </c>
    </row>
    <row r="136" spans="1:47" s="2" customFormat="1" ht="12">
      <c r="A136" s="35"/>
      <c r="B136" s="36"/>
      <c r="C136" s="37"/>
      <c r="D136" s="217" t="s">
        <v>242</v>
      </c>
      <c r="E136" s="37"/>
      <c r="F136" s="218" t="s">
        <v>267</v>
      </c>
      <c r="G136" s="37"/>
      <c r="H136" s="37"/>
      <c r="I136" s="205"/>
      <c r="J136" s="37"/>
      <c r="K136" s="37"/>
      <c r="L136" s="41"/>
      <c r="M136" s="206"/>
      <c r="N136" s="207"/>
      <c r="O136" s="81"/>
      <c r="P136" s="81"/>
      <c r="Q136" s="81"/>
      <c r="R136" s="81"/>
      <c r="S136" s="81"/>
      <c r="T136" s="82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242</v>
      </c>
      <c r="AU136" s="14" t="s">
        <v>77</v>
      </c>
    </row>
    <row r="137" spans="1:65" s="2" customFormat="1" ht="16.5" customHeight="1">
      <c r="A137" s="35"/>
      <c r="B137" s="36"/>
      <c r="C137" s="208" t="s">
        <v>268</v>
      </c>
      <c r="D137" s="208" t="s">
        <v>236</v>
      </c>
      <c r="E137" s="209" t="s">
        <v>269</v>
      </c>
      <c r="F137" s="210" t="s">
        <v>270</v>
      </c>
      <c r="G137" s="211" t="s">
        <v>239</v>
      </c>
      <c r="H137" s="212">
        <v>3</v>
      </c>
      <c r="I137" s="213"/>
      <c r="J137" s="214">
        <f>ROUND(I137*H137,2)</f>
        <v>0</v>
      </c>
      <c r="K137" s="210" t="s">
        <v>240</v>
      </c>
      <c r="L137" s="41"/>
      <c r="M137" s="215" t="s">
        <v>19</v>
      </c>
      <c r="N137" s="216" t="s">
        <v>40</v>
      </c>
      <c r="O137" s="81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1" t="s">
        <v>113</v>
      </c>
      <c r="AT137" s="201" t="s">
        <v>236</v>
      </c>
      <c r="AU137" s="201" t="s">
        <v>77</v>
      </c>
      <c r="AY137" s="14" t="s">
        <v>107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4" t="s">
        <v>77</v>
      </c>
      <c r="BK137" s="202">
        <f>ROUND(I137*H137,2)</f>
        <v>0</v>
      </c>
      <c r="BL137" s="14" t="s">
        <v>113</v>
      </c>
      <c r="BM137" s="201" t="s">
        <v>271</v>
      </c>
    </row>
    <row r="138" spans="1:47" s="2" customFormat="1" ht="12">
      <c r="A138" s="35"/>
      <c r="B138" s="36"/>
      <c r="C138" s="37"/>
      <c r="D138" s="217" t="s">
        <v>242</v>
      </c>
      <c r="E138" s="37"/>
      <c r="F138" s="218" t="s">
        <v>272</v>
      </c>
      <c r="G138" s="37"/>
      <c r="H138" s="37"/>
      <c r="I138" s="205"/>
      <c r="J138" s="37"/>
      <c r="K138" s="37"/>
      <c r="L138" s="41"/>
      <c r="M138" s="206"/>
      <c r="N138" s="207"/>
      <c r="O138" s="81"/>
      <c r="P138" s="81"/>
      <c r="Q138" s="81"/>
      <c r="R138" s="81"/>
      <c r="S138" s="81"/>
      <c r="T138" s="82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242</v>
      </c>
      <c r="AU138" s="14" t="s">
        <v>77</v>
      </c>
    </row>
    <row r="139" spans="1:65" s="2" customFormat="1" ht="16.5" customHeight="1">
      <c r="A139" s="35"/>
      <c r="B139" s="36"/>
      <c r="C139" s="208" t="s">
        <v>273</v>
      </c>
      <c r="D139" s="208" t="s">
        <v>236</v>
      </c>
      <c r="E139" s="209" t="s">
        <v>274</v>
      </c>
      <c r="F139" s="210" t="s">
        <v>275</v>
      </c>
      <c r="G139" s="211" t="s">
        <v>239</v>
      </c>
      <c r="H139" s="212">
        <v>3</v>
      </c>
      <c r="I139" s="213"/>
      <c r="J139" s="214">
        <f>ROUND(I139*H139,2)</f>
        <v>0</v>
      </c>
      <c r="K139" s="210" t="s">
        <v>240</v>
      </c>
      <c r="L139" s="41"/>
      <c r="M139" s="215" t="s">
        <v>19</v>
      </c>
      <c r="N139" s="216" t="s">
        <v>40</v>
      </c>
      <c r="O139" s="81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1" t="s">
        <v>113</v>
      </c>
      <c r="AT139" s="201" t="s">
        <v>236</v>
      </c>
      <c r="AU139" s="201" t="s">
        <v>77</v>
      </c>
      <c r="AY139" s="14" t="s">
        <v>107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4" t="s">
        <v>77</v>
      </c>
      <c r="BK139" s="202">
        <f>ROUND(I139*H139,2)</f>
        <v>0</v>
      </c>
      <c r="BL139" s="14" t="s">
        <v>113</v>
      </c>
      <c r="BM139" s="201" t="s">
        <v>276</v>
      </c>
    </row>
    <row r="140" spans="1:47" s="2" customFormat="1" ht="12">
      <c r="A140" s="35"/>
      <c r="B140" s="36"/>
      <c r="C140" s="37"/>
      <c r="D140" s="217" t="s">
        <v>242</v>
      </c>
      <c r="E140" s="37"/>
      <c r="F140" s="218" t="s">
        <v>277</v>
      </c>
      <c r="G140" s="37"/>
      <c r="H140" s="37"/>
      <c r="I140" s="205"/>
      <c r="J140" s="37"/>
      <c r="K140" s="37"/>
      <c r="L140" s="41"/>
      <c r="M140" s="206"/>
      <c r="N140" s="207"/>
      <c r="O140" s="81"/>
      <c r="P140" s="81"/>
      <c r="Q140" s="81"/>
      <c r="R140" s="81"/>
      <c r="S140" s="81"/>
      <c r="T140" s="82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242</v>
      </c>
      <c r="AU140" s="14" t="s">
        <v>77</v>
      </c>
    </row>
    <row r="141" spans="1:65" s="2" customFormat="1" ht="16.5" customHeight="1">
      <c r="A141" s="35"/>
      <c r="B141" s="36"/>
      <c r="C141" s="208" t="s">
        <v>278</v>
      </c>
      <c r="D141" s="208" t="s">
        <v>236</v>
      </c>
      <c r="E141" s="209" t="s">
        <v>279</v>
      </c>
      <c r="F141" s="210" t="s">
        <v>280</v>
      </c>
      <c r="G141" s="211" t="s">
        <v>111</v>
      </c>
      <c r="H141" s="212">
        <v>1</v>
      </c>
      <c r="I141" s="213"/>
      <c r="J141" s="214">
        <f>ROUND(I141*H141,2)</f>
        <v>0</v>
      </c>
      <c r="K141" s="210" t="s">
        <v>19</v>
      </c>
      <c r="L141" s="41"/>
      <c r="M141" s="215" t="s">
        <v>19</v>
      </c>
      <c r="N141" s="216" t="s">
        <v>40</v>
      </c>
      <c r="O141" s="81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1" t="s">
        <v>113</v>
      </c>
      <c r="AT141" s="201" t="s">
        <v>236</v>
      </c>
      <c r="AU141" s="201" t="s">
        <v>77</v>
      </c>
      <c r="AY141" s="14" t="s">
        <v>107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4" t="s">
        <v>77</v>
      </c>
      <c r="BK141" s="202">
        <f>ROUND(I141*H141,2)</f>
        <v>0</v>
      </c>
      <c r="BL141" s="14" t="s">
        <v>113</v>
      </c>
      <c r="BM141" s="201" t="s">
        <v>281</v>
      </c>
    </row>
    <row r="142" spans="1:65" s="2" customFormat="1" ht="24.15" customHeight="1">
      <c r="A142" s="35"/>
      <c r="B142" s="36"/>
      <c r="C142" s="208" t="s">
        <v>282</v>
      </c>
      <c r="D142" s="208" t="s">
        <v>236</v>
      </c>
      <c r="E142" s="209" t="s">
        <v>283</v>
      </c>
      <c r="F142" s="210" t="s">
        <v>284</v>
      </c>
      <c r="G142" s="211" t="s">
        <v>239</v>
      </c>
      <c r="H142" s="212">
        <v>3</v>
      </c>
      <c r="I142" s="213"/>
      <c r="J142" s="214">
        <f>ROUND(I142*H142,2)</f>
        <v>0</v>
      </c>
      <c r="K142" s="210" t="s">
        <v>240</v>
      </c>
      <c r="L142" s="41"/>
      <c r="M142" s="215" t="s">
        <v>19</v>
      </c>
      <c r="N142" s="216" t="s">
        <v>40</v>
      </c>
      <c r="O142" s="81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1" t="s">
        <v>113</v>
      </c>
      <c r="AT142" s="201" t="s">
        <v>236</v>
      </c>
      <c r="AU142" s="201" t="s">
        <v>77</v>
      </c>
      <c r="AY142" s="14" t="s">
        <v>107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4" t="s">
        <v>77</v>
      </c>
      <c r="BK142" s="202">
        <f>ROUND(I142*H142,2)</f>
        <v>0</v>
      </c>
      <c r="BL142" s="14" t="s">
        <v>113</v>
      </c>
      <c r="BM142" s="201" t="s">
        <v>285</v>
      </c>
    </row>
    <row r="143" spans="1:47" s="2" customFormat="1" ht="12">
      <c r="A143" s="35"/>
      <c r="B143" s="36"/>
      <c r="C143" s="37"/>
      <c r="D143" s="217" t="s">
        <v>242</v>
      </c>
      <c r="E143" s="37"/>
      <c r="F143" s="218" t="s">
        <v>286</v>
      </c>
      <c r="G143" s="37"/>
      <c r="H143" s="37"/>
      <c r="I143" s="205"/>
      <c r="J143" s="37"/>
      <c r="K143" s="37"/>
      <c r="L143" s="41"/>
      <c r="M143" s="206"/>
      <c r="N143" s="207"/>
      <c r="O143" s="81"/>
      <c r="P143" s="81"/>
      <c r="Q143" s="81"/>
      <c r="R143" s="81"/>
      <c r="S143" s="81"/>
      <c r="T143" s="82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242</v>
      </c>
      <c r="AU143" s="14" t="s">
        <v>77</v>
      </c>
    </row>
    <row r="144" spans="1:65" s="2" customFormat="1" ht="24.15" customHeight="1">
      <c r="A144" s="35"/>
      <c r="B144" s="36"/>
      <c r="C144" s="208" t="s">
        <v>287</v>
      </c>
      <c r="D144" s="208" t="s">
        <v>236</v>
      </c>
      <c r="E144" s="209" t="s">
        <v>288</v>
      </c>
      <c r="F144" s="210" t="s">
        <v>289</v>
      </c>
      <c r="G144" s="211" t="s">
        <v>166</v>
      </c>
      <c r="H144" s="212">
        <v>1000</v>
      </c>
      <c r="I144" s="213"/>
      <c r="J144" s="214">
        <f>ROUND(I144*H144,2)</f>
        <v>0</v>
      </c>
      <c r="K144" s="210" t="s">
        <v>240</v>
      </c>
      <c r="L144" s="41"/>
      <c r="M144" s="215" t="s">
        <v>19</v>
      </c>
      <c r="N144" s="216" t="s">
        <v>40</v>
      </c>
      <c r="O144" s="8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1" t="s">
        <v>113</v>
      </c>
      <c r="AT144" s="201" t="s">
        <v>236</v>
      </c>
      <c r="AU144" s="201" t="s">
        <v>77</v>
      </c>
      <c r="AY144" s="14" t="s">
        <v>107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4" t="s">
        <v>77</v>
      </c>
      <c r="BK144" s="202">
        <f>ROUND(I144*H144,2)</f>
        <v>0</v>
      </c>
      <c r="BL144" s="14" t="s">
        <v>113</v>
      </c>
      <c r="BM144" s="201" t="s">
        <v>290</v>
      </c>
    </row>
    <row r="145" spans="1:47" s="2" customFormat="1" ht="12">
      <c r="A145" s="35"/>
      <c r="B145" s="36"/>
      <c r="C145" s="37"/>
      <c r="D145" s="217" t="s">
        <v>242</v>
      </c>
      <c r="E145" s="37"/>
      <c r="F145" s="218" t="s">
        <v>291</v>
      </c>
      <c r="G145" s="37"/>
      <c r="H145" s="37"/>
      <c r="I145" s="205"/>
      <c r="J145" s="37"/>
      <c r="K145" s="37"/>
      <c r="L145" s="41"/>
      <c r="M145" s="206"/>
      <c r="N145" s="207"/>
      <c r="O145" s="81"/>
      <c r="P145" s="81"/>
      <c r="Q145" s="81"/>
      <c r="R145" s="81"/>
      <c r="S145" s="81"/>
      <c r="T145" s="82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242</v>
      </c>
      <c r="AU145" s="14" t="s">
        <v>77</v>
      </c>
    </row>
    <row r="146" spans="1:65" s="2" customFormat="1" ht="24.15" customHeight="1">
      <c r="A146" s="35"/>
      <c r="B146" s="36"/>
      <c r="C146" s="208" t="s">
        <v>292</v>
      </c>
      <c r="D146" s="208" t="s">
        <v>236</v>
      </c>
      <c r="E146" s="209" t="s">
        <v>293</v>
      </c>
      <c r="F146" s="210" t="s">
        <v>294</v>
      </c>
      <c r="G146" s="211" t="s">
        <v>166</v>
      </c>
      <c r="H146" s="212">
        <v>150</v>
      </c>
      <c r="I146" s="213"/>
      <c r="J146" s="214">
        <f>ROUND(I146*H146,2)</f>
        <v>0</v>
      </c>
      <c r="K146" s="210" t="s">
        <v>240</v>
      </c>
      <c r="L146" s="41"/>
      <c r="M146" s="215" t="s">
        <v>19</v>
      </c>
      <c r="N146" s="216" t="s">
        <v>40</v>
      </c>
      <c r="O146" s="81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1" t="s">
        <v>113</v>
      </c>
      <c r="AT146" s="201" t="s">
        <v>236</v>
      </c>
      <c r="AU146" s="201" t="s">
        <v>77</v>
      </c>
      <c r="AY146" s="14" t="s">
        <v>107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4" t="s">
        <v>77</v>
      </c>
      <c r="BK146" s="202">
        <f>ROUND(I146*H146,2)</f>
        <v>0</v>
      </c>
      <c r="BL146" s="14" t="s">
        <v>113</v>
      </c>
      <c r="BM146" s="201" t="s">
        <v>295</v>
      </c>
    </row>
    <row r="147" spans="1:47" s="2" customFormat="1" ht="12">
      <c r="A147" s="35"/>
      <c r="B147" s="36"/>
      <c r="C147" s="37"/>
      <c r="D147" s="217" t="s">
        <v>242</v>
      </c>
      <c r="E147" s="37"/>
      <c r="F147" s="218" t="s">
        <v>296</v>
      </c>
      <c r="G147" s="37"/>
      <c r="H147" s="37"/>
      <c r="I147" s="205"/>
      <c r="J147" s="37"/>
      <c r="K147" s="37"/>
      <c r="L147" s="41"/>
      <c r="M147" s="206"/>
      <c r="N147" s="207"/>
      <c r="O147" s="81"/>
      <c r="P147" s="81"/>
      <c r="Q147" s="81"/>
      <c r="R147" s="81"/>
      <c r="S147" s="81"/>
      <c r="T147" s="82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242</v>
      </c>
      <c r="AU147" s="14" t="s">
        <v>77</v>
      </c>
    </row>
    <row r="148" spans="1:65" s="2" customFormat="1" ht="24.15" customHeight="1">
      <c r="A148" s="35"/>
      <c r="B148" s="36"/>
      <c r="C148" s="208" t="s">
        <v>297</v>
      </c>
      <c r="D148" s="208" t="s">
        <v>236</v>
      </c>
      <c r="E148" s="209" t="s">
        <v>298</v>
      </c>
      <c r="F148" s="210" t="s">
        <v>299</v>
      </c>
      <c r="G148" s="211" t="s">
        <v>166</v>
      </c>
      <c r="H148" s="212">
        <v>150</v>
      </c>
      <c r="I148" s="213"/>
      <c r="J148" s="214">
        <f>ROUND(I148*H148,2)</f>
        <v>0</v>
      </c>
      <c r="K148" s="210" t="s">
        <v>240</v>
      </c>
      <c r="L148" s="41"/>
      <c r="M148" s="215" t="s">
        <v>19</v>
      </c>
      <c r="N148" s="216" t="s">
        <v>40</v>
      </c>
      <c r="O148" s="81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1" t="s">
        <v>113</v>
      </c>
      <c r="AT148" s="201" t="s">
        <v>236</v>
      </c>
      <c r="AU148" s="201" t="s">
        <v>77</v>
      </c>
      <c r="AY148" s="14" t="s">
        <v>107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4" t="s">
        <v>77</v>
      </c>
      <c r="BK148" s="202">
        <f>ROUND(I148*H148,2)</f>
        <v>0</v>
      </c>
      <c r="BL148" s="14" t="s">
        <v>113</v>
      </c>
      <c r="BM148" s="201" t="s">
        <v>300</v>
      </c>
    </row>
    <row r="149" spans="1:47" s="2" customFormat="1" ht="12">
      <c r="A149" s="35"/>
      <c r="B149" s="36"/>
      <c r="C149" s="37"/>
      <c r="D149" s="217" t="s">
        <v>242</v>
      </c>
      <c r="E149" s="37"/>
      <c r="F149" s="218" t="s">
        <v>301</v>
      </c>
      <c r="G149" s="37"/>
      <c r="H149" s="37"/>
      <c r="I149" s="205"/>
      <c r="J149" s="37"/>
      <c r="K149" s="37"/>
      <c r="L149" s="41"/>
      <c r="M149" s="206"/>
      <c r="N149" s="207"/>
      <c r="O149" s="81"/>
      <c r="P149" s="81"/>
      <c r="Q149" s="81"/>
      <c r="R149" s="81"/>
      <c r="S149" s="81"/>
      <c r="T149" s="82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242</v>
      </c>
      <c r="AU149" s="14" t="s">
        <v>77</v>
      </c>
    </row>
    <row r="150" spans="1:65" s="2" customFormat="1" ht="24.15" customHeight="1">
      <c r="A150" s="35"/>
      <c r="B150" s="36"/>
      <c r="C150" s="208" t="s">
        <v>302</v>
      </c>
      <c r="D150" s="208" t="s">
        <v>236</v>
      </c>
      <c r="E150" s="209" t="s">
        <v>298</v>
      </c>
      <c r="F150" s="210" t="s">
        <v>299</v>
      </c>
      <c r="G150" s="211" t="s">
        <v>166</v>
      </c>
      <c r="H150" s="212">
        <v>50</v>
      </c>
      <c r="I150" s="213"/>
      <c r="J150" s="214">
        <f>ROUND(I150*H150,2)</f>
        <v>0</v>
      </c>
      <c r="K150" s="210" t="s">
        <v>240</v>
      </c>
      <c r="L150" s="41"/>
      <c r="M150" s="215" t="s">
        <v>19</v>
      </c>
      <c r="N150" s="216" t="s">
        <v>40</v>
      </c>
      <c r="O150" s="81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1" t="s">
        <v>113</v>
      </c>
      <c r="AT150" s="201" t="s">
        <v>236</v>
      </c>
      <c r="AU150" s="201" t="s">
        <v>77</v>
      </c>
      <c r="AY150" s="14" t="s">
        <v>107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4" t="s">
        <v>77</v>
      </c>
      <c r="BK150" s="202">
        <f>ROUND(I150*H150,2)</f>
        <v>0</v>
      </c>
      <c r="BL150" s="14" t="s">
        <v>113</v>
      </c>
      <c r="BM150" s="201" t="s">
        <v>303</v>
      </c>
    </row>
    <row r="151" spans="1:47" s="2" customFormat="1" ht="12">
      <c r="A151" s="35"/>
      <c r="B151" s="36"/>
      <c r="C151" s="37"/>
      <c r="D151" s="217" t="s">
        <v>242</v>
      </c>
      <c r="E151" s="37"/>
      <c r="F151" s="218" t="s">
        <v>301</v>
      </c>
      <c r="G151" s="37"/>
      <c r="H151" s="37"/>
      <c r="I151" s="205"/>
      <c r="J151" s="37"/>
      <c r="K151" s="37"/>
      <c r="L151" s="41"/>
      <c r="M151" s="206"/>
      <c r="N151" s="207"/>
      <c r="O151" s="81"/>
      <c r="P151" s="81"/>
      <c r="Q151" s="81"/>
      <c r="R151" s="81"/>
      <c r="S151" s="81"/>
      <c r="T151" s="82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242</v>
      </c>
      <c r="AU151" s="14" t="s">
        <v>77</v>
      </c>
    </row>
    <row r="152" spans="1:65" s="2" customFormat="1" ht="24.15" customHeight="1">
      <c r="A152" s="35"/>
      <c r="B152" s="36"/>
      <c r="C152" s="208" t="s">
        <v>304</v>
      </c>
      <c r="D152" s="208" t="s">
        <v>236</v>
      </c>
      <c r="E152" s="209" t="s">
        <v>305</v>
      </c>
      <c r="F152" s="210" t="s">
        <v>306</v>
      </c>
      <c r="G152" s="211" t="s">
        <v>166</v>
      </c>
      <c r="H152" s="212">
        <v>10</v>
      </c>
      <c r="I152" s="213"/>
      <c r="J152" s="214">
        <f>ROUND(I152*H152,2)</f>
        <v>0</v>
      </c>
      <c r="K152" s="210" t="s">
        <v>240</v>
      </c>
      <c r="L152" s="41"/>
      <c r="M152" s="215" t="s">
        <v>19</v>
      </c>
      <c r="N152" s="216" t="s">
        <v>40</v>
      </c>
      <c r="O152" s="81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1" t="s">
        <v>113</v>
      </c>
      <c r="AT152" s="201" t="s">
        <v>236</v>
      </c>
      <c r="AU152" s="201" t="s">
        <v>77</v>
      </c>
      <c r="AY152" s="14" t="s">
        <v>107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4" t="s">
        <v>77</v>
      </c>
      <c r="BK152" s="202">
        <f>ROUND(I152*H152,2)</f>
        <v>0</v>
      </c>
      <c r="BL152" s="14" t="s">
        <v>113</v>
      </c>
      <c r="BM152" s="201" t="s">
        <v>307</v>
      </c>
    </row>
    <row r="153" spans="1:47" s="2" customFormat="1" ht="12">
      <c r="A153" s="35"/>
      <c r="B153" s="36"/>
      <c r="C153" s="37"/>
      <c r="D153" s="217" t="s">
        <v>242</v>
      </c>
      <c r="E153" s="37"/>
      <c r="F153" s="218" t="s">
        <v>308</v>
      </c>
      <c r="G153" s="37"/>
      <c r="H153" s="37"/>
      <c r="I153" s="205"/>
      <c r="J153" s="37"/>
      <c r="K153" s="37"/>
      <c r="L153" s="41"/>
      <c r="M153" s="206"/>
      <c r="N153" s="207"/>
      <c r="O153" s="81"/>
      <c r="P153" s="81"/>
      <c r="Q153" s="81"/>
      <c r="R153" s="81"/>
      <c r="S153" s="81"/>
      <c r="T153" s="82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242</v>
      </c>
      <c r="AU153" s="14" t="s">
        <v>77</v>
      </c>
    </row>
    <row r="154" spans="1:65" s="2" customFormat="1" ht="21.75" customHeight="1">
      <c r="A154" s="35"/>
      <c r="B154" s="36"/>
      <c r="C154" s="208" t="s">
        <v>309</v>
      </c>
      <c r="D154" s="208" t="s">
        <v>236</v>
      </c>
      <c r="E154" s="209" t="s">
        <v>310</v>
      </c>
      <c r="F154" s="210" t="s">
        <v>311</v>
      </c>
      <c r="G154" s="211" t="s">
        <v>239</v>
      </c>
      <c r="H154" s="212">
        <v>24</v>
      </c>
      <c r="I154" s="213"/>
      <c r="J154" s="214">
        <f>ROUND(I154*H154,2)</f>
        <v>0</v>
      </c>
      <c r="K154" s="210" t="s">
        <v>240</v>
      </c>
      <c r="L154" s="41"/>
      <c r="M154" s="215" t="s">
        <v>19</v>
      </c>
      <c r="N154" s="216" t="s">
        <v>40</v>
      </c>
      <c r="O154" s="81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1" t="s">
        <v>113</v>
      </c>
      <c r="AT154" s="201" t="s">
        <v>236</v>
      </c>
      <c r="AU154" s="201" t="s">
        <v>77</v>
      </c>
      <c r="AY154" s="14" t="s">
        <v>107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4" t="s">
        <v>77</v>
      </c>
      <c r="BK154" s="202">
        <f>ROUND(I154*H154,2)</f>
        <v>0</v>
      </c>
      <c r="BL154" s="14" t="s">
        <v>113</v>
      </c>
      <c r="BM154" s="201" t="s">
        <v>312</v>
      </c>
    </row>
    <row r="155" spans="1:47" s="2" customFormat="1" ht="12">
      <c r="A155" s="35"/>
      <c r="B155" s="36"/>
      <c r="C155" s="37"/>
      <c r="D155" s="217" t="s">
        <v>242</v>
      </c>
      <c r="E155" s="37"/>
      <c r="F155" s="218" t="s">
        <v>313</v>
      </c>
      <c r="G155" s="37"/>
      <c r="H155" s="37"/>
      <c r="I155" s="205"/>
      <c r="J155" s="37"/>
      <c r="K155" s="37"/>
      <c r="L155" s="41"/>
      <c r="M155" s="206"/>
      <c r="N155" s="207"/>
      <c r="O155" s="81"/>
      <c r="P155" s="81"/>
      <c r="Q155" s="81"/>
      <c r="R155" s="81"/>
      <c r="S155" s="81"/>
      <c r="T155" s="82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242</v>
      </c>
      <c r="AU155" s="14" t="s">
        <v>77</v>
      </c>
    </row>
    <row r="156" spans="1:65" s="2" customFormat="1" ht="24.15" customHeight="1">
      <c r="A156" s="35"/>
      <c r="B156" s="36"/>
      <c r="C156" s="208" t="s">
        <v>314</v>
      </c>
      <c r="D156" s="208" t="s">
        <v>236</v>
      </c>
      <c r="E156" s="209" t="s">
        <v>315</v>
      </c>
      <c r="F156" s="210" t="s">
        <v>316</v>
      </c>
      <c r="G156" s="211" t="s">
        <v>239</v>
      </c>
      <c r="H156" s="212">
        <v>38</v>
      </c>
      <c r="I156" s="213"/>
      <c r="J156" s="214">
        <f>ROUND(I156*H156,2)</f>
        <v>0</v>
      </c>
      <c r="K156" s="210" t="s">
        <v>240</v>
      </c>
      <c r="L156" s="41"/>
      <c r="M156" s="215" t="s">
        <v>19</v>
      </c>
      <c r="N156" s="216" t="s">
        <v>40</v>
      </c>
      <c r="O156" s="81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1" t="s">
        <v>113</v>
      </c>
      <c r="AT156" s="201" t="s">
        <v>236</v>
      </c>
      <c r="AU156" s="201" t="s">
        <v>77</v>
      </c>
      <c r="AY156" s="14" t="s">
        <v>107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4" t="s">
        <v>77</v>
      </c>
      <c r="BK156" s="202">
        <f>ROUND(I156*H156,2)</f>
        <v>0</v>
      </c>
      <c r="BL156" s="14" t="s">
        <v>113</v>
      </c>
      <c r="BM156" s="201" t="s">
        <v>317</v>
      </c>
    </row>
    <row r="157" spans="1:47" s="2" customFormat="1" ht="12">
      <c r="A157" s="35"/>
      <c r="B157" s="36"/>
      <c r="C157" s="37"/>
      <c r="D157" s="217" t="s">
        <v>242</v>
      </c>
      <c r="E157" s="37"/>
      <c r="F157" s="218" t="s">
        <v>318</v>
      </c>
      <c r="G157" s="37"/>
      <c r="H157" s="37"/>
      <c r="I157" s="205"/>
      <c r="J157" s="37"/>
      <c r="K157" s="37"/>
      <c r="L157" s="41"/>
      <c r="M157" s="206"/>
      <c r="N157" s="207"/>
      <c r="O157" s="81"/>
      <c r="P157" s="81"/>
      <c r="Q157" s="81"/>
      <c r="R157" s="81"/>
      <c r="S157" s="81"/>
      <c r="T157" s="82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242</v>
      </c>
      <c r="AU157" s="14" t="s">
        <v>77</v>
      </c>
    </row>
    <row r="158" spans="1:65" s="2" customFormat="1" ht="16.5" customHeight="1">
      <c r="A158" s="35"/>
      <c r="B158" s="36"/>
      <c r="C158" s="208" t="s">
        <v>319</v>
      </c>
      <c r="D158" s="208" t="s">
        <v>236</v>
      </c>
      <c r="E158" s="209" t="s">
        <v>320</v>
      </c>
      <c r="F158" s="210" t="s">
        <v>321</v>
      </c>
      <c r="G158" s="211" t="s">
        <v>111</v>
      </c>
      <c r="H158" s="212">
        <v>60</v>
      </c>
      <c r="I158" s="213"/>
      <c r="J158" s="214">
        <f>ROUND(I158*H158,2)</f>
        <v>0</v>
      </c>
      <c r="K158" s="210" t="s">
        <v>19</v>
      </c>
      <c r="L158" s="41"/>
      <c r="M158" s="215" t="s">
        <v>19</v>
      </c>
      <c r="N158" s="216" t="s">
        <v>40</v>
      </c>
      <c r="O158" s="81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1" t="s">
        <v>113</v>
      </c>
      <c r="AT158" s="201" t="s">
        <v>236</v>
      </c>
      <c r="AU158" s="201" t="s">
        <v>77</v>
      </c>
      <c r="AY158" s="14" t="s">
        <v>107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4" t="s">
        <v>77</v>
      </c>
      <c r="BK158" s="202">
        <f>ROUND(I158*H158,2)</f>
        <v>0</v>
      </c>
      <c r="BL158" s="14" t="s">
        <v>113</v>
      </c>
      <c r="BM158" s="201" t="s">
        <v>322</v>
      </c>
    </row>
    <row r="159" spans="1:65" s="2" customFormat="1" ht="24.15" customHeight="1">
      <c r="A159" s="35"/>
      <c r="B159" s="36"/>
      <c r="C159" s="208" t="s">
        <v>323</v>
      </c>
      <c r="D159" s="208" t="s">
        <v>236</v>
      </c>
      <c r="E159" s="209" t="s">
        <v>324</v>
      </c>
      <c r="F159" s="210" t="s">
        <v>325</v>
      </c>
      <c r="G159" s="211" t="s">
        <v>166</v>
      </c>
      <c r="H159" s="212">
        <v>90</v>
      </c>
      <c r="I159" s="213"/>
      <c r="J159" s="214">
        <f>ROUND(I159*H159,2)</f>
        <v>0</v>
      </c>
      <c r="K159" s="210" t="s">
        <v>240</v>
      </c>
      <c r="L159" s="41"/>
      <c r="M159" s="215" t="s">
        <v>19</v>
      </c>
      <c r="N159" s="216" t="s">
        <v>40</v>
      </c>
      <c r="O159" s="81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1" t="s">
        <v>113</v>
      </c>
      <c r="AT159" s="201" t="s">
        <v>236</v>
      </c>
      <c r="AU159" s="201" t="s">
        <v>77</v>
      </c>
      <c r="AY159" s="14" t="s">
        <v>107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4" t="s">
        <v>77</v>
      </c>
      <c r="BK159" s="202">
        <f>ROUND(I159*H159,2)</f>
        <v>0</v>
      </c>
      <c r="BL159" s="14" t="s">
        <v>113</v>
      </c>
      <c r="BM159" s="201" t="s">
        <v>326</v>
      </c>
    </row>
    <row r="160" spans="1:47" s="2" customFormat="1" ht="12">
      <c r="A160" s="35"/>
      <c r="B160" s="36"/>
      <c r="C160" s="37"/>
      <c r="D160" s="217" t="s">
        <v>242</v>
      </c>
      <c r="E160" s="37"/>
      <c r="F160" s="218" t="s">
        <v>327</v>
      </c>
      <c r="G160" s="37"/>
      <c r="H160" s="37"/>
      <c r="I160" s="205"/>
      <c r="J160" s="37"/>
      <c r="K160" s="37"/>
      <c r="L160" s="41"/>
      <c r="M160" s="206"/>
      <c r="N160" s="207"/>
      <c r="O160" s="81"/>
      <c r="P160" s="81"/>
      <c r="Q160" s="81"/>
      <c r="R160" s="81"/>
      <c r="S160" s="81"/>
      <c r="T160" s="82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242</v>
      </c>
      <c r="AU160" s="14" t="s">
        <v>77</v>
      </c>
    </row>
    <row r="161" spans="1:65" s="2" customFormat="1" ht="16.5" customHeight="1">
      <c r="A161" s="35"/>
      <c r="B161" s="36"/>
      <c r="C161" s="208" t="s">
        <v>328</v>
      </c>
      <c r="D161" s="208" t="s">
        <v>236</v>
      </c>
      <c r="E161" s="209" t="s">
        <v>329</v>
      </c>
      <c r="F161" s="210" t="s">
        <v>330</v>
      </c>
      <c r="G161" s="211" t="s">
        <v>239</v>
      </c>
      <c r="H161" s="212">
        <v>42</v>
      </c>
      <c r="I161" s="213"/>
      <c r="J161" s="214">
        <f>ROUND(I161*H161,2)</f>
        <v>0</v>
      </c>
      <c r="K161" s="210" t="s">
        <v>240</v>
      </c>
      <c r="L161" s="41"/>
      <c r="M161" s="215" t="s">
        <v>19</v>
      </c>
      <c r="N161" s="216" t="s">
        <v>40</v>
      </c>
      <c r="O161" s="81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1" t="s">
        <v>113</v>
      </c>
      <c r="AT161" s="201" t="s">
        <v>236</v>
      </c>
      <c r="AU161" s="201" t="s">
        <v>77</v>
      </c>
      <c r="AY161" s="14" t="s">
        <v>107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4" t="s">
        <v>77</v>
      </c>
      <c r="BK161" s="202">
        <f>ROUND(I161*H161,2)</f>
        <v>0</v>
      </c>
      <c r="BL161" s="14" t="s">
        <v>113</v>
      </c>
      <c r="BM161" s="201" t="s">
        <v>331</v>
      </c>
    </row>
    <row r="162" spans="1:47" s="2" customFormat="1" ht="12">
      <c r="A162" s="35"/>
      <c r="B162" s="36"/>
      <c r="C162" s="37"/>
      <c r="D162" s="217" t="s">
        <v>242</v>
      </c>
      <c r="E162" s="37"/>
      <c r="F162" s="218" t="s">
        <v>332</v>
      </c>
      <c r="G162" s="37"/>
      <c r="H162" s="37"/>
      <c r="I162" s="205"/>
      <c r="J162" s="37"/>
      <c r="K162" s="37"/>
      <c r="L162" s="41"/>
      <c r="M162" s="206"/>
      <c r="N162" s="207"/>
      <c r="O162" s="81"/>
      <c r="P162" s="81"/>
      <c r="Q162" s="81"/>
      <c r="R162" s="81"/>
      <c r="S162" s="81"/>
      <c r="T162" s="82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242</v>
      </c>
      <c r="AU162" s="14" t="s">
        <v>77</v>
      </c>
    </row>
    <row r="163" spans="1:65" s="2" customFormat="1" ht="16.5" customHeight="1">
      <c r="A163" s="35"/>
      <c r="B163" s="36"/>
      <c r="C163" s="208" t="s">
        <v>333</v>
      </c>
      <c r="D163" s="208" t="s">
        <v>236</v>
      </c>
      <c r="E163" s="209" t="s">
        <v>329</v>
      </c>
      <c r="F163" s="210" t="s">
        <v>330</v>
      </c>
      <c r="G163" s="211" t="s">
        <v>239</v>
      </c>
      <c r="H163" s="212">
        <v>20</v>
      </c>
      <c r="I163" s="213"/>
      <c r="J163" s="214">
        <f>ROUND(I163*H163,2)</f>
        <v>0</v>
      </c>
      <c r="K163" s="210" t="s">
        <v>240</v>
      </c>
      <c r="L163" s="41"/>
      <c r="M163" s="215" t="s">
        <v>19</v>
      </c>
      <c r="N163" s="216" t="s">
        <v>40</v>
      </c>
      <c r="O163" s="81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1" t="s">
        <v>113</v>
      </c>
      <c r="AT163" s="201" t="s">
        <v>236</v>
      </c>
      <c r="AU163" s="201" t="s">
        <v>77</v>
      </c>
      <c r="AY163" s="14" t="s">
        <v>107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4" t="s">
        <v>77</v>
      </c>
      <c r="BK163" s="202">
        <f>ROUND(I163*H163,2)</f>
        <v>0</v>
      </c>
      <c r="BL163" s="14" t="s">
        <v>113</v>
      </c>
      <c r="BM163" s="201" t="s">
        <v>334</v>
      </c>
    </row>
    <row r="164" spans="1:47" s="2" customFormat="1" ht="12">
      <c r="A164" s="35"/>
      <c r="B164" s="36"/>
      <c r="C164" s="37"/>
      <c r="D164" s="217" t="s">
        <v>242</v>
      </c>
      <c r="E164" s="37"/>
      <c r="F164" s="218" t="s">
        <v>332</v>
      </c>
      <c r="G164" s="37"/>
      <c r="H164" s="37"/>
      <c r="I164" s="205"/>
      <c r="J164" s="37"/>
      <c r="K164" s="37"/>
      <c r="L164" s="41"/>
      <c r="M164" s="206"/>
      <c r="N164" s="207"/>
      <c r="O164" s="81"/>
      <c r="P164" s="81"/>
      <c r="Q164" s="81"/>
      <c r="R164" s="81"/>
      <c r="S164" s="81"/>
      <c r="T164" s="82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242</v>
      </c>
      <c r="AU164" s="14" t="s">
        <v>77</v>
      </c>
    </row>
    <row r="165" spans="1:65" s="2" customFormat="1" ht="16.5" customHeight="1">
      <c r="A165" s="35"/>
      <c r="B165" s="36"/>
      <c r="C165" s="208" t="s">
        <v>335</v>
      </c>
      <c r="D165" s="208" t="s">
        <v>236</v>
      </c>
      <c r="E165" s="209" t="s">
        <v>336</v>
      </c>
      <c r="F165" s="210" t="s">
        <v>337</v>
      </c>
      <c r="G165" s="211" t="s">
        <v>111</v>
      </c>
      <c r="H165" s="212">
        <v>42</v>
      </c>
      <c r="I165" s="213"/>
      <c r="J165" s="214">
        <f>ROUND(I165*H165,2)</f>
        <v>0</v>
      </c>
      <c r="K165" s="210" t="s">
        <v>19</v>
      </c>
      <c r="L165" s="41"/>
      <c r="M165" s="215" t="s">
        <v>19</v>
      </c>
      <c r="N165" s="216" t="s">
        <v>40</v>
      </c>
      <c r="O165" s="81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1" t="s">
        <v>113</v>
      </c>
      <c r="AT165" s="201" t="s">
        <v>236</v>
      </c>
      <c r="AU165" s="201" t="s">
        <v>77</v>
      </c>
      <c r="AY165" s="14" t="s">
        <v>107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4" t="s">
        <v>77</v>
      </c>
      <c r="BK165" s="202">
        <f>ROUND(I165*H165,2)</f>
        <v>0</v>
      </c>
      <c r="BL165" s="14" t="s">
        <v>113</v>
      </c>
      <c r="BM165" s="201" t="s">
        <v>338</v>
      </c>
    </row>
    <row r="166" spans="1:63" s="11" customFormat="1" ht="25.9" customHeight="1">
      <c r="A166" s="11"/>
      <c r="B166" s="175"/>
      <c r="C166" s="176"/>
      <c r="D166" s="177" t="s">
        <v>68</v>
      </c>
      <c r="E166" s="178" t="s">
        <v>339</v>
      </c>
      <c r="F166" s="178" t="s">
        <v>340</v>
      </c>
      <c r="G166" s="176"/>
      <c r="H166" s="176"/>
      <c r="I166" s="179"/>
      <c r="J166" s="180">
        <f>BK166</f>
        <v>0</v>
      </c>
      <c r="K166" s="176"/>
      <c r="L166" s="181"/>
      <c r="M166" s="182"/>
      <c r="N166" s="183"/>
      <c r="O166" s="183"/>
      <c r="P166" s="184">
        <f>SUM(P167:P192)</f>
        <v>0</v>
      </c>
      <c r="Q166" s="183"/>
      <c r="R166" s="184">
        <f>SUM(R167:R192)</f>
        <v>0</v>
      </c>
      <c r="S166" s="183"/>
      <c r="T166" s="185">
        <f>SUM(T167:T192)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186" t="s">
        <v>77</v>
      </c>
      <c r="AT166" s="187" t="s">
        <v>68</v>
      </c>
      <c r="AU166" s="187" t="s">
        <v>69</v>
      </c>
      <c r="AY166" s="186" t="s">
        <v>107</v>
      </c>
      <c r="BK166" s="188">
        <f>SUM(BK167:BK192)</f>
        <v>0</v>
      </c>
    </row>
    <row r="167" spans="1:65" s="2" customFormat="1" ht="16.5" customHeight="1">
      <c r="A167" s="35"/>
      <c r="B167" s="36"/>
      <c r="C167" s="208" t="s">
        <v>341</v>
      </c>
      <c r="D167" s="208" t="s">
        <v>236</v>
      </c>
      <c r="E167" s="209" t="s">
        <v>342</v>
      </c>
      <c r="F167" s="210" t="s">
        <v>343</v>
      </c>
      <c r="G167" s="211" t="s">
        <v>166</v>
      </c>
      <c r="H167" s="212">
        <v>80</v>
      </c>
      <c r="I167" s="213"/>
      <c r="J167" s="214">
        <f>ROUND(I167*H167,2)</f>
        <v>0</v>
      </c>
      <c r="K167" s="210" t="s">
        <v>19</v>
      </c>
      <c r="L167" s="41"/>
      <c r="M167" s="215" t="s">
        <v>19</v>
      </c>
      <c r="N167" s="216" t="s">
        <v>40</v>
      </c>
      <c r="O167" s="81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1" t="s">
        <v>113</v>
      </c>
      <c r="AT167" s="201" t="s">
        <v>236</v>
      </c>
      <c r="AU167" s="201" t="s">
        <v>77</v>
      </c>
      <c r="AY167" s="14" t="s">
        <v>107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4" t="s">
        <v>77</v>
      </c>
      <c r="BK167" s="202">
        <f>ROUND(I167*H167,2)</f>
        <v>0</v>
      </c>
      <c r="BL167" s="14" t="s">
        <v>113</v>
      </c>
      <c r="BM167" s="201" t="s">
        <v>344</v>
      </c>
    </row>
    <row r="168" spans="1:65" s="2" customFormat="1" ht="16.5" customHeight="1">
      <c r="A168" s="35"/>
      <c r="B168" s="36"/>
      <c r="C168" s="208" t="s">
        <v>345</v>
      </c>
      <c r="D168" s="208" t="s">
        <v>236</v>
      </c>
      <c r="E168" s="209" t="s">
        <v>346</v>
      </c>
      <c r="F168" s="210" t="s">
        <v>347</v>
      </c>
      <c r="G168" s="211" t="s">
        <v>166</v>
      </c>
      <c r="H168" s="212">
        <v>80</v>
      </c>
      <c r="I168" s="213"/>
      <c r="J168" s="214">
        <f>ROUND(I168*H168,2)</f>
        <v>0</v>
      </c>
      <c r="K168" s="210" t="s">
        <v>19</v>
      </c>
      <c r="L168" s="41"/>
      <c r="M168" s="215" t="s">
        <v>19</v>
      </c>
      <c r="N168" s="216" t="s">
        <v>40</v>
      </c>
      <c r="O168" s="81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1" t="s">
        <v>113</v>
      </c>
      <c r="AT168" s="201" t="s">
        <v>236</v>
      </c>
      <c r="AU168" s="201" t="s">
        <v>77</v>
      </c>
      <c r="AY168" s="14" t="s">
        <v>107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4" t="s">
        <v>77</v>
      </c>
      <c r="BK168" s="202">
        <f>ROUND(I168*H168,2)</f>
        <v>0</v>
      </c>
      <c r="BL168" s="14" t="s">
        <v>113</v>
      </c>
      <c r="BM168" s="201" t="s">
        <v>348</v>
      </c>
    </row>
    <row r="169" spans="1:65" s="2" customFormat="1" ht="16.5" customHeight="1">
      <c r="A169" s="35"/>
      <c r="B169" s="36"/>
      <c r="C169" s="208" t="s">
        <v>349</v>
      </c>
      <c r="D169" s="208" t="s">
        <v>236</v>
      </c>
      <c r="E169" s="209" t="s">
        <v>350</v>
      </c>
      <c r="F169" s="210" t="s">
        <v>351</v>
      </c>
      <c r="G169" s="211" t="s">
        <v>166</v>
      </c>
      <c r="H169" s="212">
        <v>80</v>
      </c>
      <c r="I169" s="213"/>
      <c r="J169" s="214">
        <f>ROUND(I169*H169,2)</f>
        <v>0</v>
      </c>
      <c r="K169" s="210" t="s">
        <v>19</v>
      </c>
      <c r="L169" s="41"/>
      <c r="M169" s="215" t="s">
        <v>19</v>
      </c>
      <c r="N169" s="216" t="s">
        <v>40</v>
      </c>
      <c r="O169" s="81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1" t="s">
        <v>113</v>
      </c>
      <c r="AT169" s="201" t="s">
        <v>236</v>
      </c>
      <c r="AU169" s="201" t="s">
        <v>77</v>
      </c>
      <c r="AY169" s="14" t="s">
        <v>107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4" t="s">
        <v>77</v>
      </c>
      <c r="BK169" s="202">
        <f>ROUND(I169*H169,2)</f>
        <v>0</v>
      </c>
      <c r="BL169" s="14" t="s">
        <v>113</v>
      </c>
      <c r="BM169" s="201" t="s">
        <v>352</v>
      </c>
    </row>
    <row r="170" spans="1:65" s="2" customFormat="1" ht="16.5" customHeight="1">
      <c r="A170" s="35"/>
      <c r="B170" s="36"/>
      <c r="C170" s="208" t="s">
        <v>353</v>
      </c>
      <c r="D170" s="208" t="s">
        <v>236</v>
      </c>
      <c r="E170" s="209" t="s">
        <v>354</v>
      </c>
      <c r="F170" s="210" t="s">
        <v>355</v>
      </c>
      <c r="G170" s="211" t="s">
        <v>166</v>
      </c>
      <c r="H170" s="212">
        <v>80</v>
      </c>
      <c r="I170" s="213"/>
      <c r="J170" s="214">
        <f>ROUND(I170*H170,2)</f>
        <v>0</v>
      </c>
      <c r="K170" s="210" t="s">
        <v>19</v>
      </c>
      <c r="L170" s="41"/>
      <c r="M170" s="215" t="s">
        <v>19</v>
      </c>
      <c r="N170" s="216" t="s">
        <v>40</v>
      </c>
      <c r="O170" s="8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1" t="s">
        <v>113</v>
      </c>
      <c r="AT170" s="201" t="s">
        <v>236</v>
      </c>
      <c r="AU170" s="201" t="s">
        <v>77</v>
      </c>
      <c r="AY170" s="14" t="s">
        <v>107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4" t="s">
        <v>77</v>
      </c>
      <c r="BK170" s="202">
        <f>ROUND(I170*H170,2)</f>
        <v>0</v>
      </c>
      <c r="BL170" s="14" t="s">
        <v>113</v>
      </c>
      <c r="BM170" s="201" t="s">
        <v>356</v>
      </c>
    </row>
    <row r="171" spans="1:65" s="2" customFormat="1" ht="16.5" customHeight="1">
      <c r="A171" s="35"/>
      <c r="B171" s="36"/>
      <c r="C171" s="208" t="s">
        <v>357</v>
      </c>
      <c r="D171" s="208" t="s">
        <v>236</v>
      </c>
      <c r="E171" s="209" t="s">
        <v>358</v>
      </c>
      <c r="F171" s="210" t="s">
        <v>359</v>
      </c>
      <c r="G171" s="211" t="s">
        <v>207</v>
      </c>
      <c r="H171" s="212">
        <v>5.6</v>
      </c>
      <c r="I171" s="213"/>
      <c r="J171" s="214">
        <f>ROUND(I171*H171,2)</f>
        <v>0</v>
      </c>
      <c r="K171" s="210" t="s">
        <v>19</v>
      </c>
      <c r="L171" s="41"/>
      <c r="M171" s="215" t="s">
        <v>19</v>
      </c>
      <c r="N171" s="216" t="s">
        <v>40</v>
      </c>
      <c r="O171" s="81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1" t="s">
        <v>113</v>
      </c>
      <c r="AT171" s="201" t="s">
        <v>236</v>
      </c>
      <c r="AU171" s="201" t="s">
        <v>77</v>
      </c>
      <c r="AY171" s="14" t="s">
        <v>107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4" t="s">
        <v>77</v>
      </c>
      <c r="BK171" s="202">
        <f>ROUND(I171*H171,2)</f>
        <v>0</v>
      </c>
      <c r="BL171" s="14" t="s">
        <v>113</v>
      </c>
      <c r="BM171" s="201" t="s">
        <v>360</v>
      </c>
    </row>
    <row r="172" spans="1:65" s="2" customFormat="1" ht="16.5" customHeight="1">
      <c r="A172" s="35"/>
      <c r="B172" s="36"/>
      <c r="C172" s="208" t="s">
        <v>361</v>
      </c>
      <c r="D172" s="208" t="s">
        <v>236</v>
      </c>
      <c r="E172" s="209" t="s">
        <v>362</v>
      </c>
      <c r="F172" s="210" t="s">
        <v>363</v>
      </c>
      <c r="G172" s="211" t="s">
        <v>364</v>
      </c>
      <c r="H172" s="212">
        <v>28</v>
      </c>
      <c r="I172" s="213"/>
      <c r="J172" s="214">
        <f>ROUND(I172*H172,2)</f>
        <v>0</v>
      </c>
      <c r="K172" s="210" t="s">
        <v>19</v>
      </c>
      <c r="L172" s="41"/>
      <c r="M172" s="215" t="s">
        <v>19</v>
      </c>
      <c r="N172" s="216" t="s">
        <v>40</v>
      </c>
      <c r="O172" s="81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1" t="s">
        <v>113</v>
      </c>
      <c r="AT172" s="201" t="s">
        <v>236</v>
      </c>
      <c r="AU172" s="201" t="s">
        <v>77</v>
      </c>
      <c r="AY172" s="14" t="s">
        <v>107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4" t="s">
        <v>77</v>
      </c>
      <c r="BK172" s="202">
        <f>ROUND(I172*H172,2)</f>
        <v>0</v>
      </c>
      <c r="BL172" s="14" t="s">
        <v>113</v>
      </c>
      <c r="BM172" s="201" t="s">
        <v>365</v>
      </c>
    </row>
    <row r="173" spans="1:65" s="2" customFormat="1" ht="16.5" customHeight="1">
      <c r="A173" s="35"/>
      <c r="B173" s="36"/>
      <c r="C173" s="208" t="s">
        <v>366</v>
      </c>
      <c r="D173" s="208" t="s">
        <v>236</v>
      </c>
      <c r="E173" s="209" t="s">
        <v>367</v>
      </c>
      <c r="F173" s="210" t="s">
        <v>368</v>
      </c>
      <c r="G173" s="211" t="s">
        <v>166</v>
      </c>
      <c r="H173" s="212">
        <v>4</v>
      </c>
      <c r="I173" s="213"/>
      <c r="J173" s="214">
        <f>ROUND(I173*H173,2)</f>
        <v>0</v>
      </c>
      <c r="K173" s="210" t="s">
        <v>19</v>
      </c>
      <c r="L173" s="41"/>
      <c r="M173" s="215" t="s">
        <v>19</v>
      </c>
      <c r="N173" s="216" t="s">
        <v>40</v>
      </c>
      <c r="O173" s="81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1" t="s">
        <v>113</v>
      </c>
      <c r="AT173" s="201" t="s">
        <v>236</v>
      </c>
      <c r="AU173" s="201" t="s">
        <v>77</v>
      </c>
      <c r="AY173" s="14" t="s">
        <v>107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4" t="s">
        <v>77</v>
      </c>
      <c r="BK173" s="202">
        <f>ROUND(I173*H173,2)</f>
        <v>0</v>
      </c>
      <c r="BL173" s="14" t="s">
        <v>113</v>
      </c>
      <c r="BM173" s="201" t="s">
        <v>369</v>
      </c>
    </row>
    <row r="174" spans="1:65" s="2" customFormat="1" ht="16.5" customHeight="1">
      <c r="A174" s="35"/>
      <c r="B174" s="36"/>
      <c r="C174" s="208" t="s">
        <v>370</v>
      </c>
      <c r="D174" s="208" t="s">
        <v>236</v>
      </c>
      <c r="E174" s="209" t="s">
        <v>371</v>
      </c>
      <c r="F174" s="210" t="s">
        <v>372</v>
      </c>
      <c r="G174" s="211" t="s">
        <v>364</v>
      </c>
      <c r="H174" s="212">
        <v>2</v>
      </c>
      <c r="I174" s="213"/>
      <c r="J174" s="214">
        <f>ROUND(I174*H174,2)</f>
        <v>0</v>
      </c>
      <c r="K174" s="210" t="s">
        <v>19</v>
      </c>
      <c r="L174" s="41"/>
      <c r="M174" s="215" t="s">
        <v>19</v>
      </c>
      <c r="N174" s="216" t="s">
        <v>40</v>
      </c>
      <c r="O174" s="81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1" t="s">
        <v>113</v>
      </c>
      <c r="AT174" s="201" t="s">
        <v>236</v>
      </c>
      <c r="AU174" s="201" t="s">
        <v>77</v>
      </c>
      <c r="AY174" s="14" t="s">
        <v>107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4" t="s">
        <v>77</v>
      </c>
      <c r="BK174" s="202">
        <f>ROUND(I174*H174,2)</f>
        <v>0</v>
      </c>
      <c r="BL174" s="14" t="s">
        <v>113</v>
      </c>
      <c r="BM174" s="201" t="s">
        <v>373</v>
      </c>
    </row>
    <row r="175" spans="1:65" s="2" customFormat="1" ht="16.5" customHeight="1">
      <c r="A175" s="35"/>
      <c r="B175" s="36"/>
      <c r="C175" s="208" t="s">
        <v>374</v>
      </c>
      <c r="D175" s="208" t="s">
        <v>236</v>
      </c>
      <c r="E175" s="209" t="s">
        <v>375</v>
      </c>
      <c r="F175" s="210" t="s">
        <v>376</v>
      </c>
      <c r="G175" s="211" t="s">
        <v>166</v>
      </c>
      <c r="H175" s="212">
        <v>8</v>
      </c>
      <c r="I175" s="213"/>
      <c r="J175" s="214">
        <f>ROUND(I175*H175,2)</f>
        <v>0</v>
      </c>
      <c r="K175" s="210" t="s">
        <v>19</v>
      </c>
      <c r="L175" s="41"/>
      <c r="M175" s="215" t="s">
        <v>19</v>
      </c>
      <c r="N175" s="216" t="s">
        <v>40</v>
      </c>
      <c r="O175" s="81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1" t="s">
        <v>113</v>
      </c>
      <c r="AT175" s="201" t="s">
        <v>236</v>
      </c>
      <c r="AU175" s="201" t="s">
        <v>77</v>
      </c>
      <c r="AY175" s="14" t="s">
        <v>107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4" t="s">
        <v>77</v>
      </c>
      <c r="BK175" s="202">
        <f>ROUND(I175*H175,2)</f>
        <v>0</v>
      </c>
      <c r="BL175" s="14" t="s">
        <v>113</v>
      </c>
      <c r="BM175" s="201" t="s">
        <v>377</v>
      </c>
    </row>
    <row r="176" spans="1:65" s="2" customFormat="1" ht="16.5" customHeight="1">
      <c r="A176" s="35"/>
      <c r="B176" s="36"/>
      <c r="C176" s="208" t="s">
        <v>378</v>
      </c>
      <c r="D176" s="208" t="s">
        <v>236</v>
      </c>
      <c r="E176" s="209" t="s">
        <v>379</v>
      </c>
      <c r="F176" s="210" t="s">
        <v>380</v>
      </c>
      <c r="G176" s="211" t="s">
        <v>364</v>
      </c>
      <c r="H176" s="212">
        <v>2</v>
      </c>
      <c r="I176" s="213"/>
      <c r="J176" s="214">
        <f>ROUND(I176*H176,2)</f>
        <v>0</v>
      </c>
      <c r="K176" s="210" t="s">
        <v>19</v>
      </c>
      <c r="L176" s="41"/>
      <c r="M176" s="215" t="s">
        <v>19</v>
      </c>
      <c r="N176" s="216" t="s">
        <v>40</v>
      </c>
      <c r="O176" s="81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1" t="s">
        <v>113</v>
      </c>
      <c r="AT176" s="201" t="s">
        <v>236</v>
      </c>
      <c r="AU176" s="201" t="s">
        <v>77</v>
      </c>
      <c r="AY176" s="14" t="s">
        <v>107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4" t="s">
        <v>77</v>
      </c>
      <c r="BK176" s="202">
        <f>ROUND(I176*H176,2)</f>
        <v>0</v>
      </c>
      <c r="BL176" s="14" t="s">
        <v>113</v>
      </c>
      <c r="BM176" s="201" t="s">
        <v>381</v>
      </c>
    </row>
    <row r="177" spans="1:65" s="2" customFormat="1" ht="16.5" customHeight="1">
      <c r="A177" s="35"/>
      <c r="B177" s="36"/>
      <c r="C177" s="208" t="s">
        <v>382</v>
      </c>
      <c r="D177" s="208" t="s">
        <v>236</v>
      </c>
      <c r="E177" s="209" t="s">
        <v>346</v>
      </c>
      <c r="F177" s="210" t="s">
        <v>347</v>
      </c>
      <c r="G177" s="211" t="s">
        <v>166</v>
      </c>
      <c r="H177" s="212">
        <v>4</v>
      </c>
      <c r="I177" s="213"/>
      <c r="J177" s="214">
        <f>ROUND(I177*H177,2)</f>
        <v>0</v>
      </c>
      <c r="K177" s="210" t="s">
        <v>19</v>
      </c>
      <c r="L177" s="41"/>
      <c r="M177" s="215" t="s">
        <v>19</v>
      </c>
      <c r="N177" s="216" t="s">
        <v>40</v>
      </c>
      <c r="O177" s="81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1" t="s">
        <v>113</v>
      </c>
      <c r="AT177" s="201" t="s">
        <v>236</v>
      </c>
      <c r="AU177" s="201" t="s">
        <v>77</v>
      </c>
      <c r="AY177" s="14" t="s">
        <v>107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4" t="s">
        <v>77</v>
      </c>
      <c r="BK177" s="202">
        <f>ROUND(I177*H177,2)</f>
        <v>0</v>
      </c>
      <c r="BL177" s="14" t="s">
        <v>113</v>
      </c>
      <c r="BM177" s="201" t="s">
        <v>383</v>
      </c>
    </row>
    <row r="178" spans="1:65" s="2" customFormat="1" ht="16.5" customHeight="1">
      <c r="A178" s="35"/>
      <c r="B178" s="36"/>
      <c r="C178" s="208" t="s">
        <v>384</v>
      </c>
      <c r="D178" s="208" t="s">
        <v>236</v>
      </c>
      <c r="E178" s="209" t="s">
        <v>350</v>
      </c>
      <c r="F178" s="210" t="s">
        <v>351</v>
      </c>
      <c r="G178" s="211" t="s">
        <v>166</v>
      </c>
      <c r="H178" s="212">
        <v>4</v>
      </c>
      <c r="I178" s="213"/>
      <c r="J178" s="214">
        <f>ROUND(I178*H178,2)</f>
        <v>0</v>
      </c>
      <c r="K178" s="210" t="s">
        <v>19</v>
      </c>
      <c r="L178" s="41"/>
      <c r="M178" s="215" t="s">
        <v>19</v>
      </c>
      <c r="N178" s="216" t="s">
        <v>40</v>
      </c>
      <c r="O178" s="81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1" t="s">
        <v>113</v>
      </c>
      <c r="AT178" s="201" t="s">
        <v>236</v>
      </c>
      <c r="AU178" s="201" t="s">
        <v>77</v>
      </c>
      <c r="AY178" s="14" t="s">
        <v>107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4" t="s">
        <v>77</v>
      </c>
      <c r="BK178" s="202">
        <f>ROUND(I178*H178,2)</f>
        <v>0</v>
      </c>
      <c r="BL178" s="14" t="s">
        <v>113</v>
      </c>
      <c r="BM178" s="201" t="s">
        <v>385</v>
      </c>
    </row>
    <row r="179" spans="1:65" s="2" customFormat="1" ht="16.5" customHeight="1">
      <c r="A179" s="35"/>
      <c r="B179" s="36"/>
      <c r="C179" s="208" t="s">
        <v>386</v>
      </c>
      <c r="D179" s="208" t="s">
        <v>236</v>
      </c>
      <c r="E179" s="209" t="s">
        <v>387</v>
      </c>
      <c r="F179" s="210" t="s">
        <v>388</v>
      </c>
      <c r="G179" s="211" t="s">
        <v>166</v>
      </c>
      <c r="H179" s="212">
        <v>4</v>
      </c>
      <c r="I179" s="213"/>
      <c r="J179" s="214">
        <f>ROUND(I179*H179,2)</f>
        <v>0</v>
      </c>
      <c r="K179" s="210" t="s">
        <v>19</v>
      </c>
      <c r="L179" s="41"/>
      <c r="M179" s="215" t="s">
        <v>19</v>
      </c>
      <c r="N179" s="216" t="s">
        <v>40</v>
      </c>
      <c r="O179" s="81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1" t="s">
        <v>113</v>
      </c>
      <c r="AT179" s="201" t="s">
        <v>236</v>
      </c>
      <c r="AU179" s="201" t="s">
        <v>77</v>
      </c>
      <c r="AY179" s="14" t="s">
        <v>107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4" t="s">
        <v>77</v>
      </c>
      <c r="BK179" s="202">
        <f>ROUND(I179*H179,2)</f>
        <v>0</v>
      </c>
      <c r="BL179" s="14" t="s">
        <v>113</v>
      </c>
      <c r="BM179" s="201" t="s">
        <v>389</v>
      </c>
    </row>
    <row r="180" spans="1:65" s="2" customFormat="1" ht="16.5" customHeight="1">
      <c r="A180" s="35"/>
      <c r="B180" s="36"/>
      <c r="C180" s="208" t="s">
        <v>390</v>
      </c>
      <c r="D180" s="208" t="s">
        <v>236</v>
      </c>
      <c r="E180" s="209" t="s">
        <v>358</v>
      </c>
      <c r="F180" s="210" t="s">
        <v>359</v>
      </c>
      <c r="G180" s="211" t="s">
        <v>207</v>
      </c>
      <c r="H180" s="212">
        <v>0.7</v>
      </c>
      <c r="I180" s="213"/>
      <c r="J180" s="214">
        <f>ROUND(I180*H180,2)</f>
        <v>0</v>
      </c>
      <c r="K180" s="210" t="s">
        <v>19</v>
      </c>
      <c r="L180" s="41"/>
      <c r="M180" s="215" t="s">
        <v>19</v>
      </c>
      <c r="N180" s="216" t="s">
        <v>40</v>
      </c>
      <c r="O180" s="81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1" t="s">
        <v>113</v>
      </c>
      <c r="AT180" s="201" t="s">
        <v>236</v>
      </c>
      <c r="AU180" s="201" t="s">
        <v>77</v>
      </c>
      <c r="AY180" s="14" t="s">
        <v>107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4" t="s">
        <v>77</v>
      </c>
      <c r="BK180" s="202">
        <f>ROUND(I180*H180,2)</f>
        <v>0</v>
      </c>
      <c r="BL180" s="14" t="s">
        <v>113</v>
      </c>
      <c r="BM180" s="201" t="s">
        <v>391</v>
      </c>
    </row>
    <row r="181" spans="1:65" s="2" customFormat="1" ht="16.5" customHeight="1">
      <c r="A181" s="35"/>
      <c r="B181" s="36"/>
      <c r="C181" s="208" t="s">
        <v>392</v>
      </c>
      <c r="D181" s="208" t="s">
        <v>236</v>
      </c>
      <c r="E181" s="209" t="s">
        <v>393</v>
      </c>
      <c r="F181" s="210" t="s">
        <v>394</v>
      </c>
      <c r="G181" s="211" t="s">
        <v>364</v>
      </c>
      <c r="H181" s="212">
        <v>2</v>
      </c>
      <c r="I181" s="213"/>
      <c r="J181" s="214">
        <f>ROUND(I181*H181,2)</f>
        <v>0</v>
      </c>
      <c r="K181" s="210" t="s">
        <v>19</v>
      </c>
      <c r="L181" s="41"/>
      <c r="M181" s="215" t="s">
        <v>19</v>
      </c>
      <c r="N181" s="216" t="s">
        <v>40</v>
      </c>
      <c r="O181" s="81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1" t="s">
        <v>113</v>
      </c>
      <c r="AT181" s="201" t="s">
        <v>236</v>
      </c>
      <c r="AU181" s="201" t="s">
        <v>77</v>
      </c>
      <c r="AY181" s="14" t="s">
        <v>107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4" t="s">
        <v>77</v>
      </c>
      <c r="BK181" s="202">
        <f>ROUND(I181*H181,2)</f>
        <v>0</v>
      </c>
      <c r="BL181" s="14" t="s">
        <v>113</v>
      </c>
      <c r="BM181" s="201" t="s">
        <v>395</v>
      </c>
    </row>
    <row r="182" spans="1:65" s="2" customFormat="1" ht="16.5" customHeight="1">
      <c r="A182" s="35"/>
      <c r="B182" s="36"/>
      <c r="C182" s="208" t="s">
        <v>396</v>
      </c>
      <c r="D182" s="208" t="s">
        <v>236</v>
      </c>
      <c r="E182" s="209" t="s">
        <v>397</v>
      </c>
      <c r="F182" s="210" t="s">
        <v>398</v>
      </c>
      <c r="G182" s="211" t="s">
        <v>364</v>
      </c>
      <c r="H182" s="212">
        <v>2</v>
      </c>
      <c r="I182" s="213"/>
      <c r="J182" s="214">
        <f>ROUND(I182*H182,2)</f>
        <v>0</v>
      </c>
      <c r="K182" s="210" t="s">
        <v>19</v>
      </c>
      <c r="L182" s="41"/>
      <c r="M182" s="215" t="s">
        <v>19</v>
      </c>
      <c r="N182" s="216" t="s">
        <v>40</v>
      </c>
      <c r="O182" s="81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1" t="s">
        <v>113</v>
      </c>
      <c r="AT182" s="201" t="s">
        <v>236</v>
      </c>
      <c r="AU182" s="201" t="s">
        <v>77</v>
      </c>
      <c r="AY182" s="14" t="s">
        <v>107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4" t="s">
        <v>77</v>
      </c>
      <c r="BK182" s="202">
        <f>ROUND(I182*H182,2)</f>
        <v>0</v>
      </c>
      <c r="BL182" s="14" t="s">
        <v>113</v>
      </c>
      <c r="BM182" s="201" t="s">
        <v>399</v>
      </c>
    </row>
    <row r="183" spans="1:65" s="2" customFormat="1" ht="16.5" customHeight="1">
      <c r="A183" s="35"/>
      <c r="B183" s="36"/>
      <c r="C183" s="208" t="s">
        <v>400</v>
      </c>
      <c r="D183" s="208" t="s">
        <v>236</v>
      </c>
      <c r="E183" s="209" t="s">
        <v>367</v>
      </c>
      <c r="F183" s="210" t="s">
        <v>368</v>
      </c>
      <c r="G183" s="211" t="s">
        <v>166</v>
      </c>
      <c r="H183" s="212">
        <v>4</v>
      </c>
      <c r="I183" s="213"/>
      <c r="J183" s="214">
        <f>ROUND(I183*H183,2)</f>
        <v>0</v>
      </c>
      <c r="K183" s="210" t="s">
        <v>19</v>
      </c>
      <c r="L183" s="41"/>
      <c r="M183" s="215" t="s">
        <v>19</v>
      </c>
      <c r="N183" s="216" t="s">
        <v>40</v>
      </c>
      <c r="O183" s="81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1" t="s">
        <v>113</v>
      </c>
      <c r="AT183" s="201" t="s">
        <v>236</v>
      </c>
      <c r="AU183" s="201" t="s">
        <v>77</v>
      </c>
      <c r="AY183" s="14" t="s">
        <v>107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4" t="s">
        <v>77</v>
      </c>
      <c r="BK183" s="202">
        <f>ROUND(I183*H183,2)</f>
        <v>0</v>
      </c>
      <c r="BL183" s="14" t="s">
        <v>113</v>
      </c>
      <c r="BM183" s="201" t="s">
        <v>401</v>
      </c>
    </row>
    <row r="184" spans="1:65" s="2" customFormat="1" ht="16.5" customHeight="1">
      <c r="A184" s="35"/>
      <c r="B184" s="36"/>
      <c r="C184" s="208" t="s">
        <v>402</v>
      </c>
      <c r="D184" s="208" t="s">
        <v>236</v>
      </c>
      <c r="E184" s="209" t="s">
        <v>403</v>
      </c>
      <c r="F184" s="210" t="s">
        <v>404</v>
      </c>
      <c r="G184" s="211" t="s">
        <v>364</v>
      </c>
      <c r="H184" s="212">
        <v>2</v>
      </c>
      <c r="I184" s="213"/>
      <c r="J184" s="214">
        <f>ROUND(I184*H184,2)</f>
        <v>0</v>
      </c>
      <c r="K184" s="210" t="s">
        <v>19</v>
      </c>
      <c r="L184" s="41"/>
      <c r="M184" s="215" t="s">
        <v>19</v>
      </c>
      <c r="N184" s="216" t="s">
        <v>40</v>
      </c>
      <c r="O184" s="81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1" t="s">
        <v>113</v>
      </c>
      <c r="AT184" s="201" t="s">
        <v>236</v>
      </c>
      <c r="AU184" s="201" t="s">
        <v>77</v>
      </c>
      <c r="AY184" s="14" t="s">
        <v>107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4" t="s">
        <v>77</v>
      </c>
      <c r="BK184" s="202">
        <f>ROUND(I184*H184,2)</f>
        <v>0</v>
      </c>
      <c r="BL184" s="14" t="s">
        <v>113</v>
      </c>
      <c r="BM184" s="201" t="s">
        <v>405</v>
      </c>
    </row>
    <row r="185" spans="1:65" s="2" customFormat="1" ht="16.5" customHeight="1">
      <c r="A185" s="35"/>
      <c r="B185" s="36"/>
      <c r="C185" s="208" t="s">
        <v>406</v>
      </c>
      <c r="D185" s="208" t="s">
        <v>236</v>
      </c>
      <c r="E185" s="209" t="s">
        <v>346</v>
      </c>
      <c r="F185" s="210" t="s">
        <v>347</v>
      </c>
      <c r="G185" s="211" t="s">
        <v>166</v>
      </c>
      <c r="H185" s="212">
        <v>4</v>
      </c>
      <c r="I185" s="213"/>
      <c r="J185" s="214">
        <f>ROUND(I185*H185,2)</f>
        <v>0</v>
      </c>
      <c r="K185" s="210" t="s">
        <v>19</v>
      </c>
      <c r="L185" s="41"/>
      <c r="M185" s="215" t="s">
        <v>19</v>
      </c>
      <c r="N185" s="216" t="s">
        <v>40</v>
      </c>
      <c r="O185" s="81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1" t="s">
        <v>113</v>
      </c>
      <c r="AT185" s="201" t="s">
        <v>236</v>
      </c>
      <c r="AU185" s="201" t="s">
        <v>77</v>
      </c>
      <c r="AY185" s="14" t="s">
        <v>107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4" t="s">
        <v>77</v>
      </c>
      <c r="BK185" s="202">
        <f>ROUND(I185*H185,2)</f>
        <v>0</v>
      </c>
      <c r="BL185" s="14" t="s">
        <v>113</v>
      </c>
      <c r="BM185" s="201" t="s">
        <v>407</v>
      </c>
    </row>
    <row r="186" spans="1:65" s="2" customFormat="1" ht="16.5" customHeight="1">
      <c r="A186" s="35"/>
      <c r="B186" s="36"/>
      <c r="C186" s="208" t="s">
        <v>408</v>
      </c>
      <c r="D186" s="208" t="s">
        <v>236</v>
      </c>
      <c r="E186" s="209" t="s">
        <v>350</v>
      </c>
      <c r="F186" s="210" t="s">
        <v>351</v>
      </c>
      <c r="G186" s="211" t="s">
        <v>166</v>
      </c>
      <c r="H186" s="212">
        <v>4</v>
      </c>
      <c r="I186" s="213"/>
      <c r="J186" s="214">
        <f>ROUND(I186*H186,2)</f>
        <v>0</v>
      </c>
      <c r="K186" s="210" t="s">
        <v>19</v>
      </c>
      <c r="L186" s="41"/>
      <c r="M186" s="215" t="s">
        <v>19</v>
      </c>
      <c r="N186" s="216" t="s">
        <v>40</v>
      </c>
      <c r="O186" s="81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1" t="s">
        <v>113</v>
      </c>
      <c r="AT186" s="201" t="s">
        <v>236</v>
      </c>
      <c r="AU186" s="201" t="s">
        <v>77</v>
      </c>
      <c r="AY186" s="14" t="s">
        <v>107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4" t="s">
        <v>77</v>
      </c>
      <c r="BK186" s="202">
        <f>ROUND(I186*H186,2)</f>
        <v>0</v>
      </c>
      <c r="BL186" s="14" t="s">
        <v>113</v>
      </c>
      <c r="BM186" s="201" t="s">
        <v>409</v>
      </c>
    </row>
    <row r="187" spans="1:65" s="2" customFormat="1" ht="16.5" customHeight="1">
      <c r="A187" s="35"/>
      <c r="B187" s="36"/>
      <c r="C187" s="208" t="s">
        <v>410</v>
      </c>
      <c r="D187" s="208" t="s">
        <v>236</v>
      </c>
      <c r="E187" s="209" t="s">
        <v>387</v>
      </c>
      <c r="F187" s="210" t="s">
        <v>388</v>
      </c>
      <c r="G187" s="211" t="s">
        <v>166</v>
      </c>
      <c r="H187" s="212">
        <v>4</v>
      </c>
      <c r="I187" s="213"/>
      <c r="J187" s="214">
        <f>ROUND(I187*H187,2)</f>
        <v>0</v>
      </c>
      <c r="K187" s="210" t="s">
        <v>19</v>
      </c>
      <c r="L187" s="41"/>
      <c r="M187" s="215" t="s">
        <v>19</v>
      </c>
      <c r="N187" s="216" t="s">
        <v>40</v>
      </c>
      <c r="O187" s="81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1" t="s">
        <v>113</v>
      </c>
      <c r="AT187" s="201" t="s">
        <v>236</v>
      </c>
      <c r="AU187" s="201" t="s">
        <v>77</v>
      </c>
      <c r="AY187" s="14" t="s">
        <v>107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4" t="s">
        <v>77</v>
      </c>
      <c r="BK187" s="202">
        <f>ROUND(I187*H187,2)</f>
        <v>0</v>
      </c>
      <c r="BL187" s="14" t="s">
        <v>113</v>
      </c>
      <c r="BM187" s="201" t="s">
        <v>411</v>
      </c>
    </row>
    <row r="188" spans="1:65" s="2" customFormat="1" ht="16.5" customHeight="1">
      <c r="A188" s="35"/>
      <c r="B188" s="36"/>
      <c r="C188" s="208" t="s">
        <v>412</v>
      </c>
      <c r="D188" s="208" t="s">
        <v>236</v>
      </c>
      <c r="E188" s="209" t="s">
        <v>358</v>
      </c>
      <c r="F188" s="210" t="s">
        <v>359</v>
      </c>
      <c r="G188" s="211" t="s">
        <v>207</v>
      </c>
      <c r="H188" s="212">
        <v>0.7</v>
      </c>
      <c r="I188" s="213"/>
      <c r="J188" s="214">
        <f>ROUND(I188*H188,2)</f>
        <v>0</v>
      </c>
      <c r="K188" s="210" t="s">
        <v>19</v>
      </c>
      <c r="L188" s="41"/>
      <c r="M188" s="215" t="s">
        <v>19</v>
      </c>
      <c r="N188" s="216" t="s">
        <v>40</v>
      </c>
      <c r="O188" s="81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1" t="s">
        <v>113</v>
      </c>
      <c r="AT188" s="201" t="s">
        <v>236</v>
      </c>
      <c r="AU188" s="201" t="s">
        <v>77</v>
      </c>
      <c r="AY188" s="14" t="s">
        <v>107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4" t="s">
        <v>77</v>
      </c>
      <c r="BK188" s="202">
        <f>ROUND(I188*H188,2)</f>
        <v>0</v>
      </c>
      <c r="BL188" s="14" t="s">
        <v>113</v>
      </c>
      <c r="BM188" s="201" t="s">
        <v>413</v>
      </c>
    </row>
    <row r="189" spans="1:65" s="2" customFormat="1" ht="16.5" customHeight="1">
      <c r="A189" s="35"/>
      <c r="B189" s="36"/>
      <c r="C189" s="208" t="s">
        <v>414</v>
      </c>
      <c r="D189" s="208" t="s">
        <v>236</v>
      </c>
      <c r="E189" s="209" t="s">
        <v>415</v>
      </c>
      <c r="F189" s="210" t="s">
        <v>416</v>
      </c>
      <c r="G189" s="211" t="s">
        <v>364</v>
      </c>
      <c r="H189" s="212">
        <v>2</v>
      </c>
      <c r="I189" s="213"/>
      <c r="J189" s="214">
        <f>ROUND(I189*H189,2)</f>
        <v>0</v>
      </c>
      <c r="K189" s="210" t="s">
        <v>19</v>
      </c>
      <c r="L189" s="41"/>
      <c r="M189" s="215" t="s">
        <v>19</v>
      </c>
      <c r="N189" s="216" t="s">
        <v>40</v>
      </c>
      <c r="O189" s="81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1" t="s">
        <v>113</v>
      </c>
      <c r="AT189" s="201" t="s">
        <v>236</v>
      </c>
      <c r="AU189" s="201" t="s">
        <v>77</v>
      </c>
      <c r="AY189" s="14" t="s">
        <v>107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4" t="s">
        <v>77</v>
      </c>
      <c r="BK189" s="202">
        <f>ROUND(I189*H189,2)</f>
        <v>0</v>
      </c>
      <c r="BL189" s="14" t="s">
        <v>113</v>
      </c>
      <c r="BM189" s="201" t="s">
        <v>417</v>
      </c>
    </row>
    <row r="190" spans="1:65" s="2" customFormat="1" ht="16.5" customHeight="1">
      <c r="A190" s="35"/>
      <c r="B190" s="36"/>
      <c r="C190" s="208" t="s">
        <v>418</v>
      </c>
      <c r="D190" s="208" t="s">
        <v>236</v>
      </c>
      <c r="E190" s="209" t="s">
        <v>419</v>
      </c>
      <c r="F190" s="210" t="s">
        <v>420</v>
      </c>
      <c r="G190" s="211" t="s">
        <v>207</v>
      </c>
      <c r="H190" s="212">
        <v>8</v>
      </c>
      <c r="I190" s="213"/>
      <c r="J190" s="214">
        <f>ROUND(I190*H190,2)</f>
        <v>0</v>
      </c>
      <c r="K190" s="210" t="s">
        <v>19</v>
      </c>
      <c r="L190" s="41"/>
      <c r="M190" s="215" t="s">
        <v>19</v>
      </c>
      <c r="N190" s="216" t="s">
        <v>40</v>
      </c>
      <c r="O190" s="81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1" t="s">
        <v>113</v>
      </c>
      <c r="AT190" s="201" t="s">
        <v>236</v>
      </c>
      <c r="AU190" s="201" t="s">
        <v>77</v>
      </c>
      <c r="AY190" s="14" t="s">
        <v>107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4" t="s">
        <v>77</v>
      </c>
      <c r="BK190" s="202">
        <f>ROUND(I190*H190,2)</f>
        <v>0</v>
      </c>
      <c r="BL190" s="14" t="s">
        <v>113</v>
      </c>
      <c r="BM190" s="201" t="s">
        <v>421</v>
      </c>
    </row>
    <row r="191" spans="1:65" s="2" customFormat="1" ht="16.5" customHeight="1">
      <c r="A191" s="35"/>
      <c r="B191" s="36"/>
      <c r="C191" s="208" t="s">
        <v>422</v>
      </c>
      <c r="D191" s="208" t="s">
        <v>236</v>
      </c>
      <c r="E191" s="209" t="s">
        <v>423</v>
      </c>
      <c r="F191" s="210" t="s">
        <v>424</v>
      </c>
      <c r="G191" s="211" t="s">
        <v>111</v>
      </c>
      <c r="H191" s="212">
        <v>20</v>
      </c>
      <c r="I191" s="213"/>
      <c r="J191" s="214">
        <f>ROUND(I191*H191,2)</f>
        <v>0</v>
      </c>
      <c r="K191" s="210" t="s">
        <v>19</v>
      </c>
      <c r="L191" s="41"/>
      <c r="M191" s="215" t="s">
        <v>19</v>
      </c>
      <c r="N191" s="216" t="s">
        <v>40</v>
      </c>
      <c r="O191" s="81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1" t="s">
        <v>113</v>
      </c>
      <c r="AT191" s="201" t="s">
        <v>236</v>
      </c>
      <c r="AU191" s="201" t="s">
        <v>77</v>
      </c>
      <c r="AY191" s="14" t="s">
        <v>107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4" t="s">
        <v>77</v>
      </c>
      <c r="BK191" s="202">
        <f>ROUND(I191*H191,2)</f>
        <v>0</v>
      </c>
      <c r="BL191" s="14" t="s">
        <v>113</v>
      </c>
      <c r="BM191" s="201" t="s">
        <v>425</v>
      </c>
    </row>
    <row r="192" spans="1:65" s="2" customFormat="1" ht="16.5" customHeight="1">
      <c r="A192" s="35"/>
      <c r="B192" s="36"/>
      <c r="C192" s="208" t="s">
        <v>426</v>
      </c>
      <c r="D192" s="208" t="s">
        <v>236</v>
      </c>
      <c r="E192" s="209" t="s">
        <v>358</v>
      </c>
      <c r="F192" s="210" t="s">
        <v>359</v>
      </c>
      <c r="G192" s="211" t="s">
        <v>207</v>
      </c>
      <c r="H192" s="212">
        <v>8</v>
      </c>
      <c r="I192" s="213"/>
      <c r="J192" s="214">
        <f>ROUND(I192*H192,2)</f>
        <v>0</v>
      </c>
      <c r="K192" s="210" t="s">
        <v>19</v>
      </c>
      <c r="L192" s="41"/>
      <c r="M192" s="215" t="s">
        <v>19</v>
      </c>
      <c r="N192" s="216" t="s">
        <v>40</v>
      </c>
      <c r="O192" s="81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1" t="s">
        <v>113</v>
      </c>
      <c r="AT192" s="201" t="s">
        <v>236</v>
      </c>
      <c r="AU192" s="201" t="s">
        <v>77</v>
      </c>
      <c r="AY192" s="14" t="s">
        <v>107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4" t="s">
        <v>77</v>
      </c>
      <c r="BK192" s="202">
        <f>ROUND(I192*H192,2)</f>
        <v>0</v>
      </c>
      <c r="BL192" s="14" t="s">
        <v>113</v>
      </c>
      <c r="BM192" s="201" t="s">
        <v>427</v>
      </c>
    </row>
    <row r="193" spans="1:63" s="11" customFormat="1" ht="25.9" customHeight="1">
      <c r="A193" s="11"/>
      <c r="B193" s="175"/>
      <c r="C193" s="176"/>
      <c r="D193" s="177" t="s">
        <v>68</v>
      </c>
      <c r="E193" s="178" t="s">
        <v>428</v>
      </c>
      <c r="F193" s="178" t="s">
        <v>429</v>
      </c>
      <c r="G193" s="176"/>
      <c r="H193" s="176"/>
      <c r="I193" s="179"/>
      <c r="J193" s="180">
        <f>BK193</f>
        <v>0</v>
      </c>
      <c r="K193" s="176"/>
      <c r="L193" s="181"/>
      <c r="M193" s="182"/>
      <c r="N193" s="183"/>
      <c r="O193" s="183"/>
      <c r="P193" s="184">
        <f>SUM(P194:P214)</f>
        <v>0</v>
      </c>
      <c r="Q193" s="183"/>
      <c r="R193" s="184">
        <f>SUM(R194:R214)</f>
        <v>0</v>
      </c>
      <c r="S193" s="183"/>
      <c r="T193" s="185">
        <f>SUM(T194:T214)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186" t="s">
        <v>77</v>
      </c>
      <c r="AT193" s="187" t="s">
        <v>68</v>
      </c>
      <c r="AU193" s="187" t="s">
        <v>69</v>
      </c>
      <c r="AY193" s="186" t="s">
        <v>107</v>
      </c>
      <c r="BK193" s="188">
        <f>SUM(BK194:BK214)</f>
        <v>0</v>
      </c>
    </row>
    <row r="194" spans="1:65" s="2" customFormat="1" ht="16.5" customHeight="1">
      <c r="A194" s="35"/>
      <c r="B194" s="36"/>
      <c r="C194" s="208" t="s">
        <v>430</v>
      </c>
      <c r="D194" s="208" t="s">
        <v>236</v>
      </c>
      <c r="E194" s="209" t="s">
        <v>431</v>
      </c>
      <c r="F194" s="210" t="s">
        <v>432</v>
      </c>
      <c r="G194" s="211" t="s">
        <v>433</v>
      </c>
      <c r="H194" s="212">
        <v>1</v>
      </c>
      <c r="I194" s="213"/>
      <c r="J194" s="214">
        <f>ROUND(I194*H194,2)</f>
        <v>0</v>
      </c>
      <c r="K194" s="210" t="s">
        <v>19</v>
      </c>
      <c r="L194" s="41"/>
      <c r="M194" s="215" t="s">
        <v>19</v>
      </c>
      <c r="N194" s="216" t="s">
        <v>40</v>
      </c>
      <c r="O194" s="81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1" t="s">
        <v>175</v>
      </c>
      <c r="AT194" s="201" t="s">
        <v>236</v>
      </c>
      <c r="AU194" s="201" t="s">
        <v>77</v>
      </c>
      <c r="AY194" s="14" t="s">
        <v>107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4" t="s">
        <v>77</v>
      </c>
      <c r="BK194" s="202">
        <f>ROUND(I194*H194,2)</f>
        <v>0</v>
      </c>
      <c r="BL194" s="14" t="s">
        <v>175</v>
      </c>
      <c r="BM194" s="201" t="s">
        <v>434</v>
      </c>
    </row>
    <row r="195" spans="1:65" s="2" customFormat="1" ht="16.5" customHeight="1">
      <c r="A195" s="35"/>
      <c r="B195" s="36"/>
      <c r="C195" s="208" t="s">
        <v>435</v>
      </c>
      <c r="D195" s="208" t="s">
        <v>236</v>
      </c>
      <c r="E195" s="209" t="s">
        <v>436</v>
      </c>
      <c r="F195" s="210" t="s">
        <v>437</v>
      </c>
      <c r="G195" s="211" t="s">
        <v>433</v>
      </c>
      <c r="H195" s="212">
        <v>1</v>
      </c>
      <c r="I195" s="213"/>
      <c r="J195" s="214">
        <f>ROUND(I195*H195,2)</f>
        <v>0</v>
      </c>
      <c r="K195" s="210" t="s">
        <v>19</v>
      </c>
      <c r="L195" s="41"/>
      <c r="M195" s="215" t="s">
        <v>19</v>
      </c>
      <c r="N195" s="216" t="s">
        <v>40</v>
      </c>
      <c r="O195" s="81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1" t="s">
        <v>438</v>
      </c>
      <c r="AT195" s="201" t="s">
        <v>236</v>
      </c>
      <c r="AU195" s="201" t="s">
        <v>77</v>
      </c>
      <c r="AY195" s="14" t="s">
        <v>107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4" t="s">
        <v>77</v>
      </c>
      <c r="BK195" s="202">
        <f>ROUND(I195*H195,2)</f>
        <v>0</v>
      </c>
      <c r="BL195" s="14" t="s">
        <v>438</v>
      </c>
      <c r="BM195" s="201" t="s">
        <v>439</v>
      </c>
    </row>
    <row r="196" spans="1:65" s="2" customFormat="1" ht="16.5" customHeight="1">
      <c r="A196" s="35"/>
      <c r="B196" s="36"/>
      <c r="C196" s="208" t="s">
        <v>440</v>
      </c>
      <c r="D196" s="208" t="s">
        <v>236</v>
      </c>
      <c r="E196" s="209" t="s">
        <v>441</v>
      </c>
      <c r="F196" s="210" t="s">
        <v>442</v>
      </c>
      <c r="G196" s="211" t="s">
        <v>433</v>
      </c>
      <c r="H196" s="212">
        <v>1</v>
      </c>
      <c r="I196" s="213"/>
      <c r="J196" s="214">
        <f>ROUND(I196*H196,2)</f>
        <v>0</v>
      </c>
      <c r="K196" s="210" t="s">
        <v>19</v>
      </c>
      <c r="L196" s="41"/>
      <c r="M196" s="215" t="s">
        <v>19</v>
      </c>
      <c r="N196" s="216" t="s">
        <v>40</v>
      </c>
      <c r="O196" s="81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1" t="s">
        <v>438</v>
      </c>
      <c r="AT196" s="201" t="s">
        <v>236</v>
      </c>
      <c r="AU196" s="201" t="s">
        <v>77</v>
      </c>
      <c r="AY196" s="14" t="s">
        <v>107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4" t="s">
        <v>77</v>
      </c>
      <c r="BK196" s="202">
        <f>ROUND(I196*H196,2)</f>
        <v>0</v>
      </c>
      <c r="BL196" s="14" t="s">
        <v>438</v>
      </c>
      <c r="BM196" s="201" t="s">
        <v>443</v>
      </c>
    </row>
    <row r="197" spans="1:65" s="2" customFormat="1" ht="16.5" customHeight="1">
      <c r="A197" s="35"/>
      <c r="B197" s="36"/>
      <c r="C197" s="208" t="s">
        <v>444</v>
      </c>
      <c r="D197" s="208" t="s">
        <v>236</v>
      </c>
      <c r="E197" s="209" t="s">
        <v>445</v>
      </c>
      <c r="F197" s="210" t="s">
        <v>446</v>
      </c>
      <c r="G197" s="211" t="s">
        <v>433</v>
      </c>
      <c r="H197" s="212">
        <v>1</v>
      </c>
      <c r="I197" s="213"/>
      <c r="J197" s="214">
        <f>ROUND(I197*H197,2)</f>
        <v>0</v>
      </c>
      <c r="K197" s="210" t="s">
        <v>19</v>
      </c>
      <c r="L197" s="41"/>
      <c r="M197" s="215" t="s">
        <v>19</v>
      </c>
      <c r="N197" s="216" t="s">
        <v>40</v>
      </c>
      <c r="O197" s="81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1" t="s">
        <v>438</v>
      </c>
      <c r="AT197" s="201" t="s">
        <v>236</v>
      </c>
      <c r="AU197" s="201" t="s">
        <v>77</v>
      </c>
      <c r="AY197" s="14" t="s">
        <v>107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4" t="s">
        <v>77</v>
      </c>
      <c r="BK197" s="202">
        <f>ROUND(I197*H197,2)</f>
        <v>0</v>
      </c>
      <c r="BL197" s="14" t="s">
        <v>438</v>
      </c>
      <c r="BM197" s="201" t="s">
        <v>447</v>
      </c>
    </row>
    <row r="198" spans="1:65" s="2" customFormat="1" ht="16.5" customHeight="1">
      <c r="A198" s="35"/>
      <c r="B198" s="36"/>
      <c r="C198" s="208" t="s">
        <v>448</v>
      </c>
      <c r="D198" s="208" t="s">
        <v>236</v>
      </c>
      <c r="E198" s="209" t="s">
        <v>449</v>
      </c>
      <c r="F198" s="210" t="s">
        <v>450</v>
      </c>
      <c r="G198" s="211" t="s">
        <v>433</v>
      </c>
      <c r="H198" s="212">
        <v>1</v>
      </c>
      <c r="I198" s="213"/>
      <c r="J198" s="214">
        <f>ROUND(I198*H198,2)</f>
        <v>0</v>
      </c>
      <c r="K198" s="210" t="s">
        <v>19</v>
      </c>
      <c r="L198" s="41"/>
      <c r="M198" s="215" t="s">
        <v>19</v>
      </c>
      <c r="N198" s="216" t="s">
        <v>40</v>
      </c>
      <c r="O198" s="81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1" t="s">
        <v>438</v>
      </c>
      <c r="AT198" s="201" t="s">
        <v>236</v>
      </c>
      <c r="AU198" s="201" t="s">
        <v>77</v>
      </c>
      <c r="AY198" s="14" t="s">
        <v>107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4" t="s">
        <v>77</v>
      </c>
      <c r="BK198" s="202">
        <f>ROUND(I198*H198,2)</f>
        <v>0</v>
      </c>
      <c r="BL198" s="14" t="s">
        <v>438</v>
      </c>
      <c r="BM198" s="201" t="s">
        <v>451</v>
      </c>
    </row>
    <row r="199" spans="1:65" s="2" customFormat="1" ht="16.5" customHeight="1">
      <c r="A199" s="35"/>
      <c r="B199" s="36"/>
      <c r="C199" s="208" t="s">
        <v>452</v>
      </c>
      <c r="D199" s="208" t="s">
        <v>236</v>
      </c>
      <c r="E199" s="209" t="s">
        <v>453</v>
      </c>
      <c r="F199" s="210" t="s">
        <v>454</v>
      </c>
      <c r="G199" s="211" t="s">
        <v>433</v>
      </c>
      <c r="H199" s="212">
        <v>1</v>
      </c>
      <c r="I199" s="213"/>
      <c r="J199" s="214">
        <f>ROUND(I199*H199,2)</f>
        <v>0</v>
      </c>
      <c r="K199" s="210" t="s">
        <v>19</v>
      </c>
      <c r="L199" s="41"/>
      <c r="M199" s="215" t="s">
        <v>19</v>
      </c>
      <c r="N199" s="216" t="s">
        <v>40</v>
      </c>
      <c r="O199" s="81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1" t="s">
        <v>175</v>
      </c>
      <c r="AT199" s="201" t="s">
        <v>236</v>
      </c>
      <c r="AU199" s="201" t="s">
        <v>77</v>
      </c>
      <c r="AY199" s="14" t="s">
        <v>107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4" t="s">
        <v>77</v>
      </c>
      <c r="BK199" s="202">
        <f>ROUND(I199*H199,2)</f>
        <v>0</v>
      </c>
      <c r="BL199" s="14" t="s">
        <v>175</v>
      </c>
      <c r="BM199" s="201" t="s">
        <v>455</v>
      </c>
    </row>
    <row r="200" spans="1:65" s="2" customFormat="1" ht="16.5" customHeight="1">
      <c r="A200" s="35"/>
      <c r="B200" s="36"/>
      <c r="C200" s="208" t="s">
        <v>456</v>
      </c>
      <c r="D200" s="208" t="s">
        <v>236</v>
      </c>
      <c r="E200" s="209" t="s">
        <v>457</v>
      </c>
      <c r="F200" s="210" t="s">
        <v>458</v>
      </c>
      <c r="G200" s="211" t="s">
        <v>433</v>
      </c>
      <c r="H200" s="212">
        <v>1</v>
      </c>
      <c r="I200" s="213"/>
      <c r="J200" s="214">
        <f>ROUND(I200*H200,2)</f>
        <v>0</v>
      </c>
      <c r="K200" s="210" t="s">
        <v>19</v>
      </c>
      <c r="L200" s="41"/>
      <c r="M200" s="215" t="s">
        <v>19</v>
      </c>
      <c r="N200" s="216" t="s">
        <v>40</v>
      </c>
      <c r="O200" s="81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1" t="s">
        <v>175</v>
      </c>
      <c r="AT200" s="201" t="s">
        <v>236</v>
      </c>
      <c r="AU200" s="201" t="s">
        <v>77</v>
      </c>
      <c r="AY200" s="14" t="s">
        <v>107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4" t="s">
        <v>77</v>
      </c>
      <c r="BK200" s="202">
        <f>ROUND(I200*H200,2)</f>
        <v>0</v>
      </c>
      <c r="BL200" s="14" t="s">
        <v>175</v>
      </c>
      <c r="BM200" s="201" t="s">
        <v>459</v>
      </c>
    </row>
    <row r="201" spans="1:65" s="2" customFormat="1" ht="16.5" customHeight="1">
      <c r="A201" s="35"/>
      <c r="B201" s="36"/>
      <c r="C201" s="208" t="s">
        <v>460</v>
      </c>
      <c r="D201" s="208" t="s">
        <v>236</v>
      </c>
      <c r="E201" s="209" t="s">
        <v>461</v>
      </c>
      <c r="F201" s="210" t="s">
        <v>462</v>
      </c>
      <c r="G201" s="211" t="s">
        <v>433</v>
      </c>
      <c r="H201" s="212">
        <v>1</v>
      </c>
      <c r="I201" s="213"/>
      <c r="J201" s="214">
        <f>ROUND(I201*H201,2)</f>
        <v>0</v>
      </c>
      <c r="K201" s="210" t="s">
        <v>19</v>
      </c>
      <c r="L201" s="41"/>
      <c r="M201" s="215" t="s">
        <v>19</v>
      </c>
      <c r="N201" s="216" t="s">
        <v>40</v>
      </c>
      <c r="O201" s="81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1" t="s">
        <v>438</v>
      </c>
      <c r="AT201" s="201" t="s">
        <v>236</v>
      </c>
      <c r="AU201" s="201" t="s">
        <v>77</v>
      </c>
      <c r="AY201" s="14" t="s">
        <v>107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4" t="s">
        <v>77</v>
      </c>
      <c r="BK201" s="202">
        <f>ROUND(I201*H201,2)</f>
        <v>0</v>
      </c>
      <c r="BL201" s="14" t="s">
        <v>438</v>
      </c>
      <c r="BM201" s="201" t="s">
        <v>463</v>
      </c>
    </row>
    <row r="202" spans="1:65" s="2" customFormat="1" ht="16.5" customHeight="1">
      <c r="A202" s="35"/>
      <c r="B202" s="36"/>
      <c r="C202" s="208" t="s">
        <v>464</v>
      </c>
      <c r="D202" s="208" t="s">
        <v>236</v>
      </c>
      <c r="E202" s="209" t="s">
        <v>465</v>
      </c>
      <c r="F202" s="210" t="s">
        <v>466</v>
      </c>
      <c r="G202" s="211" t="s">
        <v>433</v>
      </c>
      <c r="H202" s="212">
        <v>1</v>
      </c>
      <c r="I202" s="213"/>
      <c r="J202" s="214">
        <f>ROUND(I202*H202,2)</f>
        <v>0</v>
      </c>
      <c r="K202" s="210" t="s">
        <v>240</v>
      </c>
      <c r="L202" s="41"/>
      <c r="M202" s="215" t="s">
        <v>19</v>
      </c>
      <c r="N202" s="216" t="s">
        <v>40</v>
      </c>
      <c r="O202" s="81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1" t="s">
        <v>438</v>
      </c>
      <c r="AT202" s="201" t="s">
        <v>236</v>
      </c>
      <c r="AU202" s="201" t="s">
        <v>77</v>
      </c>
      <c r="AY202" s="14" t="s">
        <v>107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4" t="s">
        <v>77</v>
      </c>
      <c r="BK202" s="202">
        <f>ROUND(I202*H202,2)</f>
        <v>0</v>
      </c>
      <c r="BL202" s="14" t="s">
        <v>438</v>
      </c>
      <c r="BM202" s="201" t="s">
        <v>467</v>
      </c>
    </row>
    <row r="203" spans="1:47" s="2" customFormat="1" ht="12">
      <c r="A203" s="35"/>
      <c r="B203" s="36"/>
      <c r="C203" s="37"/>
      <c r="D203" s="217" t="s">
        <v>242</v>
      </c>
      <c r="E203" s="37"/>
      <c r="F203" s="218" t="s">
        <v>468</v>
      </c>
      <c r="G203" s="37"/>
      <c r="H203" s="37"/>
      <c r="I203" s="205"/>
      <c r="J203" s="37"/>
      <c r="K203" s="37"/>
      <c r="L203" s="41"/>
      <c r="M203" s="206"/>
      <c r="N203" s="207"/>
      <c r="O203" s="81"/>
      <c r="P203" s="81"/>
      <c r="Q203" s="81"/>
      <c r="R203" s="81"/>
      <c r="S203" s="81"/>
      <c r="T203" s="82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242</v>
      </c>
      <c r="AU203" s="14" t="s">
        <v>77</v>
      </c>
    </row>
    <row r="204" spans="1:47" s="2" customFormat="1" ht="12">
      <c r="A204" s="35"/>
      <c r="B204" s="36"/>
      <c r="C204" s="37"/>
      <c r="D204" s="203" t="s">
        <v>115</v>
      </c>
      <c r="E204" s="37"/>
      <c r="F204" s="204" t="s">
        <v>469</v>
      </c>
      <c r="G204" s="37"/>
      <c r="H204" s="37"/>
      <c r="I204" s="205"/>
      <c r="J204" s="37"/>
      <c r="K204" s="37"/>
      <c r="L204" s="41"/>
      <c r="M204" s="206"/>
      <c r="N204" s="207"/>
      <c r="O204" s="81"/>
      <c r="P204" s="81"/>
      <c r="Q204" s="81"/>
      <c r="R204" s="81"/>
      <c r="S204" s="81"/>
      <c r="T204" s="82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115</v>
      </c>
      <c r="AU204" s="14" t="s">
        <v>77</v>
      </c>
    </row>
    <row r="205" spans="1:65" s="2" customFormat="1" ht="16.5" customHeight="1">
      <c r="A205" s="35"/>
      <c r="B205" s="36"/>
      <c r="C205" s="208" t="s">
        <v>470</v>
      </c>
      <c r="D205" s="208" t="s">
        <v>236</v>
      </c>
      <c r="E205" s="209" t="s">
        <v>471</v>
      </c>
      <c r="F205" s="210" t="s">
        <v>472</v>
      </c>
      <c r="G205" s="211" t="s">
        <v>433</v>
      </c>
      <c r="H205" s="212">
        <v>1</v>
      </c>
      <c r="I205" s="213"/>
      <c r="J205" s="214">
        <f>ROUND(I205*H205,2)</f>
        <v>0</v>
      </c>
      <c r="K205" s="210" t="s">
        <v>19</v>
      </c>
      <c r="L205" s="41"/>
      <c r="M205" s="215" t="s">
        <v>19</v>
      </c>
      <c r="N205" s="216" t="s">
        <v>40</v>
      </c>
      <c r="O205" s="81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1" t="s">
        <v>438</v>
      </c>
      <c r="AT205" s="201" t="s">
        <v>236</v>
      </c>
      <c r="AU205" s="201" t="s">
        <v>77</v>
      </c>
      <c r="AY205" s="14" t="s">
        <v>107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4" t="s">
        <v>77</v>
      </c>
      <c r="BK205" s="202">
        <f>ROUND(I205*H205,2)</f>
        <v>0</v>
      </c>
      <c r="BL205" s="14" t="s">
        <v>438</v>
      </c>
      <c r="BM205" s="201" t="s">
        <v>473</v>
      </c>
    </row>
    <row r="206" spans="1:65" s="2" customFormat="1" ht="16.5" customHeight="1">
      <c r="A206" s="35"/>
      <c r="B206" s="36"/>
      <c r="C206" s="208" t="s">
        <v>474</v>
      </c>
      <c r="D206" s="208" t="s">
        <v>236</v>
      </c>
      <c r="E206" s="209" t="s">
        <v>475</v>
      </c>
      <c r="F206" s="210" t="s">
        <v>476</v>
      </c>
      <c r="G206" s="211" t="s">
        <v>433</v>
      </c>
      <c r="H206" s="212">
        <v>1</v>
      </c>
      <c r="I206" s="213"/>
      <c r="J206" s="214">
        <f>ROUND(I206*H206,2)</f>
        <v>0</v>
      </c>
      <c r="K206" s="210" t="s">
        <v>240</v>
      </c>
      <c r="L206" s="41"/>
      <c r="M206" s="215" t="s">
        <v>19</v>
      </c>
      <c r="N206" s="216" t="s">
        <v>40</v>
      </c>
      <c r="O206" s="8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1" t="s">
        <v>438</v>
      </c>
      <c r="AT206" s="201" t="s">
        <v>236</v>
      </c>
      <c r="AU206" s="201" t="s">
        <v>77</v>
      </c>
      <c r="AY206" s="14" t="s">
        <v>107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4" t="s">
        <v>77</v>
      </c>
      <c r="BK206" s="202">
        <f>ROUND(I206*H206,2)</f>
        <v>0</v>
      </c>
      <c r="BL206" s="14" t="s">
        <v>438</v>
      </c>
      <c r="BM206" s="201" t="s">
        <v>477</v>
      </c>
    </row>
    <row r="207" spans="1:47" s="2" customFormat="1" ht="12">
      <c r="A207" s="35"/>
      <c r="B207" s="36"/>
      <c r="C207" s="37"/>
      <c r="D207" s="217" t="s">
        <v>242</v>
      </c>
      <c r="E207" s="37"/>
      <c r="F207" s="218" t="s">
        <v>478</v>
      </c>
      <c r="G207" s="37"/>
      <c r="H207" s="37"/>
      <c r="I207" s="205"/>
      <c r="J207" s="37"/>
      <c r="K207" s="37"/>
      <c r="L207" s="41"/>
      <c r="M207" s="206"/>
      <c r="N207" s="207"/>
      <c r="O207" s="81"/>
      <c r="P207" s="81"/>
      <c r="Q207" s="81"/>
      <c r="R207" s="81"/>
      <c r="S207" s="81"/>
      <c r="T207" s="82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242</v>
      </c>
      <c r="AU207" s="14" t="s">
        <v>77</v>
      </c>
    </row>
    <row r="208" spans="1:65" s="2" customFormat="1" ht="16.5" customHeight="1">
      <c r="A208" s="35"/>
      <c r="B208" s="36"/>
      <c r="C208" s="208" t="s">
        <v>479</v>
      </c>
      <c r="D208" s="208" t="s">
        <v>236</v>
      </c>
      <c r="E208" s="209" t="s">
        <v>480</v>
      </c>
      <c r="F208" s="210" t="s">
        <v>481</v>
      </c>
      <c r="G208" s="211" t="s">
        <v>433</v>
      </c>
      <c r="H208" s="212">
        <v>1</v>
      </c>
      <c r="I208" s="213"/>
      <c r="J208" s="214">
        <f>ROUND(I208*H208,2)</f>
        <v>0</v>
      </c>
      <c r="K208" s="210" t="s">
        <v>240</v>
      </c>
      <c r="L208" s="41"/>
      <c r="M208" s="215" t="s">
        <v>19</v>
      </c>
      <c r="N208" s="216" t="s">
        <v>40</v>
      </c>
      <c r="O208" s="81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1" t="s">
        <v>438</v>
      </c>
      <c r="AT208" s="201" t="s">
        <v>236</v>
      </c>
      <c r="AU208" s="201" t="s">
        <v>77</v>
      </c>
      <c r="AY208" s="14" t="s">
        <v>107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14" t="s">
        <v>77</v>
      </c>
      <c r="BK208" s="202">
        <f>ROUND(I208*H208,2)</f>
        <v>0</v>
      </c>
      <c r="BL208" s="14" t="s">
        <v>438</v>
      </c>
      <c r="BM208" s="201" t="s">
        <v>482</v>
      </c>
    </row>
    <row r="209" spans="1:47" s="2" customFormat="1" ht="12">
      <c r="A209" s="35"/>
      <c r="B209" s="36"/>
      <c r="C209" s="37"/>
      <c r="D209" s="217" t="s">
        <v>242</v>
      </c>
      <c r="E209" s="37"/>
      <c r="F209" s="218" t="s">
        <v>483</v>
      </c>
      <c r="G209" s="37"/>
      <c r="H209" s="37"/>
      <c r="I209" s="205"/>
      <c r="J209" s="37"/>
      <c r="K209" s="37"/>
      <c r="L209" s="41"/>
      <c r="M209" s="206"/>
      <c r="N209" s="207"/>
      <c r="O209" s="81"/>
      <c r="P209" s="81"/>
      <c r="Q209" s="81"/>
      <c r="R209" s="81"/>
      <c r="S209" s="81"/>
      <c r="T209" s="82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242</v>
      </c>
      <c r="AU209" s="14" t="s">
        <v>77</v>
      </c>
    </row>
    <row r="210" spans="1:65" s="2" customFormat="1" ht="16.5" customHeight="1">
      <c r="A210" s="35"/>
      <c r="B210" s="36"/>
      <c r="C210" s="208" t="s">
        <v>484</v>
      </c>
      <c r="D210" s="208" t="s">
        <v>236</v>
      </c>
      <c r="E210" s="209" t="s">
        <v>485</v>
      </c>
      <c r="F210" s="210" t="s">
        <v>486</v>
      </c>
      <c r="G210" s="211" t="s">
        <v>487</v>
      </c>
      <c r="H210" s="212">
        <v>1</v>
      </c>
      <c r="I210" s="213"/>
      <c r="J210" s="214">
        <f>ROUND(I210*H210,2)</f>
        <v>0</v>
      </c>
      <c r="K210" s="210" t="s">
        <v>240</v>
      </c>
      <c r="L210" s="41"/>
      <c r="M210" s="215" t="s">
        <v>19</v>
      </c>
      <c r="N210" s="216" t="s">
        <v>40</v>
      </c>
      <c r="O210" s="81"/>
      <c r="P210" s="199">
        <f>O210*H210</f>
        <v>0</v>
      </c>
      <c r="Q210" s="199">
        <v>0</v>
      </c>
      <c r="R210" s="199">
        <f>Q210*H210</f>
        <v>0</v>
      </c>
      <c r="S210" s="199">
        <v>0</v>
      </c>
      <c r="T210" s="20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1" t="s">
        <v>438</v>
      </c>
      <c r="AT210" s="201" t="s">
        <v>236</v>
      </c>
      <c r="AU210" s="201" t="s">
        <v>77</v>
      </c>
      <c r="AY210" s="14" t="s">
        <v>107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14" t="s">
        <v>77</v>
      </c>
      <c r="BK210" s="202">
        <f>ROUND(I210*H210,2)</f>
        <v>0</v>
      </c>
      <c r="BL210" s="14" t="s">
        <v>438</v>
      </c>
      <c r="BM210" s="201" t="s">
        <v>488</v>
      </c>
    </row>
    <row r="211" spans="1:47" s="2" customFormat="1" ht="12">
      <c r="A211" s="35"/>
      <c r="B211" s="36"/>
      <c r="C211" s="37"/>
      <c r="D211" s="217" t="s">
        <v>242</v>
      </c>
      <c r="E211" s="37"/>
      <c r="F211" s="218" t="s">
        <v>489</v>
      </c>
      <c r="G211" s="37"/>
      <c r="H211" s="37"/>
      <c r="I211" s="205"/>
      <c r="J211" s="37"/>
      <c r="K211" s="37"/>
      <c r="L211" s="41"/>
      <c r="M211" s="206"/>
      <c r="N211" s="207"/>
      <c r="O211" s="81"/>
      <c r="P211" s="81"/>
      <c r="Q211" s="81"/>
      <c r="R211" s="81"/>
      <c r="S211" s="81"/>
      <c r="T211" s="82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242</v>
      </c>
      <c r="AU211" s="14" t="s">
        <v>77</v>
      </c>
    </row>
    <row r="212" spans="1:47" s="2" customFormat="1" ht="12">
      <c r="A212" s="35"/>
      <c r="B212" s="36"/>
      <c r="C212" s="37"/>
      <c r="D212" s="203" t="s">
        <v>115</v>
      </c>
      <c r="E212" s="37"/>
      <c r="F212" s="204" t="s">
        <v>490</v>
      </c>
      <c r="G212" s="37"/>
      <c r="H212" s="37"/>
      <c r="I212" s="205"/>
      <c r="J212" s="37"/>
      <c r="K212" s="37"/>
      <c r="L212" s="41"/>
      <c r="M212" s="206"/>
      <c r="N212" s="207"/>
      <c r="O212" s="81"/>
      <c r="P212" s="81"/>
      <c r="Q212" s="81"/>
      <c r="R212" s="81"/>
      <c r="S212" s="81"/>
      <c r="T212" s="82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115</v>
      </c>
      <c r="AU212" s="14" t="s">
        <v>77</v>
      </c>
    </row>
    <row r="213" spans="1:65" s="2" customFormat="1" ht="16.5" customHeight="1">
      <c r="A213" s="35"/>
      <c r="B213" s="36"/>
      <c r="C213" s="208" t="s">
        <v>491</v>
      </c>
      <c r="D213" s="208" t="s">
        <v>236</v>
      </c>
      <c r="E213" s="209" t="s">
        <v>492</v>
      </c>
      <c r="F213" s="210" t="s">
        <v>493</v>
      </c>
      <c r="G213" s="211" t="s">
        <v>433</v>
      </c>
      <c r="H213" s="212">
        <v>1</v>
      </c>
      <c r="I213" s="213"/>
      <c r="J213" s="214">
        <f>ROUND(I213*H213,2)</f>
        <v>0</v>
      </c>
      <c r="K213" s="210" t="s">
        <v>240</v>
      </c>
      <c r="L213" s="41"/>
      <c r="M213" s="215" t="s">
        <v>19</v>
      </c>
      <c r="N213" s="216" t="s">
        <v>40</v>
      </c>
      <c r="O213" s="81"/>
      <c r="P213" s="199">
        <f>O213*H213</f>
        <v>0</v>
      </c>
      <c r="Q213" s="199">
        <v>0</v>
      </c>
      <c r="R213" s="199">
        <f>Q213*H213</f>
        <v>0</v>
      </c>
      <c r="S213" s="199">
        <v>0</v>
      </c>
      <c r="T213" s="20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1" t="s">
        <v>438</v>
      </c>
      <c r="AT213" s="201" t="s">
        <v>236</v>
      </c>
      <c r="AU213" s="201" t="s">
        <v>77</v>
      </c>
      <c r="AY213" s="14" t="s">
        <v>107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4" t="s">
        <v>77</v>
      </c>
      <c r="BK213" s="202">
        <f>ROUND(I213*H213,2)</f>
        <v>0</v>
      </c>
      <c r="BL213" s="14" t="s">
        <v>438</v>
      </c>
      <c r="BM213" s="201" t="s">
        <v>494</v>
      </c>
    </row>
    <row r="214" spans="1:47" s="2" customFormat="1" ht="12">
      <c r="A214" s="35"/>
      <c r="B214" s="36"/>
      <c r="C214" s="37"/>
      <c r="D214" s="217" t="s">
        <v>242</v>
      </c>
      <c r="E214" s="37"/>
      <c r="F214" s="218" t="s">
        <v>495</v>
      </c>
      <c r="G214" s="37"/>
      <c r="H214" s="37"/>
      <c r="I214" s="205"/>
      <c r="J214" s="37"/>
      <c r="K214" s="37"/>
      <c r="L214" s="41"/>
      <c r="M214" s="219"/>
      <c r="N214" s="220"/>
      <c r="O214" s="221"/>
      <c r="P214" s="221"/>
      <c r="Q214" s="221"/>
      <c r="R214" s="221"/>
      <c r="S214" s="221"/>
      <c r="T214" s="222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242</v>
      </c>
      <c r="AU214" s="14" t="s">
        <v>77</v>
      </c>
    </row>
    <row r="215" spans="1:31" s="2" customFormat="1" ht="6.95" customHeight="1">
      <c r="A215" s="35"/>
      <c r="B215" s="56"/>
      <c r="C215" s="57"/>
      <c r="D215" s="57"/>
      <c r="E215" s="57"/>
      <c r="F215" s="57"/>
      <c r="G215" s="57"/>
      <c r="H215" s="57"/>
      <c r="I215" s="57"/>
      <c r="J215" s="57"/>
      <c r="K215" s="57"/>
      <c r="L215" s="41"/>
      <c r="M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</row>
  </sheetData>
  <sheetProtection password="98DE" sheet="1" objects="1" scenarios="1" formatColumns="0" formatRows="0" autoFilter="0"/>
  <autoFilter ref="C83:K21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124" r:id="rId1" display="https://podminky.urs.cz/item/CS_URS_2023_01/210191540"/>
    <hyperlink ref="F126" r:id="rId2" display="https://podminky.urs.cz/item/CS_URS_2023_01/210203901"/>
    <hyperlink ref="F128" r:id="rId3" display="https://podminky.urs.cz/item/CS_URS_2023_01/210204002"/>
    <hyperlink ref="F130" r:id="rId4" display="https://podminky.urs.cz/item/CS_URS_2023_01/210204103"/>
    <hyperlink ref="F132" r:id="rId5" display="https://podminky.urs.cz/item/CS_URS_2023_01/210204103"/>
    <hyperlink ref="F134" r:id="rId6" display="https://podminky.urs.cz/item/CS_URS_2023_01/210204103"/>
    <hyperlink ref="F136" r:id="rId7" display="https://podminky.urs.cz/item/CS_URS_2023_01/210204201"/>
    <hyperlink ref="F138" r:id="rId8" display="https://podminky.urs.cz/item/CS_URS_2023_01/210120102"/>
    <hyperlink ref="F140" r:id="rId9" display="https://podminky.urs.cz/item/CS_URS_2023_01/210120511"/>
    <hyperlink ref="F143" r:id="rId10" display="https://podminky.urs.cz/item/CS_URS_2023_01/741231003"/>
    <hyperlink ref="F145" r:id="rId11" display="https://podminky.urs.cz/item/CS_URS_2023_01/210812111"/>
    <hyperlink ref="F147" r:id="rId12" display="https://podminky.urs.cz/item/CS_URS_2023_01/210812071"/>
    <hyperlink ref="F149" r:id="rId13" display="https://podminky.urs.cz/item/CS_URS_2023_01/741110312"/>
    <hyperlink ref="F151" r:id="rId14" display="https://podminky.urs.cz/item/CS_URS_2023_01/741110312"/>
    <hyperlink ref="F153" r:id="rId15" display="https://podminky.urs.cz/item/CS_URS_2023_01/741110313"/>
    <hyperlink ref="F155" r:id="rId16" display="https://podminky.urs.cz/item/CS_URS_2023_01/210100003"/>
    <hyperlink ref="F157" r:id="rId17" display="https://podminky.urs.cz/item/CS_URS_2023_01/210100101"/>
    <hyperlink ref="F160" r:id="rId18" display="https://podminky.urs.cz/item/CS_URS_2023_01/210220022"/>
    <hyperlink ref="F162" r:id="rId19" display="https://podminky.urs.cz/item/CS_URS_2023_01/210220301"/>
    <hyperlink ref="F164" r:id="rId20" display="https://podminky.urs.cz/item/CS_URS_2023_01/210220301"/>
    <hyperlink ref="F203" r:id="rId21" display="https://podminky.urs.cz/item/CS_URS_2023_01/030001000"/>
    <hyperlink ref="F207" r:id="rId22" display="https://podminky.urs.cz/item/CS_URS_2023_01/045203000"/>
    <hyperlink ref="F209" r:id="rId23" display="https://podminky.urs.cz/item/CS_URS_2023_01/044002000"/>
    <hyperlink ref="F211" r:id="rId24" display="https://podminky.urs.cz/item/CS_URS_2023_01/012002000"/>
    <hyperlink ref="F214" r:id="rId25" display="https://podminky.urs.cz/item/CS_URS_2023_01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2" customFormat="1" ht="45" customHeight="1">
      <c r="B3" s="227"/>
      <c r="C3" s="228" t="s">
        <v>496</v>
      </c>
      <c r="D3" s="228"/>
      <c r="E3" s="228"/>
      <c r="F3" s="228"/>
      <c r="G3" s="228"/>
      <c r="H3" s="228"/>
      <c r="I3" s="228"/>
      <c r="J3" s="228"/>
      <c r="K3" s="229"/>
    </row>
    <row r="4" spans="2:11" s="1" customFormat="1" ht="25.5" customHeight="1">
      <c r="B4" s="230"/>
      <c r="C4" s="231" t="s">
        <v>497</v>
      </c>
      <c r="D4" s="231"/>
      <c r="E4" s="231"/>
      <c r="F4" s="231"/>
      <c r="G4" s="231"/>
      <c r="H4" s="231"/>
      <c r="I4" s="231"/>
      <c r="J4" s="231"/>
      <c r="K4" s="232"/>
    </row>
    <row r="5" spans="2:11" s="1" customFormat="1" ht="5.25" customHeight="1">
      <c r="B5" s="230"/>
      <c r="C5" s="233"/>
      <c r="D5" s="233"/>
      <c r="E5" s="233"/>
      <c r="F5" s="233"/>
      <c r="G5" s="233"/>
      <c r="H5" s="233"/>
      <c r="I5" s="233"/>
      <c r="J5" s="233"/>
      <c r="K5" s="232"/>
    </row>
    <row r="6" spans="2:11" s="1" customFormat="1" ht="15" customHeight="1">
      <c r="B6" s="230"/>
      <c r="C6" s="234" t="s">
        <v>498</v>
      </c>
      <c r="D6" s="234"/>
      <c r="E6" s="234"/>
      <c r="F6" s="234"/>
      <c r="G6" s="234"/>
      <c r="H6" s="234"/>
      <c r="I6" s="234"/>
      <c r="J6" s="234"/>
      <c r="K6" s="232"/>
    </row>
    <row r="7" spans="2:11" s="1" customFormat="1" ht="15" customHeight="1">
      <c r="B7" s="235"/>
      <c r="C7" s="234" t="s">
        <v>499</v>
      </c>
      <c r="D7" s="234"/>
      <c r="E7" s="234"/>
      <c r="F7" s="234"/>
      <c r="G7" s="234"/>
      <c r="H7" s="234"/>
      <c r="I7" s="234"/>
      <c r="J7" s="234"/>
      <c r="K7" s="232"/>
    </row>
    <row r="8" spans="2:11" s="1" customFormat="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s="1" customFormat="1" ht="15" customHeight="1">
      <c r="B9" s="235"/>
      <c r="C9" s="234" t="s">
        <v>500</v>
      </c>
      <c r="D9" s="234"/>
      <c r="E9" s="234"/>
      <c r="F9" s="234"/>
      <c r="G9" s="234"/>
      <c r="H9" s="234"/>
      <c r="I9" s="234"/>
      <c r="J9" s="234"/>
      <c r="K9" s="232"/>
    </row>
    <row r="10" spans="2:11" s="1" customFormat="1" ht="15" customHeight="1">
      <c r="B10" s="235"/>
      <c r="C10" s="234"/>
      <c r="D10" s="234" t="s">
        <v>501</v>
      </c>
      <c r="E10" s="234"/>
      <c r="F10" s="234"/>
      <c r="G10" s="234"/>
      <c r="H10" s="234"/>
      <c r="I10" s="234"/>
      <c r="J10" s="234"/>
      <c r="K10" s="232"/>
    </row>
    <row r="11" spans="2:11" s="1" customFormat="1" ht="15" customHeight="1">
      <c r="B11" s="235"/>
      <c r="C11" s="236"/>
      <c r="D11" s="234" t="s">
        <v>502</v>
      </c>
      <c r="E11" s="234"/>
      <c r="F11" s="234"/>
      <c r="G11" s="234"/>
      <c r="H11" s="234"/>
      <c r="I11" s="234"/>
      <c r="J11" s="234"/>
      <c r="K11" s="232"/>
    </row>
    <row r="12" spans="2:11" s="1" customFormat="1" ht="15" customHeight="1">
      <c r="B12" s="235"/>
      <c r="C12" s="236"/>
      <c r="D12" s="234"/>
      <c r="E12" s="234"/>
      <c r="F12" s="234"/>
      <c r="G12" s="234"/>
      <c r="H12" s="234"/>
      <c r="I12" s="234"/>
      <c r="J12" s="234"/>
      <c r="K12" s="232"/>
    </row>
    <row r="13" spans="2:11" s="1" customFormat="1" ht="15" customHeight="1">
      <c r="B13" s="235"/>
      <c r="C13" s="236"/>
      <c r="D13" s="237" t="s">
        <v>503</v>
      </c>
      <c r="E13" s="234"/>
      <c r="F13" s="234"/>
      <c r="G13" s="234"/>
      <c r="H13" s="234"/>
      <c r="I13" s="234"/>
      <c r="J13" s="234"/>
      <c r="K13" s="232"/>
    </row>
    <row r="14" spans="2:11" s="1" customFormat="1" ht="12.75" customHeight="1">
      <c r="B14" s="235"/>
      <c r="C14" s="236"/>
      <c r="D14" s="236"/>
      <c r="E14" s="236"/>
      <c r="F14" s="236"/>
      <c r="G14" s="236"/>
      <c r="H14" s="236"/>
      <c r="I14" s="236"/>
      <c r="J14" s="236"/>
      <c r="K14" s="232"/>
    </row>
    <row r="15" spans="2:11" s="1" customFormat="1" ht="15" customHeight="1">
      <c r="B15" s="235"/>
      <c r="C15" s="236"/>
      <c r="D15" s="234" t="s">
        <v>504</v>
      </c>
      <c r="E15" s="234"/>
      <c r="F15" s="234"/>
      <c r="G15" s="234"/>
      <c r="H15" s="234"/>
      <c r="I15" s="234"/>
      <c r="J15" s="234"/>
      <c r="K15" s="232"/>
    </row>
    <row r="16" spans="2:11" s="1" customFormat="1" ht="15" customHeight="1">
      <c r="B16" s="235"/>
      <c r="C16" s="236"/>
      <c r="D16" s="234" t="s">
        <v>505</v>
      </c>
      <c r="E16" s="234"/>
      <c r="F16" s="234"/>
      <c r="G16" s="234"/>
      <c r="H16" s="234"/>
      <c r="I16" s="234"/>
      <c r="J16" s="234"/>
      <c r="K16" s="232"/>
    </row>
    <row r="17" spans="2:11" s="1" customFormat="1" ht="15" customHeight="1">
      <c r="B17" s="235"/>
      <c r="C17" s="236"/>
      <c r="D17" s="234" t="s">
        <v>506</v>
      </c>
      <c r="E17" s="234"/>
      <c r="F17" s="234"/>
      <c r="G17" s="234"/>
      <c r="H17" s="234"/>
      <c r="I17" s="234"/>
      <c r="J17" s="234"/>
      <c r="K17" s="232"/>
    </row>
    <row r="18" spans="2:11" s="1" customFormat="1" ht="15" customHeight="1">
      <c r="B18" s="235"/>
      <c r="C18" s="236"/>
      <c r="D18" s="236"/>
      <c r="E18" s="238" t="s">
        <v>76</v>
      </c>
      <c r="F18" s="234" t="s">
        <v>507</v>
      </c>
      <c r="G18" s="234"/>
      <c r="H18" s="234"/>
      <c r="I18" s="234"/>
      <c r="J18" s="234"/>
      <c r="K18" s="232"/>
    </row>
    <row r="19" spans="2:11" s="1" customFormat="1" ht="15" customHeight="1">
      <c r="B19" s="235"/>
      <c r="C19" s="236"/>
      <c r="D19" s="236"/>
      <c r="E19" s="238" t="s">
        <v>508</v>
      </c>
      <c r="F19" s="234" t="s">
        <v>509</v>
      </c>
      <c r="G19" s="234"/>
      <c r="H19" s="234"/>
      <c r="I19" s="234"/>
      <c r="J19" s="234"/>
      <c r="K19" s="232"/>
    </row>
    <row r="20" spans="2:11" s="1" customFormat="1" ht="15" customHeight="1">
      <c r="B20" s="235"/>
      <c r="C20" s="236"/>
      <c r="D20" s="236"/>
      <c r="E20" s="238" t="s">
        <v>510</v>
      </c>
      <c r="F20" s="234" t="s">
        <v>511</v>
      </c>
      <c r="G20" s="234"/>
      <c r="H20" s="234"/>
      <c r="I20" s="234"/>
      <c r="J20" s="234"/>
      <c r="K20" s="232"/>
    </row>
    <row r="21" spans="2:11" s="1" customFormat="1" ht="15" customHeight="1">
      <c r="B21" s="235"/>
      <c r="C21" s="236"/>
      <c r="D21" s="236"/>
      <c r="E21" s="238" t="s">
        <v>512</v>
      </c>
      <c r="F21" s="234" t="s">
        <v>513</v>
      </c>
      <c r="G21" s="234"/>
      <c r="H21" s="234"/>
      <c r="I21" s="234"/>
      <c r="J21" s="234"/>
      <c r="K21" s="232"/>
    </row>
    <row r="22" spans="2:11" s="1" customFormat="1" ht="15" customHeight="1">
      <c r="B22" s="235"/>
      <c r="C22" s="236"/>
      <c r="D22" s="236"/>
      <c r="E22" s="238" t="s">
        <v>514</v>
      </c>
      <c r="F22" s="234" t="s">
        <v>515</v>
      </c>
      <c r="G22" s="234"/>
      <c r="H22" s="234"/>
      <c r="I22" s="234"/>
      <c r="J22" s="234"/>
      <c r="K22" s="232"/>
    </row>
    <row r="23" spans="2:11" s="1" customFormat="1" ht="15" customHeight="1">
      <c r="B23" s="235"/>
      <c r="C23" s="236"/>
      <c r="D23" s="236"/>
      <c r="E23" s="238" t="s">
        <v>516</v>
      </c>
      <c r="F23" s="234" t="s">
        <v>517</v>
      </c>
      <c r="G23" s="234"/>
      <c r="H23" s="234"/>
      <c r="I23" s="234"/>
      <c r="J23" s="234"/>
      <c r="K23" s="232"/>
    </row>
    <row r="24" spans="2:11" s="1" customFormat="1" ht="12.75" customHeight="1">
      <c r="B24" s="235"/>
      <c r="C24" s="236"/>
      <c r="D24" s="236"/>
      <c r="E24" s="236"/>
      <c r="F24" s="236"/>
      <c r="G24" s="236"/>
      <c r="H24" s="236"/>
      <c r="I24" s="236"/>
      <c r="J24" s="236"/>
      <c r="K24" s="232"/>
    </row>
    <row r="25" spans="2:11" s="1" customFormat="1" ht="15" customHeight="1">
      <c r="B25" s="235"/>
      <c r="C25" s="234" t="s">
        <v>518</v>
      </c>
      <c r="D25" s="234"/>
      <c r="E25" s="234"/>
      <c r="F25" s="234"/>
      <c r="G25" s="234"/>
      <c r="H25" s="234"/>
      <c r="I25" s="234"/>
      <c r="J25" s="234"/>
      <c r="K25" s="232"/>
    </row>
    <row r="26" spans="2:11" s="1" customFormat="1" ht="15" customHeight="1">
      <c r="B26" s="235"/>
      <c r="C26" s="234" t="s">
        <v>519</v>
      </c>
      <c r="D26" s="234"/>
      <c r="E26" s="234"/>
      <c r="F26" s="234"/>
      <c r="G26" s="234"/>
      <c r="H26" s="234"/>
      <c r="I26" s="234"/>
      <c r="J26" s="234"/>
      <c r="K26" s="232"/>
    </row>
    <row r="27" spans="2:11" s="1" customFormat="1" ht="15" customHeight="1">
      <c r="B27" s="235"/>
      <c r="C27" s="234"/>
      <c r="D27" s="234" t="s">
        <v>520</v>
      </c>
      <c r="E27" s="234"/>
      <c r="F27" s="234"/>
      <c r="G27" s="234"/>
      <c r="H27" s="234"/>
      <c r="I27" s="234"/>
      <c r="J27" s="234"/>
      <c r="K27" s="232"/>
    </row>
    <row r="28" spans="2:11" s="1" customFormat="1" ht="15" customHeight="1">
      <c r="B28" s="235"/>
      <c r="C28" s="236"/>
      <c r="D28" s="234" t="s">
        <v>521</v>
      </c>
      <c r="E28" s="234"/>
      <c r="F28" s="234"/>
      <c r="G28" s="234"/>
      <c r="H28" s="234"/>
      <c r="I28" s="234"/>
      <c r="J28" s="234"/>
      <c r="K28" s="232"/>
    </row>
    <row r="29" spans="2:11" s="1" customFormat="1" ht="12.75" customHeight="1">
      <c r="B29" s="235"/>
      <c r="C29" s="236"/>
      <c r="D29" s="236"/>
      <c r="E29" s="236"/>
      <c r="F29" s="236"/>
      <c r="G29" s="236"/>
      <c r="H29" s="236"/>
      <c r="I29" s="236"/>
      <c r="J29" s="236"/>
      <c r="K29" s="232"/>
    </row>
    <row r="30" spans="2:11" s="1" customFormat="1" ht="15" customHeight="1">
      <c r="B30" s="235"/>
      <c r="C30" s="236"/>
      <c r="D30" s="234" t="s">
        <v>522</v>
      </c>
      <c r="E30" s="234"/>
      <c r="F30" s="234"/>
      <c r="G30" s="234"/>
      <c r="H30" s="234"/>
      <c r="I30" s="234"/>
      <c r="J30" s="234"/>
      <c r="K30" s="232"/>
    </row>
    <row r="31" spans="2:11" s="1" customFormat="1" ht="15" customHeight="1">
      <c r="B31" s="235"/>
      <c r="C31" s="236"/>
      <c r="D31" s="234" t="s">
        <v>523</v>
      </c>
      <c r="E31" s="234"/>
      <c r="F31" s="234"/>
      <c r="G31" s="234"/>
      <c r="H31" s="234"/>
      <c r="I31" s="234"/>
      <c r="J31" s="234"/>
      <c r="K31" s="232"/>
    </row>
    <row r="32" spans="2:11" s="1" customFormat="1" ht="12.75" customHeight="1">
      <c r="B32" s="235"/>
      <c r="C32" s="236"/>
      <c r="D32" s="236"/>
      <c r="E32" s="236"/>
      <c r="F32" s="236"/>
      <c r="G32" s="236"/>
      <c r="H32" s="236"/>
      <c r="I32" s="236"/>
      <c r="J32" s="236"/>
      <c r="K32" s="232"/>
    </row>
    <row r="33" spans="2:11" s="1" customFormat="1" ht="15" customHeight="1">
      <c r="B33" s="235"/>
      <c r="C33" s="236"/>
      <c r="D33" s="234" t="s">
        <v>524</v>
      </c>
      <c r="E33" s="234"/>
      <c r="F33" s="234"/>
      <c r="G33" s="234"/>
      <c r="H33" s="234"/>
      <c r="I33" s="234"/>
      <c r="J33" s="234"/>
      <c r="K33" s="232"/>
    </row>
    <row r="34" spans="2:11" s="1" customFormat="1" ht="15" customHeight="1">
      <c r="B34" s="235"/>
      <c r="C34" s="236"/>
      <c r="D34" s="234" t="s">
        <v>525</v>
      </c>
      <c r="E34" s="234"/>
      <c r="F34" s="234"/>
      <c r="G34" s="234"/>
      <c r="H34" s="234"/>
      <c r="I34" s="234"/>
      <c r="J34" s="234"/>
      <c r="K34" s="232"/>
    </row>
    <row r="35" spans="2:11" s="1" customFormat="1" ht="15" customHeight="1">
      <c r="B35" s="235"/>
      <c r="C35" s="236"/>
      <c r="D35" s="234" t="s">
        <v>526</v>
      </c>
      <c r="E35" s="234"/>
      <c r="F35" s="234"/>
      <c r="G35" s="234"/>
      <c r="H35" s="234"/>
      <c r="I35" s="234"/>
      <c r="J35" s="234"/>
      <c r="K35" s="232"/>
    </row>
    <row r="36" spans="2:11" s="1" customFormat="1" ht="15" customHeight="1">
      <c r="B36" s="235"/>
      <c r="C36" s="236"/>
      <c r="D36" s="234"/>
      <c r="E36" s="237" t="s">
        <v>93</v>
      </c>
      <c r="F36" s="234"/>
      <c r="G36" s="234" t="s">
        <v>527</v>
      </c>
      <c r="H36" s="234"/>
      <c r="I36" s="234"/>
      <c r="J36" s="234"/>
      <c r="K36" s="232"/>
    </row>
    <row r="37" spans="2:11" s="1" customFormat="1" ht="30.75" customHeight="1">
      <c r="B37" s="235"/>
      <c r="C37" s="236"/>
      <c r="D37" s="234"/>
      <c r="E37" s="237" t="s">
        <v>528</v>
      </c>
      <c r="F37" s="234"/>
      <c r="G37" s="234" t="s">
        <v>529</v>
      </c>
      <c r="H37" s="234"/>
      <c r="I37" s="234"/>
      <c r="J37" s="234"/>
      <c r="K37" s="232"/>
    </row>
    <row r="38" spans="2:11" s="1" customFormat="1" ht="15" customHeight="1">
      <c r="B38" s="235"/>
      <c r="C38" s="236"/>
      <c r="D38" s="234"/>
      <c r="E38" s="237" t="s">
        <v>50</v>
      </c>
      <c r="F38" s="234"/>
      <c r="G38" s="234" t="s">
        <v>530</v>
      </c>
      <c r="H38" s="234"/>
      <c r="I38" s="234"/>
      <c r="J38" s="234"/>
      <c r="K38" s="232"/>
    </row>
    <row r="39" spans="2:11" s="1" customFormat="1" ht="15" customHeight="1">
      <c r="B39" s="235"/>
      <c r="C39" s="236"/>
      <c r="D39" s="234"/>
      <c r="E39" s="237" t="s">
        <v>51</v>
      </c>
      <c r="F39" s="234"/>
      <c r="G39" s="234" t="s">
        <v>531</v>
      </c>
      <c r="H39" s="234"/>
      <c r="I39" s="234"/>
      <c r="J39" s="234"/>
      <c r="K39" s="232"/>
    </row>
    <row r="40" spans="2:11" s="1" customFormat="1" ht="15" customHeight="1">
      <c r="B40" s="235"/>
      <c r="C40" s="236"/>
      <c r="D40" s="234"/>
      <c r="E40" s="237" t="s">
        <v>94</v>
      </c>
      <c r="F40" s="234"/>
      <c r="G40" s="234" t="s">
        <v>532</v>
      </c>
      <c r="H40" s="234"/>
      <c r="I40" s="234"/>
      <c r="J40" s="234"/>
      <c r="K40" s="232"/>
    </row>
    <row r="41" spans="2:11" s="1" customFormat="1" ht="15" customHeight="1">
      <c r="B41" s="235"/>
      <c r="C41" s="236"/>
      <c r="D41" s="234"/>
      <c r="E41" s="237" t="s">
        <v>95</v>
      </c>
      <c r="F41" s="234"/>
      <c r="G41" s="234" t="s">
        <v>533</v>
      </c>
      <c r="H41" s="234"/>
      <c r="I41" s="234"/>
      <c r="J41" s="234"/>
      <c r="K41" s="232"/>
    </row>
    <row r="42" spans="2:11" s="1" customFormat="1" ht="15" customHeight="1">
      <c r="B42" s="235"/>
      <c r="C42" s="236"/>
      <c r="D42" s="234"/>
      <c r="E42" s="237" t="s">
        <v>534</v>
      </c>
      <c r="F42" s="234"/>
      <c r="G42" s="234" t="s">
        <v>535</v>
      </c>
      <c r="H42" s="234"/>
      <c r="I42" s="234"/>
      <c r="J42" s="234"/>
      <c r="K42" s="232"/>
    </row>
    <row r="43" spans="2:11" s="1" customFormat="1" ht="15" customHeight="1">
      <c r="B43" s="235"/>
      <c r="C43" s="236"/>
      <c r="D43" s="234"/>
      <c r="E43" s="237"/>
      <c r="F43" s="234"/>
      <c r="G43" s="234" t="s">
        <v>536</v>
      </c>
      <c r="H43" s="234"/>
      <c r="I43" s="234"/>
      <c r="J43" s="234"/>
      <c r="K43" s="232"/>
    </row>
    <row r="44" spans="2:11" s="1" customFormat="1" ht="15" customHeight="1">
      <c r="B44" s="235"/>
      <c r="C44" s="236"/>
      <c r="D44" s="234"/>
      <c r="E44" s="237" t="s">
        <v>537</v>
      </c>
      <c r="F44" s="234"/>
      <c r="G44" s="234" t="s">
        <v>538</v>
      </c>
      <c r="H44" s="234"/>
      <c r="I44" s="234"/>
      <c r="J44" s="234"/>
      <c r="K44" s="232"/>
    </row>
    <row r="45" spans="2:11" s="1" customFormat="1" ht="15" customHeight="1">
      <c r="B45" s="235"/>
      <c r="C45" s="236"/>
      <c r="D45" s="234"/>
      <c r="E45" s="237" t="s">
        <v>97</v>
      </c>
      <c r="F45" s="234"/>
      <c r="G45" s="234" t="s">
        <v>539</v>
      </c>
      <c r="H45" s="234"/>
      <c r="I45" s="234"/>
      <c r="J45" s="234"/>
      <c r="K45" s="232"/>
    </row>
    <row r="46" spans="2:11" s="1" customFormat="1" ht="12.75" customHeight="1">
      <c r="B46" s="235"/>
      <c r="C46" s="236"/>
      <c r="D46" s="234"/>
      <c r="E46" s="234"/>
      <c r="F46" s="234"/>
      <c r="G46" s="234"/>
      <c r="H46" s="234"/>
      <c r="I46" s="234"/>
      <c r="J46" s="234"/>
      <c r="K46" s="232"/>
    </row>
    <row r="47" spans="2:11" s="1" customFormat="1" ht="15" customHeight="1">
      <c r="B47" s="235"/>
      <c r="C47" s="236"/>
      <c r="D47" s="234" t="s">
        <v>540</v>
      </c>
      <c r="E47" s="234"/>
      <c r="F47" s="234"/>
      <c r="G47" s="234"/>
      <c r="H47" s="234"/>
      <c r="I47" s="234"/>
      <c r="J47" s="234"/>
      <c r="K47" s="232"/>
    </row>
    <row r="48" spans="2:11" s="1" customFormat="1" ht="15" customHeight="1">
      <c r="B48" s="235"/>
      <c r="C48" s="236"/>
      <c r="D48" s="236"/>
      <c r="E48" s="234" t="s">
        <v>541</v>
      </c>
      <c r="F48" s="234"/>
      <c r="G48" s="234"/>
      <c r="H48" s="234"/>
      <c r="I48" s="234"/>
      <c r="J48" s="234"/>
      <c r="K48" s="232"/>
    </row>
    <row r="49" spans="2:11" s="1" customFormat="1" ht="15" customHeight="1">
      <c r="B49" s="235"/>
      <c r="C49" s="236"/>
      <c r="D49" s="236"/>
      <c r="E49" s="234" t="s">
        <v>542</v>
      </c>
      <c r="F49" s="234"/>
      <c r="G49" s="234"/>
      <c r="H49" s="234"/>
      <c r="I49" s="234"/>
      <c r="J49" s="234"/>
      <c r="K49" s="232"/>
    </row>
    <row r="50" spans="2:11" s="1" customFormat="1" ht="15" customHeight="1">
      <c r="B50" s="235"/>
      <c r="C50" s="236"/>
      <c r="D50" s="236"/>
      <c r="E50" s="234" t="s">
        <v>543</v>
      </c>
      <c r="F50" s="234"/>
      <c r="G50" s="234"/>
      <c r="H50" s="234"/>
      <c r="I50" s="234"/>
      <c r="J50" s="234"/>
      <c r="K50" s="232"/>
    </row>
    <row r="51" spans="2:11" s="1" customFormat="1" ht="15" customHeight="1">
      <c r="B51" s="235"/>
      <c r="C51" s="236"/>
      <c r="D51" s="234" t="s">
        <v>544</v>
      </c>
      <c r="E51" s="234"/>
      <c r="F51" s="234"/>
      <c r="G51" s="234"/>
      <c r="H51" s="234"/>
      <c r="I51" s="234"/>
      <c r="J51" s="234"/>
      <c r="K51" s="232"/>
    </row>
    <row r="52" spans="2:11" s="1" customFormat="1" ht="25.5" customHeight="1">
      <c r="B52" s="230"/>
      <c r="C52" s="231" t="s">
        <v>545</v>
      </c>
      <c r="D52" s="231"/>
      <c r="E52" s="231"/>
      <c r="F52" s="231"/>
      <c r="G52" s="231"/>
      <c r="H52" s="231"/>
      <c r="I52" s="231"/>
      <c r="J52" s="231"/>
      <c r="K52" s="232"/>
    </row>
    <row r="53" spans="2:11" s="1" customFormat="1" ht="5.25" customHeight="1">
      <c r="B53" s="230"/>
      <c r="C53" s="233"/>
      <c r="D53" s="233"/>
      <c r="E53" s="233"/>
      <c r="F53" s="233"/>
      <c r="G53" s="233"/>
      <c r="H53" s="233"/>
      <c r="I53" s="233"/>
      <c r="J53" s="233"/>
      <c r="K53" s="232"/>
    </row>
    <row r="54" spans="2:11" s="1" customFormat="1" ht="15" customHeight="1">
      <c r="B54" s="230"/>
      <c r="C54" s="234" t="s">
        <v>546</v>
      </c>
      <c r="D54" s="234"/>
      <c r="E54" s="234"/>
      <c r="F54" s="234"/>
      <c r="G54" s="234"/>
      <c r="H54" s="234"/>
      <c r="I54" s="234"/>
      <c r="J54" s="234"/>
      <c r="K54" s="232"/>
    </row>
    <row r="55" spans="2:11" s="1" customFormat="1" ht="15" customHeight="1">
      <c r="B55" s="230"/>
      <c r="C55" s="234" t="s">
        <v>547</v>
      </c>
      <c r="D55" s="234"/>
      <c r="E55" s="234"/>
      <c r="F55" s="234"/>
      <c r="G55" s="234"/>
      <c r="H55" s="234"/>
      <c r="I55" s="234"/>
      <c r="J55" s="234"/>
      <c r="K55" s="232"/>
    </row>
    <row r="56" spans="2:11" s="1" customFormat="1" ht="12.75" customHeight="1">
      <c r="B56" s="230"/>
      <c r="C56" s="234"/>
      <c r="D56" s="234"/>
      <c r="E56" s="234"/>
      <c r="F56" s="234"/>
      <c r="G56" s="234"/>
      <c r="H56" s="234"/>
      <c r="I56" s="234"/>
      <c r="J56" s="234"/>
      <c r="K56" s="232"/>
    </row>
    <row r="57" spans="2:11" s="1" customFormat="1" ht="15" customHeight="1">
      <c r="B57" s="230"/>
      <c r="C57" s="234" t="s">
        <v>548</v>
      </c>
      <c r="D57" s="234"/>
      <c r="E57" s="234"/>
      <c r="F57" s="234"/>
      <c r="G57" s="234"/>
      <c r="H57" s="234"/>
      <c r="I57" s="234"/>
      <c r="J57" s="234"/>
      <c r="K57" s="232"/>
    </row>
    <row r="58" spans="2:11" s="1" customFormat="1" ht="15" customHeight="1">
      <c r="B58" s="230"/>
      <c r="C58" s="236"/>
      <c r="D58" s="234" t="s">
        <v>549</v>
      </c>
      <c r="E58" s="234"/>
      <c r="F58" s="234"/>
      <c r="G58" s="234"/>
      <c r="H58" s="234"/>
      <c r="I58" s="234"/>
      <c r="J58" s="234"/>
      <c r="K58" s="232"/>
    </row>
    <row r="59" spans="2:11" s="1" customFormat="1" ht="15" customHeight="1">
      <c r="B59" s="230"/>
      <c r="C59" s="236"/>
      <c r="D59" s="234" t="s">
        <v>550</v>
      </c>
      <c r="E59" s="234"/>
      <c r="F59" s="234"/>
      <c r="G59" s="234"/>
      <c r="H59" s="234"/>
      <c r="I59" s="234"/>
      <c r="J59" s="234"/>
      <c r="K59" s="232"/>
    </row>
    <row r="60" spans="2:11" s="1" customFormat="1" ht="15" customHeight="1">
      <c r="B60" s="230"/>
      <c r="C60" s="236"/>
      <c r="D60" s="234" t="s">
        <v>551</v>
      </c>
      <c r="E60" s="234"/>
      <c r="F60" s="234"/>
      <c r="G60" s="234"/>
      <c r="H60" s="234"/>
      <c r="I60" s="234"/>
      <c r="J60" s="234"/>
      <c r="K60" s="232"/>
    </row>
    <row r="61" spans="2:11" s="1" customFormat="1" ht="15" customHeight="1">
      <c r="B61" s="230"/>
      <c r="C61" s="236"/>
      <c r="D61" s="234" t="s">
        <v>552</v>
      </c>
      <c r="E61" s="234"/>
      <c r="F61" s="234"/>
      <c r="G61" s="234"/>
      <c r="H61" s="234"/>
      <c r="I61" s="234"/>
      <c r="J61" s="234"/>
      <c r="K61" s="232"/>
    </row>
    <row r="62" spans="2:11" s="1" customFormat="1" ht="15" customHeight="1">
      <c r="B62" s="230"/>
      <c r="C62" s="236"/>
      <c r="D62" s="239" t="s">
        <v>553</v>
      </c>
      <c r="E62" s="239"/>
      <c r="F62" s="239"/>
      <c r="G62" s="239"/>
      <c r="H62" s="239"/>
      <c r="I62" s="239"/>
      <c r="J62" s="239"/>
      <c r="K62" s="232"/>
    </row>
    <row r="63" spans="2:11" s="1" customFormat="1" ht="15" customHeight="1">
      <c r="B63" s="230"/>
      <c r="C63" s="236"/>
      <c r="D63" s="234" t="s">
        <v>554</v>
      </c>
      <c r="E63" s="234"/>
      <c r="F63" s="234"/>
      <c r="G63" s="234"/>
      <c r="H63" s="234"/>
      <c r="I63" s="234"/>
      <c r="J63" s="234"/>
      <c r="K63" s="232"/>
    </row>
    <row r="64" spans="2:11" s="1" customFormat="1" ht="12.75" customHeight="1">
      <c r="B64" s="230"/>
      <c r="C64" s="236"/>
      <c r="D64" s="236"/>
      <c r="E64" s="240"/>
      <c r="F64" s="236"/>
      <c r="G64" s="236"/>
      <c r="H64" s="236"/>
      <c r="I64" s="236"/>
      <c r="J64" s="236"/>
      <c r="K64" s="232"/>
    </row>
    <row r="65" spans="2:11" s="1" customFormat="1" ht="15" customHeight="1">
      <c r="B65" s="230"/>
      <c r="C65" s="236"/>
      <c r="D65" s="234" t="s">
        <v>555</v>
      </c>
      <c r="E65" s="234"/>
      <c r="F65" s="234"/>
      <c r="G65" s="234"/>
      <c r="H65" s="234"/>
      <c r="I65" s="234"/>
      <c r="J65" s="234"/>
      <c r="K65" s="232"/>
    </row>
    <row r="66" spans="2:11" s="1" customFormat="1" ht="15" customHeight="1">
      <c r="B66" s="230"/>
      <c r="C66" s="236"/>
      <c r="D66" s="239" t="s">
        <v>556</v>
      </c>
      <c r="E66" s="239"/>
      <c r="F66" s="239"/>
      <c r="G66" s="239"/>
      <c r="H66" s="239"/>
      <c r="I66" s="239"/>
      <c r="J66" s="239"/>
      <c r="K66" s="232"/>
    </row>
    <row r="67" spans="2:11" s="1" customFormat="1" ht="15" customHeight="1">
      <c r="B67" s="230"/>
      <c r="C67" s="236"/>
      <c r="D67" s="234" t="s">
        <v>557</v>
      </c>
      <c r="E67" s="234"/>
      <c r="F67" s="234"/>
      <c r="G67" s="234"/>
      <c r="H67" s="234"/>
      <c r="I67" s="234"/>
      <c r="J67" s="234"/>
      <c r="K67" s="232"/>
    </row>
    <row r="68" spans="2:11" s="1" customFormat="1" ht="15" customHeight="1">
      <c r="B68" s="230"/>
      <c r="C68" s="236"/>
      <c r="D68" s="234" t="s">
        <v>558</v>
      </c>
      <c r="E68" s="234"/>
      <c r="F68" s="234"/>
      <c r="G68" s="234"/>
      <c r="H68" s="234"/>
      <c r="I68" s="234"/>
      <c r="J68" s="234"/>
      <c r="K68" s="232"/>
    </row>
    <row r="69" spans="2:11" s="1" customFormat="1" ht="15" customHeight="1">
      <c r="B69" s="230"/>
      <c r="C69" s="236"/>
      <c r="D69" s="234" t="s">
        <v>559</v>
      </c>
      <c r="E69" s="234"/>
      <c r="F69" s="234"/>
      <c r="G69" s="234"/>
      <c r="H69" s="234"/>
      <c r="I69" s="234"/>
      <c r="J69" s="234"/>
      <c r="K69" s="232"/>
    </row>
    <row r="70" spans="2:11" s="1" customFormat="1" ht="15" customHeight="1">
      <c r="B70" s="230"/>
      <c r="C70" s="236"/>
      <c r="D70" s="234" t="s">
        <v>560</v>
      </c>
      <c r="E70" s="234"/>
      <c r="F70" s="234"/>
      <c r="G70" s="234"/>
      <c r="H70" s="234"/>
      <c r="I70" s="234"/>
      <c r="J70" s="234"/>
      <c r="K70" s="232"/>
    </row>
    <row r="71" spans="2:11" s="1" customFormat="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s="1" customFormat="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s="1" customFormat="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s="1" customFormat="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s="1" customFormat="1" ht="45" customHeight="1">
      <c r="B75" s="249"/>
      <c r="C75" s="250" t="s">
        <v>561</v>
      </c>
      <c r="D75" s="250"/>
      <c r="E75" s="250"/>
      <c r="F75" s="250"/>
      <c r="G75" s="250"/>
      <c r="H75" s="250"/>
      <c r="I75" s="250"/>
      <c r="J75" s="250"/>
      <c r="K75" s="251"/>
    </row>
    <row r="76" spans="2:11" s="1" customFormat="1" ht="17.25" customHeight="1">
      <c r="B76" s="249"/>
      <c r="C76" s="252" t="s">
        <v>562</v>
      </c>
      <c r="D76" s="252"/>
      <c r="E76" s="252"/>
      <c r="F76" s="252" t="s">
        <v>563</v>
      </c>
      <c r="G76" s="253"/>
      <c r="H76" s="252" t="s">
        <v>51</v>
      </c>
      <c r="I76" s="252" t="s">
        <v>54</v>
      </c>
      <c r="J76" s="252" t="s">
        <v>564</v>
      </c>
      <c r="K76" s="251"/>
    </row>
    <row r="77" spans="2:11" s="1" customFormat="1" ht="17.25" customHeight="1">
      <c r="B77" s="249"/>
      <c r="C77" s="254" t="s">
        <v>565</v>
      </c>
      <c r="D77" s="254"/>
      <c r="E77" s="254"/>
      <c r="F77" s="255" t="s">
        <v>566</v>
      </c>
      <c r="G77" s="256"/>
      <c r="H77" s="254"/>
      <c r="I77" s="254"/>
      <c r="J77" s="254" t="s">
        <v>567</v>
      </c>
      <c r="K77" s="251"/>
    </row>
    <row r="78" spans="2:11" s="1" customFormat="1" ht="5.25" customHeight="1">
      <c r="B78" s="249"/>
      <c r="C78" s="257"/>
      <c r="D78" s="257"/>
      <c r="E78" s="257"/>
      <c r="F78" s="257"/>
      <c r="G78" s="258"/>
      <c r="H78" s="257"/>
      <c r="I78" s="257"/>
      <c r="J78" s="257"/>
      <c r="K78" s="251"/>
    </row>
    <row r="79" spans="2:11" s="1" customFormat="1" ht="15" customHeight="1">
      <c r="B79" s="249"/>
      <c r="C79" s="237" t="s">
        <v>50</v>
      </c>
      <c r="D79" s="259"/>
      <c r="E79" s="259"/>
      <c r="F79" s="260" t="s">
        <v>568</v>
      </c>
      <c r="G79" s="261"/>
      <c r="H79" s="237" t="s">
        <v>569</v>
      </c>
      <c r="I79" s="237" t="s">
        <v>570</v>
      </c>
      <c r="J79" s="237">
        <v>20</v>
      </c>
      <c r="K79" s="251"/>
    </row>
    <row r="80" spans="2:11" s="1" customFormat="1" ht="15" customHeight="1">
      <c r="B80" s="249"/>
      <c r="C80" s="237" t="s">
        <v>571</v>
      </c>
      <c r="D80" s="237"/>
      <c r="E80" s="237"/>
      <c r="F80" s="260" t="s">
        <v>568</v>
      </c>
      <c r="G80" s="261"/>
      <c r="H80" s="237" t="s">
        <v>572</v>
      </c>
      <c r="I80" s="237" t="s">
        <v>570</v>
      </c>
      <c r="J80" s="237">
        <v>120</v>
      </c>
      <c r="K80" s="251"/>
    </row>
    <row r="81" spans="2:11" s="1" customFormat="1" ht="15" customHeight="1">
      <c r="B81" s="262"/>
      <c r="C81" s="237" t="s">
        <v>573</v>
      </c>
      <c r="D81" s="237"/>
      <c r="E81" s="237"/>
      <c r="F81" s="260" t="s">
        <v>574</v>
      </c>
      <c r="G81" s="261"/>
      <c r="H81" s="237" t="s">
        <v>575</v>
      </c>
      <c r="I81" s="237" t="s">
        <v>570</v>
      </c>
      <c r="J81" s="237">
        <v>50</v>
      </c>
      <c r="K81" s="251"/>
    </row>
    <row r="82" spans="2:11" s="1" customFormat="1" ht="15" customHeight="1">
      <c r="B82" s="262"/>
      <c r="C82" s="237" t="s">
        <v>576</v>
      </c>
      <c r="D82" s="237"/>
      <c r="E82" s="237"/>
      <c r="F82" s="260" t="s">
        <v>568</v>
      </c>
      <c r="G82" s="261"/>
      <c r="H82" s="237" t="s">
        <v>577</v>
      </c>
      <c r="I82" s="237" t="s">
        <v>578</v>
      </c>
      <c r="J82" s="237"/>
      <c r="K82" s="251"/>
    </row>
    <row r="83" spans="2:11" s="1" customFormat="1" ht="15" customHeight="1">
      <c r="B83" s="262"/>
      <c r="C83" s="263" t="s">
        <v>579</v>
      </c>
      <c r="D83" s="263"/>
      <c r="E83" s="263"/>
      <c r="F83" s="264" t="s">
        <v>574</v>
      </c>
      <c r="G83" s="263"/>
      <c r="H83" s="263" t="s">
        <v>580</v>
      </c>
      <c r="I83" s="263" t="s">
        <v>570</v>
      </c>
      <c r="J83" s="263">
        <v>15</v>
      </c>
      <c r="K83" s="251"/>
    </row>
    <row r="84" spans="2:11" s="1" customFormat="1" ht="15" customHeight="1">
      <c r="B84" s="262"/>
      <c r="C84" s="263" t="s">
        <v>581</v>
      </c>
      <c r="D84" s="263"/>
      <c r="E84" s="263"/>
      <c r="F84" s="264" t="s">
        <v>574</v>
      </c>
      <c r="G84" s="263"/>
      <c r="H84" s="263" t="s">
        <v>582</v>
      </c>
      <c r="I84" s="263" t="s">
        <v>570</v>
      </c>
      <c r="J84" s="263">
        <v>15</v>
      </c>
      <c r="K84" s="251"/>
    </row>
    <row r="85" spans="2:11" s="1" customFormat="1" ht="15" customHeight="1">
      <c r="B85" s="262"/>
      <c r="C85" s="263" t="s">
        <v>583</v>
      </c>
      <c r="D85" s="263"/>
      <c r="E85" s="263"/>
      <c r="F85" s="264" t="s">
        <v>574</v>
      </c>
      <c r="G85" s="263"/>
      <c r="H85" s="263" t="s">
        <v>584</v>
      </c>
      <c r="I85" s="263" t="s">
        <v>570</v>
      </c>
      <c r="J85" s="263">
        <v>20</v>
      </c>
      <c r="K85" s="251"/>
    </row>
    <row r="86" spans="2:11" s="1" customFormat="1" ht="15" customHeight="1">
      <c r="B86" s="262"/>
      <c r="C86" s="263" t="s">
        <v>585</v>
      </c>
      <c r="D86" s="263"/>
      <c r="E86" s="263"/>
      <c r="F86" s="264" t="s">
        <v>574</v>
      </c>
      <c r="G86" s="263"/>
      <c r="H86" s="263" t="s">
        <v>586</v>
      </c>
      <c r="I86" s="263" t="s">
        <v>570</v>
      </c>
      <c r="J86" s="263">
        <v>20</v>
      </c>
      <c r="K86" s="251"/>
    </row>
    <row r="87" spans="2:11" s="1" customFormat="1" ht="15" customHeight="1">
      <c r="B87" s="262"/>
      <c r="C87" s="237" t="s">
        <v>587</v>
      </c>
      <c r="D87" s="237"/>
      <c r="E87" s="237"/>
      <c r="F87" s="260" t="s">
        <v>574</v>
      </c>
      <c r="G87" s="261"/>
      <c r="H87" s="237" t="s">
        <v>588</v>
      </c>
      <c r="I87" s="237" t="s">
        <v>570</v>
      </c>
      <c r="J87" s="237">
        <v>50</v>
      </c>
      <c r="K87" s="251"/>
    </row>
    <row r="88" spans="2:11" s="1" customFormat="1" ht="15" customHeight="1">
      <c r="B88" s="262"/>
      <c r="C88" s="237" t="s">
        <v>589</v>
      </c>
      <c r="D88" s="237"/>
      <c r="E88" s="237"/>
      <c r="F88" s="260" t="s">
        <v>574</v>
      </c>
      <c r="G88" s="261"/>
      <c r="H88" s="237" t="s">
        <v>590</v>
      </c>
      <c r="I88" s="237" t="s">
        <v>570</v>
      </c>
      <c r="J88" s="237">
        <v>20</v>
      </c>
      <c r="K88" s="251"/>
    </row>
    <row r="89" spans="2:11" s="1" customFormat="1" ht="15" customHeight="1">
      <c r="B89" s="262"/>
      <c r="C89" s="237" t="s">
        <v>591</v>
      </c>
      <c r="D89" s="237"/>
      <c r="E89" s="237"/>
      <c r="F89" s="260" t="s">
        <v>574</v>
      </c>
      <c r="G89" s="261"/>
      <c r="H89" s="237" t="s">
        <v>592</v>
      </c>
      <c r="I89" s="237" t="s">
        <v>570</v>
      </c>
      <c r="J89" s="237">
        <v>20</v>
      </c>
      <c r="K89" s="251"/>
    </row>
    <row r="90" spans="2:11" s="1" customFormat="1" ht="15" customHeight="1">
      <c r="B90" s="262"/>
      <c r="C90" s="237" t="s">
        <v>593</v>
      </c>
      <c r="D90" s="237"/>
      <c r="E90" s="237"/>
      <c r="F90" s="260" t="s">
        <v>574</v>
      </c>
      <c r="G90" s="261"/>
      <c r="H90" s="237" t="s">
        <v>594</v>
      </c>
      <c r="I90" s="237" t="s">
        <v>570</v>
      </c>
      <c r="J90" s="237">
        <v>50</v>
      </c>
      <c r="K90" s="251"/>
    </row>
    <row r="91" spans="2:11" s="1" customFormat="1" ht="15" customHeight="1">
      <c r="B91" s="262"/>
      <c r="C91" s="237" t="s">
        <v>595</v>
      </c>
      <c r="D91" s="237"/>
      <c r="E91" s="237"/>
      <c r="F91" s="260" t="s">
        <v>574</v>
      </c>
      <c r="G91" s="261"/>
      <c r="H91" s="237" t="s">
        <v>595</v>
      </c>
      <c r="I91" s="237" t="s">
        <v>570</v>
      </c>
      <c r="J91" s="237">
        <v>50</v>
      </c>
      <c r="K91" s="251"/>
    </row>
    <row r="92" spans="2:11" s="1" customFormat="1" ht="15" customHeight="1">
      <c r="B92" s="262"/>
      <c r="C92" s="237" t="s">
        <v>596</v>
      </c>
      <c r="D92" s="237"/>
      <c r="E92" s="237"/>
      <c r="F92" s="260" t="s">
        <v>574</v>
      </c>
      <c r="G92" s="261"/>
      <c r="H92" s="237" t="s">
        <v>597</v>
      </c>
      <c r="I92" s="237" t="s">
        <v>570</v>
      </c>
      <c r="J92" s="237">
        <v>255</v>
      </c>
      <c r="K92" s="251"/>
    </row>
    <row r="93" spans="2:11" s="1" customFormat="1" ht="15" customHeight="1">
      <c r="B93" s="262"/>
      <c r="C93" s="237" t="s">
        <v>598</v>
      </c>
      <c r="D93" s="237"/>
      <c r="E93" s="237"/>
      <c r="F93" s="260" t="s">
        <v>568</v>
      </c>
      <c r="G93" s="261"/>
      <c r="H93" s="237" t="s">
        <v>599</v>
      </c>
      <c r="I93" s="237" t="s">
        <v>600</v>
      </c>
      <c r="J93" s="237"/>
      <c r="K93" s="251"/>
    </row>
    <row r="94" spans="2:11" s="1" customFormat="1" ht="15" customHeight="1">
      <c r="B94" s="262"/>
      <c r="C94" s="237" t="s">
        <v>601</v>
      </c>
      <c r="D94" s="237"/>
      <c r="E94" s="237"/>
      <c r="F94" s="260" t="s">
        <v>568</v>
      </c>
      <c r="G94" s="261"/>
      <c r="H94" s="237" t="s">
        <v>602</v>
      </c>
      <c r="I94" s="237" t="s">
        <v>603</v>
      </c>
      <c r="J94" s="237"/>
      <c r="K94" s="251"/>
    </row>
    <row r="95" spans="2:11" s="1" customFormat="1" ht="15" customHeight="1">
      <c r="B95" s="262"/>
      <c r="C95" s="237" t="s">
        <v>604</v>
      </c>
      <c r="D95" s="237"/>
      <c r="E95" s="237"/>
      <c r="F95" s="260" t="s">
        <v>568</v>
      </c>
      <c r="G95" s="261"/>
      <c r="H95" s="237" t="s">
        <v>604</v>
      </c>
      <c r="I95" s="237" t="s">
        <v>603</v>
      </c>
      <c r="J95" s="237"/>
      <c r="K95" s="251"/>
    </row>
    <row r="96" spans="2:11" s="1" customFormat="1" ht="15" customHeight="1">
      <c r="B96" s="262"/>
      <c r="C96" s="237" t="s">
        <v>35</v>
      </c>
      <c r="D96" s="237"/>
      <c r="E96" s="237"/>
      <c r="F96" s="260" t="s">
        <v>568</v>
      </c>
      <c r="G96" s="261"/>
      <c r="H96" s="237" t="s">
        <v>605</v>
      </c>
      <c r="I96" s="237" t="s">
        <v>603</v>
      </c>
      <c r="J96" s="237"/>
      <c r="K96" s="251"/>
    </row>
    <row r="97" spans="2:11" s="1" customFormat="1" ht="15" customHeight="1">
      <c r="B97" s="262"/>
      <c r="C97" s="237" t="s">
        <v>45</v>
      </c>
      <c r="D97" s="237"/>
      <c r="E97" s="237"/>
      <c r="F97" s="260" t="s">
        <v>568</v>
      </c>
      <c r="G97" s="261"/>
      <c r="H97" s="237" t="s">
        <v>606</v>
      </c>
      <c r="I97" s="237" t="s">
        <v>603</v>
      </c>
      <c r="J97" s="237"/>
      <c r="K97" s="251"/>
    </row>
    <row r="98" spans="2:11" s="1" customFormat="1" ht="15" customHeight="1">
      <c r="B98" s="265"/>
      <c r="C98" s="266"/>
      <c r="D98" s="266"/>
      <c r="E98" s="266"/>
      <c r="F98" s="266"/>
      <c r="G98" s="266"/>
      <c r="H98" s="266"/>
      <c r="I98" s="266"/>
      <c r="J98" s="266"/>
      <c r="K98" s="267"/>
    </row>
    <row r="99" spans="2:11" s="1" customFormat="1" ht="18.7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68"/>
    </row>
    <row r="100" spans="2:11" s="1" customFormat="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s="1" customFormat="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s="1" customFormat="1" ht="45" customHeight="1">
      <c r="B102" s="249"/>
      <c r="C102" s="250" t="s">
        <v>607</v>
      </c>
      <c r="D102" s="250"/>
      <c r="E102" s="250"/>
      <c r="F102" s="250"/>
      <c r="G102" s="250"/>
      <c r="H102" s="250"/>
      <c r="I102" s="250"/>
      <c r="J102" s="250"/>
      <c r="K102" s="251"/>
    </row>
    <row r="103" spans="2:11" s="1" customFormat="1" ht="17.25" customHeight="1">
      <c r="B103" s="249"/>
      <c r="C103" s="252" t="s">
        <v>562</v>
      </c>
      <c r="D103" s="252"/>
      <c r="E103" s="252"/>
      <c r="F103" s="252" t="s">
        <v>563</v>
      </c>
      <c r="G103" s="253"/>
      <c r="H103" s="252" t="s">
        <v>51</v>
      </c>
      <c r="I103" s="252" t="s">
        <v>54</v>
      </c>
      <c r="J103" s="252" t="s">
        <v>564</v>
      </c>
      <c r="K103" s="251"/>
    </row>
    <row r="104" spans="2:11" s="1" customFormat="1" ht="17.25" customHeight="1">
      <c r="B104" s="249"/>
      <c r="C104" s="254" t="s">
        <v>565</v>
      </c>
      <c r="D104" s="254"/>
      <c r="E104" s="254"/>
      <c r="F104" s="255" t="s">
        <v>566</v>
      </c>
      <c r="G104" s="256"/>
      <c r="H104" s="254"/>
      <c r="I104" s="254"/>
      <c r="J104" s="254" t="s">
        <v>567</v>
      </c>
      <c r="K104" s="251"/>
    </row>
    <row r="105" spans="2:11" s="1" customFormat="1" ht="5.25" customHeight="1">
      <c r="B105" s="249"/>
      <c r="C105" s="252"/>
      <c r="D105" s="252"/>
      <c r="E105" s="252"/>
      <c r="F105" s="252"/>
      <c r="G105" s="270"/>
      <c r="H105" s="252"/>
      <c r="I105" s="252"/>
      <c r="J105" s="252"/>
      <c r="K105" s="251"/>
    </row>
    <row r="106" spans="2:11" s="1" customFormat="1" ht="15" customHeight="1">
      <c r="B106" s="249"/>
      <c r="C106" s="237" t="s">
        <v>50</v>
      </c>
      <c r="D106" s="259"/>
      <c r="E106" s="259"/>
      <c r="F106" s="260" t="s">
        <v>568</v>
      </c>
      <c r="G106" s="237"/>
      <c r="H106" s="237" t="s">
        <v>608</v>
      </c>
      <c r="I106" s="237" t="s">
        <v>570</v>
      </c>
      <c r="J106" s="237">
        <v>20</v>
      </c>
      <c r="K106" s="251"/>
    </row>
    <row r="107" spans="2:11" s="1" customFormat="1" ht="15" customHeight="1">
      <c r="B107" s="249"/>
      <c r="C107" s="237" t="s">
        <v>571</v>
      </c>
      <c r="D107" s="237"/>
      <c r="E107" s="237"/>
      <c r="F107" s="260" t="s">
        <v>568</v>
      </c>
      <c r="G107" s="237"/>
      <c r="H107" s="237" t="s">
        <v>608</v>
      </c>
      <c r="I107" s="237" t="s">
        <v>570</v>
      </c>
      <c r="J107" s="237">
        <v>120</v>
      </c>
      <c r="K107" s="251"/>
    </row>
    <row r="108" spans="2:11" s="1" customFormat="1" ht="15" customHeight="1">
      <c r="B108" s="262"/>
      <c r="C108" s="237" t="s">
        <v>573</v>
      </c>
      <c r="D108" s="237"/>
      <c r="E108" s="237"/>
      <c r="F108" s="260" t="s">
        <v>574</v>
      </c>
      <c r="G108" s="237"/>
      <c r="H108" s="237" t="s">
        <v>608</v>
      </c>
      <c r="I108" s="237" t="s">
        <v>570</v>
      </c>
      <c r="J108" s="237">
        <v>50</v>
      </c>
      <c r="K108" s="251"/>
    </row>
    <row r="109" spans="2:11" s="1" customFormat="1" ht="15" customHeight="1">
      <c r="B109" s="262"/>
      <c r="C109" s="237" t="s">
        <v>576</v>
      </c>
      <c r="D109" s="237"/>
      <c r="E109" s="237"/>
      <c r="F109" s="260" t="s">
        <v>568</v>
      </c>
      <c r="G109" s="237"/>
      <c r="H109" s="237" t="s">
        <v>608</v>
      </c>
      <c r="I109" s="237" t="s">
        <v>578</v>
      </c>
      <c r="J109" s="237"/>
      <c r="K109" s="251"/>
    </row>
    <row r="110" spans="2:11" s="1" customFormat="1" ht="15" customHeight="1">
      <c r="B110" s="262"/>
      <c r="C110" s="237" t="s">
        <v>587</v>
      </c>
      <c r="D110" s="237"/>
      <c r="E110" s="237"/>
      <c r="F110" s="260" t="s">
        <v>574</v>
      </c>
      <c r="G110" s="237"/>
      <c r="H110" s="237" t="s">
        <v>608</v>
      </c>
      <c r="I110" s="237" t="s">
        <v>570</v>
      </c>
      <c r="J110" s="237">
        <v>50</v>
      </c>
      <c r="K110" s="251"/>
    </row>
    <row r="111" spans="2:11" s="1" customFormat="1" ht="15" customHeight="1">
      <c r="B111" s="262"/>
      <c r="C111" s="237" t="s">
        <v>595</v>
      </c>
      <c r="D111" s="237"/>
      <c r="E111" s="237"/>
      <c r="F111" s="260" t="s">
        <v>574</v>
      </c>
      <c r="G111" s="237"/>
      <c r="H111" s="237" t="s">
        <v>608</v>
      </c>
      <c r="I111" s="237" t="s">
        <v>570</v>
      </c>
      <c r="J111" s="237">
        <v>50</v>
      </c>
      <c r="K111" s="251"/>
    </row>
    <row r="112" spans="2:11" s="1" customFormat="1" ht="15" customHeight="1">
      <c r="B112" s="262"/>
      <c r="C112" s="237" t="s">
        <v>593</v>
      </c>
      <c r="D112" s="237"/>
      <c r="E112" s="237"/>
      <c r="F112" s="260" t="s">
        <v>574</v>
      </c>
      <c r="G112" s="237"/>
      <c r="H112" s="237" t="s">
        <v>608</v>
      </c>
      <c r="I112" s="237" t="s">
        <v>570</v>
      </c>
      <c r="J112" s="237">
        <v>50</v>
      </c>
      <c r="K112" s="251"/>
    </row>
    <row r="113" spans="2:11" s="1" customFormat="1" ht="15" customHeight="1">
      <c r="B113" s="262"/>
      <c r="C113" s="237" t="s">
        <v>50</v>
      </c>
      <c r="D113" s="237"/>
      <c r="E113" s="237"/>
      <c r="F113" s="260" t="s">
        <v>568</v>
      </c>
      <c r="G113" s="237"/>
      <c r="H113" s="237" t="s">
        <v>609</v>
      </c>
      <c r="I113" s="237" t="s">
        <v>570</v>
      </c>
      <c r="J113" s="237">
        <v>20</v>
      </c>
      <c r="K113" s="251"/>
    </row>
    <row r="114" spans="2:11" s="1" customFormat="1" ht="15" customHeight="1">
      <c r="B114" s="262"/>
      <c r="C114" s="237" t="s">
        <v>610</v>
      </c>
      <c r="D114" s="237"/>
      <c r="E114" s="237"/>
      <c r="F114" s="260" t="s">
        <v>568</v>
      </c>
      <c r="G114" s="237"/>
      <c r="H114" s="237" t="s">
        <v>611</v>
      </c>
      <c r="I114" s="237" t="s">
        <v>570</v>
      </c>
      <c r="J114" s="237">
        <v>120</v>
      </c>
      <c r="K114" s="251"/>
    </row>
    <row r="115" spans="2:11" s="1" customFormat="1" ht="15" customHeight="1">
      <c r="B115" s="262"/>
      <c r="C115" s="237" t="s">
        <v>35</v>
      </c>
      <c r="D115" s="237"/>
      <c r="E115" s="237"/>
      <c r="F115" s="260" t="s">
        <v>568</v>
      </c>
      <c r="G115" s="237"/>
      <c r="H115" s="237" t="s">
        <v>612</v>
      </c>
      <c r="I115" s="237" t="s">
        <v>603</v>
      </c>
      <c r="J115" s="237"/>
      <c r="K115" s="251"/>
    </row>
    <row r="116" spans="2:11" s="1" customFormat="1" ht="15" customHeight="1">
      <c r="B116" s="262"/>
      <c r="C116" s="237" t="s">
        <v>45</v>
      </c>
      <c r="D116" s="237"/>
      <c r="E116" s="237"/>
      <c r="F116" s="260" t="s">
        <v>568</v>
      </c>
      <c r="G116" s="237"/>
      <c r="H116" s="237" t="s">
        <v>613</v>
      </c>
      <c r="I116" s="237" t="s">
        <v>603</v>
      </c>
      <c r="J116" s="237"/>
      <c r="K116" s="251"/>
    </row>
    <row r="117" spans="2:11" s="1" customFormat="1" ht="15" customHeight="1">
      <c r="B117" s="262"/>
      <c r="C117" s="237" t="s">
        <v>54</v>
      </c>
      <c r="D117" s="237"/>
      <c r="E117" s="237"/>
      <c r="F117" s="260" t="s">
        <v>568</v>
      </c>
      <c r="G117" s="237"/>
      <c r="H117" s="237" t="s">
        <v>614</v>
      </c>
      <c r="I117" s="237" t="s">
        <v>615</v>
      </c>
      <c r="J117" s="237"/>
      <c r="K117" s="251"/>
    </row>
    <row r="118" spans="2:11" s="1" customFormat="1" ht="15" customHeight="1">
      <c r="B118" s="265"/>
      <c r="C118" s="271"/>
      <c r="D118" s="271"/>
      <c r="E118" s="271"/>
      <c r="F118" s="271"/>
      <c r="G118" s="271"/>
      <c r="H118" s="271"/>
      <c r="I118" s="271"/>
      <c r="J118" s="271"/>
      <c r="K118" s="267"/>
    </row>
    <row r="119" spans="2:11" s="1" customFormat="1" ht="18.75" customHeight="1">
      <c r="B119" s="272"/>
      <c r="C119" s="273"/>
      <c r="D119" s="273"/>
      <c r="E119" s="273"/>
      <c r="F119" s="274"/>
      <c r="G119" s="273"/>
      <c r="H119" s="273"/>
      <c r="I119" s="273"/>
      <c r="J119" s="273"/>
      <c r="K119" s="272"/>
    </row>
    <row r="120" spans="2:11" s="1" customFormat="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s="1" customFormat="1" ht="7.5" customHeight="1">
      <c r="B121" s="275"/>
      <c r="C121" s="276"/>
      <c r="D121" s="276"/>
      <c r="E121" s="276"/>
      <c r="F121" s="276"/>
      <c r="G121" s="276"/>
      <c r="H121" s="276"/>
      <c r="I121" s="276"/>
      <c r="J121" s="276"/>
      <c r="K121" s="277"/>
    </row>
    <row r="122" spans="2:11" s="1" customFormat="1" ht="45" customHeight="1">
      <c r="B122" s="278"/>
      <c r="C122" s="228" t="s">
        <v>616</v>
      </c>
      <c r="D122" s="228"/>
      <c r="E122" s="228"/>
      <c r="F122" s="228"/>
      <c r="G122" s="228"/>
      <c r="H122" s="228"/>
      <c r="I122" s="228"/>
      <c r="J122" s="228"/>
      <c r="K122" s="279"/>
    </row>
    <row r="123" spans="2:11" s="1" customFormat="1" ht="17.25" customHeight="1">
      <c r="B123" s="280"/>
      <c r="C123" s="252" t="s">
        <v>562</v>
      </c>
      <c r="D123" s="252"/>
      <c r="E123" s="252"/>
      <c r="F123" s="252" t="s">
        <v>563</v>
      </c>
      <c r="G123" s="253"/>
      <c r="H123" s="252" t="s">
        <v>51</v>
      </c>
      <c r="I123" s="252" t="s">
        <v>54</v>
      </c>
      <c r="J123" s="252" t="s">
        <v>564</v>
      </c>
      <c r="K123" s="281"/>
    </row>
    <row r="124" spans="2:11" s="1" customFormat="1" ht="17.25" customHeight="1">
      <c r="B124" s="280"/>
      <c r="C124" s="254" t="s">
        <v>565</v>
      </c>
      <c r="D124" s="254"/>
      <c r="E124" s="254"/>
      <c r="F124" s="255" t="s">
        <v>566</v>
      </c>
      <c r="G124" s="256"/>
      <c r="H124" s="254"/>
      <c r="I124" s="254"/>
      <c r="J124" s="254" t="s">
        <v>567</v>
      </c>
      <c r="K124" s="281"/>
    </row>
    <row r="125" spans="2:11" s="1" customFormat="1" ht="5.25" customHeight="1">
      <c r="B125" s="282"/>
      <c r="C125" s="257"/>
      <c r="D125" s="257"/>
      <c r="E125" s="257"/>
      <c r="F125" s="257"/>
      <c r="G125" s="283"/>
      <c r="H125" s="257"/>
      <c r="I125" s="257"/>
      <c r="J125" s="257"/>
      <c r="K125" s="284"/>
    </row>
    <row r="126" spans="2:11" s="1" customFormat="1" ht="15" customHeight="1">
      <c r="B126" s="282"/>
      <c r="C126" s="237" t="s">
        <v>571</v>
      </c>
      <c r="D126" s="259"/>
      <c r="E126" s="259"/>
      <c r="F126" s="260" t="s">
        <v>568</v>
      </c>
      <c r="G126" s="237"/>
      <c r="H126" s="237" t="s">
        <v>608</v>
      </c>
      <c r="I126" s="237" t="s">
        <v>570</v>
      </c>
      <c r="J126" s="237">
        <v>120</v>
      </c>
      <c r="K126" s="285"/>
    </row>
    <row r="127" spans="2:11" s="1" customFormat="1" ht="15" customHeight="1">
      <c r="B127" s="282"/>
      <c r="C127" s="237" t="s">
        <v>617</v>
      </c>
      <c r="D127" s="237"/>
      <c r="E127" s="237"/>
      <c r="F127" s="260" t="s">
        <v>568</v>
      </c>
      <c r="G127" s="237"/>
      <c r="H127" s="237" t="s">
        <v>618</v>
      </c>
      <c r="I127" s="237" t="s">
        <v>570</v>
      </c>
      <c r="J127" s="237" t="s">
        <v>619</v>
      </c>
      <c r="K127" s="285"/>
    </row>
    <row r="128" spans="2:11" s="1" customFormat="1" ht="15" customHeight="1">
      <c r="B128" s="282"/>
      <c r="C128" s="237" t="s">
        <v>516</v>
      </c>
      <c r="D128" s="237"/>
      <c r="E128" s="237"/>
      <c r="F128" s="260" t="s">
        <v>568</v>
      </c>
      <c r="G128" s="237"/>
      <c r="H128" s="237" t="s">
        <v>620</v>
      </c>
      <c r="I128" s="237" t="s">
        <v>570</v>
      </c>
      <c r="J128" s="237" t="s">
        <v>619</v>
      </c>
      <c r="K128" s="285"/>
    </row>
    <row r="129" spans="2:11" s="1" customFormat="1" ht="15" customHeight="1">
      <c r="B129" s="282"/>
      <c r="C129" s="237" t="s">
        <v>579</v>
      </c>
      <c r="D129" s="237"/>
      <c r="E129" s="237"/>
      <c r="F129" s="260" t="s">
        <v>574</v>
      </c>
      <c r="G129" s="237"/>
      <c r="H129" s="237" t="s">
        <v>580</v>
      </c>
      <c r="I129" s="237" t="s">
        <v>570</v>
      </c>
      <c r="J129" s="237">
        <v>15</v>
      </c>
      <c r="K129" s="285"/>
    </row>
    <row r="130" spans="2:11" s="1" customFormat="1" ht="15" customHeight="1">
      <c r="B130" s="282"/>
      <c r="C130" s="263" t="s">
        <v>581</v>
      </c>
      <c r="D130" s="263"/>
      <c r="E130" s="263"/>
      <c r="F130" s="264" t="s">
        <v>574</v>
      </c>
      <c r="G130" s="263"/>
      <c r="H130" s="263" t="s">
        <v>582</v>
      </c>
      <c r="I130" s="263" t="s">
        <v>570</v>
      </c>
      <c r="J130" s="263">
        <v>15</v>
      </c>
      <c r="K130" s="285"/>
    </row>
    <row r="131" spans="2:11" s="1" customFormat="1" ht="15" customHeight="1">
      <c r="B131" s="282"/>
      <c r="C131" s="263" t="s">
        <v>583</v>
      </c>
      <c r="D131" s="263"/>
      <c r="E131" s="263"/>
      <c r="F131" s="264" t="s">
        <v>574</v>
      </c>
      <c r="G131" s="263"/>
      <c r="H131" s="263" t="s">
        <v>584</v>
      </c>
      <c r="I131" s="263" t="s">
        <v>570</v>
      </c>
      <c r="J131" s="263">
        <v>20</v>
      </c>
      <c r="K131" s="285"/>
    </row>
    <row r="132" spans="2:11" s="1" customFormat="1" ht="15" customHeight="1">
      <c r="B132" s="282"/>
      <c r="C132" s="263" t="s">
        <v>585</v>
      </c>
      <c r="D132" s="263"/>
      <c r="E132" s="263"/>
      <c r="F132" s="264" t="s">
        <v>574</v>
      </c>
      <c r="G132" s="263"/>
      <c r="H132" s="263" t="s">
        <v>586</v>
      </c>
      <c r="I132" s="263" t="s">
        <v>570</v>
      </c>
      <c r="J132" s="263">
        <v>20</v>
      </c>
      <c r="K132" s="285"/>
    </row>
    <row r="133" spans="2:11" s="1" customFormat="1" ht="15" customHeight="1">
      <c r="B133" s="282"/>
      <c r="C133" s="237" t="s">
        <v>573</v>
      </c>
      <c r="D133" s="237"/>
      <c r="E133" s="237"/>
      <c r="F133" s="260" t="s">
        <v>574</v>
      </c>
      <c r="G133" s="237"/>
      <c r="H133" s="237" t="s">
        <v>608</v>
      </c>
      <c r="I133" s="237" t="s">
        <v>570</v>
      </c>
      <c r="J133" s="237">
        <v>50</v>
      </c>
      <c r="K133" s="285"/>
    </row>
    <row r="134" spans="2:11" s="1" customFormat="1" ht="15" customHeight="1">
      <c r="B134" s="282"/>
      <c r="C134" s="237" t="s">
        <v>587</v>
      </c>
      <c r="D134" s="237"/>
      <c r="E134" s="237"/>
      <c r="F134" s="260" t="s">
        <v>574</v>
      </c>
      <c r="G134" s="237"/>
      <c r="H134" s="237" t="s">
        <v>608</v>
      </c>
      <c r="I134" s="237" t="s">
        <v>570</v>
      </c>
      <c r="J134" s="237">
        <v>50</v>
      </c>
      <c r="K134" s="285"/>
    </row>
    <row r="135" spans="2:11" s="1" customFormat="1" ht="15" customHeight="1">
      <c r="B135" s="282"/>
      <c r="C135" s="237" t="s">
        <v>593</v>
      </c>
      <c r="D135" s="237"/>
      <c r="E135" s="237"/>
      <c r="F135" s="260" t="s">
        <v>574</v>
      </c>
      <c r="G135" s="237"/>
      <c r="H135" s="237" t="s">
        <v>608</v>
      </c>
      <c r="I135" s="237" t="s">
        <v>570</v>
      </c>
      <c r="J135" s="237">
        <v>50</v>
      </c>
      <c r="K135" s="285"/>
    </row>
    <row r="136" spans="2:11" s="1" customFormat="1" ht="15" customHeight="1">
      <c r="B136" s="282"/>
      <c r="C136" s="237" t="s">
        <v>595</v>
      </c>
      <c r="D136" s="237"/>
      <c r="E136" s="237"/>
      <c r="F136" s="260" t="s">
        <v>574</v>
      </c>
      <c r="G136" s="237"/>
      <c r="H136" s="237" t="s">
        <v>608</v>
      </c>
      <c r="I136" s="237" t="s">
        <v>570</v>
      </c>
      <c r="J136" s="237">
        <v>50</v>
      </c>
      <c r="K136" s="285"/>
    </row>
    <row r="137" spans="2:11" s="1" customFormat="1" ht="15" customHeight="1">
      <c r="B137" s="282"/>
      <c r="C137" s="237" t="s">
        <v>596</v>
      </c>
      <c r="D137" s="237"/>
      <c r="E137" s="237"/>
      <c r="F137" s="260" t="s">
        <v>574</v>
      </c>
      <c r="G137" s="237"/>
      <c r="H137" s="237" t="s">
        <v>621</v>
      </c>
      <c r="I137" s="237" t="s">
        <v>570</v>
      </c>
      <c r="J137" s="237">
        <v>255</v>
      </c>
      <c r="K137" s="285"/>
    </row>
    <row r="138" spans="2:11" s="1" customFormat="1" ht="15" customHeight="1">
      <c r="B138" s="282"/>
      <c r="C138" s="237" t="s">
        <v>598</v>
      </c>
      <c r="D138" s="237"/>
      <c r="E138" s="237"/>
      <c r="F138" s="260" t="s">
        <v>568</v>
      </c>
      <c r="G138" s="237"/>
      <c r="H138" s="237" t="s">
        <v>622</v>
      </c>
      <c r="I138" s="237" t="s">
        <v>600</v>
      </c>
      <c r="J138" s="237"/>
      <c r="K138" s="285"/>
    </row>
    <row r="139" spans="2:11" s="1" customFormat="1" ht="15" customHeight="1">
      <c r="B139" s="282"/>
      <c r="C139" s="237" t="s">
        <v>601</v>
      </c>
      <c r="D139" s="237"/>
      <c r="E139" s="237"/>
      <c r="F139" s="260" t="s">
        <v>568</v>
      </c>
      <c r="G139" s="237"/>
      <c r="H139" s="237" t="s">
        <v>623</v>
      </c>
      <c r="I139" s="237" t="s">
        <v>603</v>
      </c>
      <c r="J139" s="237"/>
      <c r="K139" s="285"/>
    </row>
    <row r="140" spans="2:11" s="1" customFormat="1" ht="15" customHeight="1">
      <c r="B140" s="282"/>
      <c r="C140" s="237" t="s">
        <v>604</v>
      </c>
      <c r="D140" s="237"/>
      <c r="E140" s="237"/>
      <c r="F140" s="260" t="s">
        <v>568</v>
      </c>
      <c r="G140" s="237"/>
      <c r="H140" s="237" t="s">
        <v>604</v>
      </c>
      <c r="I140" s="237" t="s">
        <v>603</v>
      </c>
      <c r="J140" s="237"/>
      <c r="K140" s="285"/>
    </row>
    <row r="141" spans="2:11" s="1" customFormat="1" ht="15" customHeight="1">
      <c r="B141" s="282"/>
      <c r="C141" s="237" t="s">
        <v>35</v>
      </c>
      <c r="D141" s="237"/>
      <c r="E141" s="237"/>
      <c r="F141" s="260" t="s">
        <v>568</v>
      </c>
      <c r="G141" s="237"/>
      <c r="H141" s="237" t="s">
        <v>624</v>
      </c>
      <c r="I141" s="237" t="s">
        <v>603</v>
      </c>
      <c r="J141" s="237"/>
      <c r="K141" s="285"/>
    </row>
    <row r="142" spans="2:11" s="1" customFormat="1" ht="15" customHeight="1">
      <c r="B142" s="282"/>
      <c r="C142" s="237" t="s">
        <v>625</v>
      </c>
      <c r="D142" s="237"/>
      <c r="E142" s="237"/>
      <c r="F142" s="260" t="s">
        <v>568</v>
      </c>
      <c r="G142" s="237"/>
      <c r="H142" s="237" t="s">
        <v>626</v>
      </c>
      <c r="I142" s="237" t="s">
        <v>603</v>
      </c>
      <c r="J142" s="237"/>
      <c r="K142" s="285"/>
    </row>
    <row r="143" spans="2:11" s="1" customFormat="1" ht="15" customHeight="1">
      <c r="B143" s="286"/>
      <c r="C143" s="287"/>
      <c r="D143" s="287"/>
      <c r="E143" s="287"/>
      <c r="F143" s="287"/>
      <c r="G143" s="287"/>
      <c r="H143" s="287"/>
      <c r="I143" s="287"/>
      <c r="J143" s="287"/>
      <c r="K143" s="288"/>
    </row>
    <row r="144" spans="2:11" s="1" customFormat="1" ht="18.75" customHeight="1">
      <c r="B144" s="273"/>
      <c r="C144" s="273"/>
      <c r="D144" s="273"/>
      <c r="E144" s="273"/>
      <c r="F144" s="274"/>
      <c r="G144" s="273"/>
      <c r="H144" s="273"/>
      <c r="I144" s="273"/>
      <c r="J144" s="273"/>
      <c r="K144" s="273"/>
    </row>
    <row r="145" spans="2:11" s="1" customFormat="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s="1" customFormat="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s="1" customFormat="1" ht="45" customHeight="1">
      <c r="B147" s="249"/>
      <c r="C147" s="250" t="s">
        <v>627</v>
      </c>
      <c r="D147" s="250"/>
      <c r="E147" s="250"/>
      <c r="F147" s="250"/>
      <c r="G147" s="250"/>
      <c r="H147" s="250"/>
      <c r="I147" s="250"/>
      <c r="J147" s="250"/>
      <c r="K147" s="251"/>
    </row>
    <row r="148" spans="2:11" s="1" customFormat="1" ht="17.25" customHeight="1">
      <c r="B148" s="249"/>
      <c r="C148" s="252" t="s">
        <v>562</v>
      </c>
      <c r="D148" s="252"/>
      <c r="E148" s="252"/>
      <c r="F148" s="252" t="s">
        <v>563</v>
      </c>
      <c r="G148" s="253"/>
      <c r="H148" s="252" t="s">
        <v>51</v>
      </c>
      <c r="I148" s="252" t="s">
        <v>54</v>
      </c>
      <c r="J148" s="252" t="s">
        <v>564</v>
      </c>
      <c r="K148" s="251"/>
    </row>
    <row r="149" spans="2:11" s="1" customFormat="1" ht="17.25" customHeight="1">
      <c r="B149" s="249"/>
      <c r="C149" s="254" t="s">
        <v>565</v>
      </c>
      <c r="D149" s="254"/>
      <c r="E149" s="254"/>
      <c r="F149" s="255" t="s">
        <v>566</v>
      </c>
      <c r="G149" s="256"/>
      <c r="H149" s="254"/>
      <c r="I149" s="254"/>
      <c r="J149" s="254" t="s">
        <v>567</v>
      </c>
      <c r="K149" s="251"/>
    </row>
    <row r="150" spans="2:11" s="1" customFormat="1" ht="5.25" customHeight="1">
      <c r="B150" s="262"/>
      <c r="C150" s="257"/>
      <c r="D150" s="257"/>
      <c r="E150" s="257"/>
      <c r="F150" s="257"/>
      <c r="G150" s="258"/>
      <c r="H150" s="257"/>
      <c r="I150" s="257"/>
      <c r="J150" s="257"/>
      <c r="K150" s="285"/>
    </row>
    <row r="151" spans="2:11" s="1" customFormat="1" ht="15" customHeight="1">
      <c r="B151" s="262"/>
      <c r="C151" s="289" t="s">
        <v>571</v>
      </c>
      <c r="D151" s="237"/>
      <c r="E151" s="237"/>
      <c r="F151" s="290" t="s">
        <v>568</v>
      </c>
      <c r="G151" s="237"/>
      <c r="H151" s="289" t="s">
        <v>608</v>
      </c>
      <c r="I151" s="289" t="s">
        <v>570</v>
      </c>
      <c r="J151" s="289">
        <v>120</v>
      </c>
      <c r="K151" s="285"/>
    </row>
    <row r="152" spans="2:11" s="1" customFormat="1" ht="15" customHeight="1">
      <c r="B152" s="262"/>
      <c r="C152" s="289" t="s">
        <v>617</v>
      </c>
      <c r="D152" s="237"/>
      <c r="E152" s="237"/>
      <c r="F152" s="290" t="s">
        <v>568</v>
      </c>
      <c r="G152" s="237"/>
      <c r="H152" s="289" t="s">
        <v>628</v>
      </c>
      <c r="I152" s="289" t="s">
        <v>570</v>
      </c>
      <c r="J152" s="289" t="s">
        <v>619</v>
      </c>
      <c r="K152" s="285"/>
    </row>
    <row r="153" spans="2:11" s="1" customFormat="1" ht="15" customHeight="1">
      <c r="B153" s="262"/>
      <c r="C153" s="289" t="s">
        <v>516</v>
      </c>
      <c r="D153" s="237"/>
      <c r="E153" s="237"/>
      <c r="F153" s="290" t="s">
        <v>568</v>
      </c>
      <c r="G153" s="237"/>
      <c r="H153" s="289" t="s">
        <v>629</v>
      </c>
      <c r="I153" s="289" t="s">
        <v>570</v>
      </c>
      <c r="J153" s="289" t="s">
        <v>619</v>
      </c>
      <c r="K153" s="285"/>
    </row>
    <row r="154" spans="2:11" s="1" customFormat="1" ht="15" customHeight="1">
      <c r="B154" s="262"/>
      <c r="C154" s="289" t="s">
        <v>573</v>
      </c>
      <c r="D154" s="237"/>
      <c r="E154" s="237"/>
      <c r="F154" s="290" t="s">
        <v>574</v>
      </c>
      <c r="G154" s="237"/>
      <c r="H154" s="289" t="s">
        <v>608</v>
      </c>
      <c r="I154" s="289" t="s">
        <v>570</v>
      </c>
      <c r="J154" s="289">
        <v>50</v>
      </c>
      <c r="K154" s="285"/>
    </row>
    <row r="155" spans="2:11" s="1" customFormat="1" ht="15" customHeight="1">
      <c r="B155" s="262"/>
      <c r="C155" s="289" t="s">
        <v>576</v>
      </c>
      <c r="D155" s="237"/>
      <c r="E155" s="237"/>
      <c r="F155" s="290" t="s">
        <v>568</v>
      </c>
      <c r="G155" s="237"/>
      <c r="H155" s="289" t="s">
        <v>608</v>
      </c>
      <c r="I155" s="289" t="s">
        <v>578</v>
      </c>
      <c r="J155" s="289"/>
      <c r="K155" s="285"/>
    </row>
    <row r="156" spans="2:11" s="1" customFormat="1" ht="15" customHeight="1">
      <c r="B156" s="262"/>
      <c r="C156" s="289" t="s">
        <v>587</v>
      </c>
      <c r="D156" s="237"/>
      <c r="E156" s="237"/>
      <c r="F156" s="290" t="s">
        <v>574</v>
      </c>
      <c r="G156" s="237"/>
      <c r="H156" s="289" t="s">
        <v>608</v>
      </c>
      <c r="I156" s="289" t="s">
        <v>570</v>
      </c>
      <c r="J156" s="289">
        <v>50</v>
      </c>
      <c r="K156" s="285"/>
    </row>
    <row r="157" spans="2:11" s="1" customFormat="1" ht="15" customHeight="1">
      <c r="B157" s="262"/>
      <c r="C157" s="289" t="s">
        <v>595</v>
      </c>
      <c r="D157" s="237"/>
      <c r="E157" s="237"/>
      <c r="F157" s="290" t="s">
        <v>574</v>
      </c>
      <c r="G157" s="237"/>
      <c r="H157" s="289" t="s">
        <v>608</v>
      </c>
      <c r="I157" s="289" t="s">
        <v>570</v>
      </c>
      <c r="J157" s="289">
        <v>50</v>
      </c>
      <c r="K157" s="285"/>
    </row>
    <row r="158" spans="2:11" s="1" customFormat="1" ht="15" customHeight="1">
      <c r="B158" s="262"/>
      <c r="C158" s="289" t="s">
        <v>593</v>
      </c>
      <c r="D158" s="237"/>
      <c r="E158" s="237"/>
      <c r="F158" s="290" t="s">
        <v>574</v>
      </c>
      <c r="G158" s="237"/>
      <c r="H158" s="289" t="s">
        <v>608</v>
      </c>
      <c r="I158" s="289" t="s">
        <v>570</v>
      </c>
      <c r="J158" s="289">
        <v>50</v>
      </c>
      <c r="K158" s="285"/>
    </row>
    <row r="159" spans="2:11" s="1" customFormat="1" ht="15" customHeight="1">
      <c r="B159" s="262"/>
      <c r="C159" s="289" t="s">
        <v>84</v>
      </c>
      <c r="D159" s="237"/>
      <c r="E159" s="237"/>
      <c r="F159" s="290" t="s">
        <v>568</v>
      </c>
      <c r="G159" s="237"/>
      <c r="H159" s="289" t="s">
        <v>630</v>
      </c>
      <c r="I159" s="289" t="s">
        <v>570</v>
      </c>
      <c r="J159" s="289" t="s">
        <v>631</v>
      </c>
      <c r="K159" s="285"/>
    </row>
    <row r="160" spans="2:11" s="1" customFormat="1" ht="15" customHeight="1">
      <c r="B160" s="262"/>
      <c r="C160" s="289" t="s">
        <v>632</v>
      </c>
      <c r="D160" s="237"/>
      <c r="E160" s="237"/>
      <c r="F160" s="290" t="s">
        <v>568</v>
      </c>
      <c r="G160" s="237"/>
      <c r="H160" s="289" t="s">
        <v>633</v>
      </c>
      <c r="I160" s="289" t="s">
        <v>603</v>
      </c>
      <c r="J160" s="289"/>
      <c r="K160" s="285"/>
    </row>
    <row r="161" spans="2:11" s="1" customFormat="1" ht="15" customHeight="1">
      <c r="B161" s="291"/>
      <c r="C161" s="271"/>
      <c r="D161" s="271"/>
      <c r="E161" s="271"/>
      <c r="F161" s="271"/>
      <c r="G161" s="271"/>
      <c r="H161" s="271"/>
      <c r="I161" s="271"/>
      <c r="J161" s="271"/>
      <c r="K161" s="292"/>
    </row>
    <row r="162" spans="2:11" s="1" customFormat="1" ht="18.75" customHeight="1">
      <c r="B162" s="273"/>
      <c r="C162" s="283"/>
      <c r="D162" s="283"/>
      <c r="E162" s="283"/>
      <c r="F162" s="293"/>
      <c r="G162" s="283"/>
      <c r="H162" s="283"/>
      <c r="I162" s="283"/>
      <c r="J162" s="283"/>
      <c r="K162" s="273"/>
    </row>
    <row r="163" spans="2:11" s="1" customFormat="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228" t="s">
        <v>634</v>
      </c>
      <c r="D165" s="228"/>
      <c r="E165" s="228"/>
      <c r="F165" s="228"/>
      <c r="G165" s="228"/>
      <c r="H165" s="228"/>
      <c r="I165" s="228"/>
      <c r="J165" s="228"/>
      <c r="K165" s="229"/>
    </row>
    <row r="166" spans="2:11" s="1" customFormat="1" ht="17.25" customHeight="1">
      <c r="B166" s="227"/>
      <c r="C166" s="252" t="s">
        <v>562</v>
      </c>
      <c r="D166" s="252"/>
      <c r="E166" s="252"/>
      <c r="F166" s="252" t="s">
        <v>563</v>
      </c>
      <c r="G166" s="294"/>
      <c r="H166" s="295" t="s">
        <v>51</v>
      </c>
      <c r="I166" s="295" t="s">
        <v>54</v>
      </c>
      <c r="J166" s="252" t="s">
        <v>564</v>
      </c>
      <c r="K166" s="229"/>
    </row>
    <row r="167" spans="2:11" s="1" customFormat="1" ht="17.25" customHeight="1">
      <c r="B167" s="230"/>
      <c r="C167" s="254" t="s">
        <v>565</v>
      </c>
      <c r="D167" s="254"/>
      <c r="E167" s="254"/>
      <c r="F167" s="255" t="s">
        <v>566</v>
      </c>
      <c r="G167" s="296"/>
      <c r="H167" s="297"/>
      <c r="I167" s="297"/>
      <c r="J167" s="254" t="s">
        <v>567</v>
      </c>
      <c r="K167" s="232"/>
    </row>
    <row r="168" spans="2:11" s="1" customFormat="1" ht="5.25" customHeight="1">
      <c r="B168" s="262"/>
      <c r="C168" s="257"/>
      <c r="D168" s="257"/>
      <c r="E168" s="257"/>
      <c r="F168" s="257"/>
      <c r="G168" s="258"/>
      <c r="H168" s="257"/>
      <c r="I168" s="257"/>
      <c r="J168" s="257"/>
      <c r="K168" s="285"/>
    </row>
    <row r="169" spans="2:11" s="1" customFormat="1" ht="15" customHeight="1">
      <c r="B169" s="262"/>
      <c r="C169" s="237" t="s">
        <v>571</v>
      </c>
      <c r="D169" s="237"/>
      <c r="E169" s="237"/>
      <c r="F169" s="260" t="s">
        <v>568</v>
      </c>
      <c r="G169" s="237"/>
      <c r="H169" s="237" t="s">
        <v>608</v>
      </c>
      <c r="I169" s="237" t="s">
        <v>570</v>
      </c>
      <c r="J169" s="237">
        <v>120</v>
      </c>
      <c r="K169" s="285"/>
    </row>
    <row r="170" spans="2:11" s="1" customFormat="1" ht="15" customHeight="1">
      <c r="B170" s="262"/>
      <c r="C170" s="237" t="s">
        <v>617</v>
      </c>
      <c r="D170" s="237"/>
      <c r="E170" s="237"/>
      <c r="F170" s="260" t="s">
        <v>568</v>
      </c>
      <c r="G170" s="237"/>
      <c r="H170" s="237" t="s">
        <v>618</v>
      </c>
      <c r="I170" s="237" t="s">
        <v>570</v>
      </c>
      <c r="J170" s="237" t="s">
        <v>619</v>
      </c>
      <c r="K170" s="285"/>
    </row>
    <row r="171" spans="2:11" s="1" customFormat="1" ht="15" customHeight="1">
      <c r="B171" s="262"/>
      <c r="C171" s="237" t="s">
        <v>516</v>
      </c>
      <c r="D171" s="237"/>
      <c r="E171" s="237"/>
      <c r="F171" s="260" t="s">
        <v>568</v>
      </c>
      <c r="G171" s="237"/>
      <c r="H171" s="237" t="s">
        <v>635</v>
      </c>
      <c r="I171" s="237" t="s">
        <v>570</v>
      </c>
      <c r="J171" s="237" t="s">
        <v>619</v>
      </c>
      <c r="K171" s="285"/>
    </row>
    <row r="172" spans="2:11" s="1" customFormat="1" ht="15" customHeight="1">
      <c r="B172" s="262"/>
      <c r="C172" s="237" t="s">
        <v>573</v>
      </c>
      <c r="D172" s="237"/>
      <c r="E172" s="237"/>
      <c r="F172" s="260" t="s">
        <v>574</v>
      </c>
      <c r="G172" s="237"/>
      <c r="H172" s="237" t="s">
        <v>635</v>
      </c>
      <c r="I172" s="237" t="s">
        <v>570</v>
      </c>
      <c r="J172" s="237">
        <v>50</v>
      </c>
      <c r="K172" s="285"/>
    </row>
    <row r="173" spans="2:11" s="1" customFormat="1" ht="15" customHeight="1">
      <c r="B173" s="262"/>
      <c r="C173" s="237" t="s">
        <v>576</v>
      </c>
      <c r="D173" s="237"/>
      <c r="E173" s="237"/>
      <c r="F173" s="260" t="s">
        <v>568</v>
      </c>
      <c r="G173" s="237"/>
      <c r="H173" s="237" t="s">
        <v>635</v>
      </c>
      <c r="I173" s="237" t="s">
        <v>578</v>
      </c>
      <c r="J173" s="237"/>
      <c r="K173" s="285"/>
    </row>
    <row r="174" spans="2:11" s="1" customFormat="1" ht="15" customHeight="1">
      <c r="B174" s="262"/>
      <c r="C174" s="237" t="s">
        <v>587</v>
      </c>
      <c r="D174" s="237"/>
      <c r="E174" s="237"/>
      <c r="F174" s="260" t="s">
        <v>574</v>
      </c>
      <c r="G174" s="237"/>
      <c r="H174" s="237" t="s">
        <v>635</v>
      </c>
      <c r="I174" s="237" t="s">
        <v>570</v>
      </c>
      <c r="J174" s="237">
        <v>50</v>
      </c>
      <c r="K174" s="285"/>
    </row>
    <row r="175" spans="2:11" s="1" customFormat="1" ht="15" customHeight="1">
      <c r="B175" s="262"/>
      <c r="C175" s="237" t="s">
        <v>595</v>
      </c>
      <c r="D175" s="237"/>
      <c r="E175" s="237"/>
      <c r="F175" s="260" t="s">
        <v>574</v>
      </c>
      <c r="G175" s="237"/>
      <c r="H175" s="237" t="s">
        <v>635</v>
      </c>
      <c r="I175" s="237" t="s">
        <v>570</v>
      </c>
      <c r="J175" s="237">
        <v>50</v>
      </c>
      <c r="K175" s="285"/>
    </row>
    <row r="176" spans="2:11" s="1" customFormat="1" ht="15" customHeight="1">
      <c r="B176" s="262"/>
      <c r="C176" s="237" t="s">
        <v>593</v>
      </c>
      <c r="D176" s="237"/>
      <c r="E176" s="237"/>
      <c r="F176" s="260" t="s">
        <v>574</v>
      </c>
      <c r="G176" s="237"/>
      <c r="H176" s="237" t="s">
        <v>635</v>
      </c>
      <c r="I176" s="237" t="s">
        <v>570</v>
      </c>
      <c r="J176" s="237">
        <v>50</v>
      </c>
      <c r="K176" s="285"/>
    </row>
    <row r="177" spans="2:11" s="1" customFormat="1" ht="15" customHeight="1">
      <c r="B177" s="262"/>
      <c r="C177" s="237" t="s">
        <v>93</v>
      </c>
      <c r="D177" s="237"/>
      <c r="E177" s="237"/>
      <c r="F177" s="260" t="s">
        <v>568</v>
      </c>
      <c r="G177" s="237"/>
      <c r="H177" s="237" t="s">
        <v>636</v>
      </c>
      <c r="I177" s="237" t="s">
        <v>637</v>
      </c>
      <c r="J177" s="237"/>
      <c r="K177" s="285"/>
    </row>
    <row r="178" spans="2:11" s="1" customFormat="1" ht="15" customHeight="1">
      <c r="B178" s="262"/>
      <c r="C178" s="237" t="s">
        <v>54</v>
      </c>
      <c r="D178" s="237"/>
      <c r="E178" s="237"/>
      <c r="F178" s="260" t="s">
        <v>568</v>
      </c>
      <c r="G178" s="237"/>
      <c r="H178" s="237" t="s">
        <v>638</v>
      </c>
      <c r="I178" s="237" t="s">
        <v>639</v>
      </c>
      <c r="J178" s="237">
        <v>1</v>
      </c>
      <c r="K178" s="285"/>
    </row>
    <row r="179" spans="2:11" s="1" customFormat="1" ht="15" customHeight="1">
      <c r="B179" s="262"/>
      <c r="C179" s="237" t="s">
        <v>50</v>
      </c>
      <c r="D179" s="237"/>
      <c r="E179" s="237"/>
      <c r="F179" s="260" t="s">
        <v>568</v>
      </c>
      <c r="G179" s="237"/>
      <c r="H179" s="237" t="s">
        <v>640</v>
      </c>
      <c r="I179" s="237" t="s">
        <v>570</v>
      </c>
      <c r="J179" s="237">
        <v>20</v>
      </c>
      <c r="K179" s="285"/>
    </row>
    <row r="180" spans="2:11" s="1" customFormat="1" ht="15" customHeight="1">
      <c r="B180" s="262"/>
      <c r="C180" s="237" t="s">
        <v>51</v>
      </c>
      <c r="D180" s="237"/>
      <c r="E180" s="237"/>
      <c r="F180" s="260" t="s">
        <v>568</v>
      </c>
      <c r="G180" s="237"/>
      <c r="H180" s="237" t="s">
        <v>641</v>
      </c>
      <c r="I180" s="237" t="s">
        <v>570</v>
      </c>
      <c r="J180" s="237">
        <v>255</v>
      </c>
      <c r="K180" s="285"/>
    </row>
    <row r="181" spans="2:11" s="1" customFormat="1" ht="15" customHeight="1">
      <c r="B181" s="262"/>
      <c r="C181" s="237" t="s">
        <v>94</v>
      </c>
      <c r="D181" s="237"/>
      <c r="E181" s="237"/>
      <c r="F181" s="260" t="s">
        <v>568</v>
      </c>
      <c r="G181" s="237"/>
      <c r="H181" s="237" t="s">
        <v>532</v>
      </c>
      <c r="I181" s="237" t="s">
        <v>570</v>
      </c>
      <c r="J181" s="237">
        <v>10</v>
      </c>
      <c r="K181" s="285"/>
    </row>
    <row r="182" spans="2:11" s="1" customFormat="1" ht="15" customHeight="1">
      <c r="B182" s="262"/>
      <c r="C182" s="237" t="s">
        <v>95</v>
      </c>
      <c r="D182" s="237"/>
      <c r="E182" s="237"/>
      <c r="F182" s="260" t="s">
        <v>568</v>
      </c>
      <c r="G182" s="237"/>
      <c r="H182" s="237" t="s">
        <v>642</v>
      </c>
      <c r="I182" s="237" t="s">
        <v>603</v>
      </c>
      <c r="J182" s="237"/>
      <c r="K182" s="285"/>
    </row>
    <row r="183" spans="2:11" s="1" customFormat="1" ht="15" customHeight="1">
      <c r="B183" s="262"/>
      <c r="C183" s="237" t="s">
        <v>643</v>
      </c>
      <c r="D183" s="237"/>
      <c r="E183" s="237"/>
      <c r="F183" s="260" t="s">
        <v>568</v>
      </c>
      <c r="G183" s="237"/>
      <c r="H183" s="237" t="s">
        <v>644</v>
      </c>
      <c r="I183" s="237" t="s">
        <v>603</v>
      </c>
      <c r="J183" s="237"/>
      <c r="K183" s="285"/>
    </row>
    <row r="184" spans="2:11" s="1" customFormat="1" ht="15" customHeight="1">
      <c r="B184" s="262"/>
      <c r="C184" s="237" t="s">
        <v>632</v>
      </c>
      <c r="D184" s="237"/>
      <c r="E184" s="237"/>
      <c r="F184" s="260" t="s">
        <v>568</v>
      </c>
      <c r="G184" s="237"/>
      <c r="H184" s="237" t="s">
        <v>645</v>
      </c>
      <c r="I184" s="237" t="s">
        <v>603</v>
      </c>
      <c r="J184" s="237"/>
      <c r="K184" s="285"/>
    </row>
    <row r="185" spans="2:11" s="1" customFormat="1" ht="15" customHeight="1">
      <c r="B185" s="262"/>
      <c r="C185" s="237" t="s">
        <v>97</v>
      </c>
      <c r="D185" s="237"/>
      <c r="E185" s="237"/>
      <c r="F185" s="260" t="s">
        <v>574</v>
      </c>
      <c r="G185" s="237"/>
      <c r="H185" s="237" t="s">
        <v>646</v>
      </c>
      <c r="I185" s="237" t="s">
        <v>570</v>
      </c>
      <c r="J185" s="237">
        <v>50</v>
      </c>
      <c r="K185" s="285"/>
    </row>
    <row r="186" spans="2:11" s="1" customFormat="1" ht="15" customHeight="1">
      <c r="B186" s="262"/>
      <c r="C186" s="237" t="s">
        <v>647</v>
      </c>
      <c r="D186" s="237"/>
      <c r="E186" s="237"/>
      <c r="F186" s="260" t="s">
        <v>574</v>
      </c>
      <c r="G186" s="237"/>
      <c r="H186" s="237" t="s">
        <v>648</v>
      </c>
      <c r="I186" s="237" t="s">
        <v>649</v>
      </c>
      <c r="J186" s="237"/>
      <c r="K186" s="285"/>
    </row>
    <row r="187" spans="2:11" s="1" customFormat="1" ht="15" customHeight="1">
      <c r="B187" s="262"/>
      <c r="C187" s="237" t="s">
        <v>650</v>
      </c>
      <c r="D187" s="237"/>
      <c r="E187" s="237"/>
      <c r="F187" s="260" t="s">
        <v>574</v>
      </c>
      <c r="G187" s="237"/>
      <c r="H187" s="237" t="s">
        <v>651</v>
      </c>
      <c r="I187" s="237" t="s">
        <v>649</v>
      </c>
      <c r="J187" s="237"/>
      <c r="K187" s="285"/>
    </row>
    <row r="188" spans="2:11" s="1" customFormat="1" ht="15" customHeight="1">
      <c r="B188" s="262"/>
      <c r="C188" s="237" t="s">
        <v>652</v>
      </c>
      <c r="D188" s="237"/>
      <c r="E188" s="237"/>
      <c r="F188" s="260" t="s">
        <v>574</v>
      </c>
      <c r="G188" s="237"/>
      <c r="H188" s="237" t="s">
        <v>653</v>
      </c>
      <c r="I188" s="237" t="s">
        <v>649</v>
      </c>
      <c r="J188" s="237"/>
      <c r="K188" s="285"/>
    </row>
    <row r="189" spans="2:11" s="1" customFormat="1" ht="15" customHeight="1">
      <c r="B189" s="262"/>
      <c r="C189" s="298" t="s">
        <v>654</v>
      </c>
      <c r="D189" s="237"/>
      <c r="E189" s="237"/>
      <c r="F189" s="260" t="s">
        <v>574</v>
      </c>
      <c r="G189" s="237"/>
      <c r="H189" s="237" t="s">
        <v>655</v>
      </c>
      <c r="I189" s="237" t="s">
        <v>656</v>
      </c>
      <c r="J189" s="299" t="s">
        <v>657</v>
      </c>
      <c r="K189" s="285"/>
    </row>
    <row r="190" spans="2:11" s="1" customFormat="1" ht="15" customHeight="1">
      <c r="B190" s="262"/>
      <c r="C190" s="298" t="s">
        <v>39</v>
      </c>
      <c r="D190" s="237"/>
      <c r="E190" s="237"/>
      <c r="F190" s="260" t="s">
        <v>568</v>
      </c>
      <c r="G190" s="237"/>
      <c r="H190" s="234" t="s">
        <v>658</v>
      </c>
      <c r="I190" s="237" t="s">
        <v>659</v>
      </c>
      <c r="J190" s="237"/>
      <c r="K190" s="285"/>
    </row>
    <row r="191" spans="2:11" s="1" customFormat="1" ht="15" customHeight="1">
      <c r="B191" s="262"/>
      <c r="C191" s="298" t="s">
        <v>660</v>
      </c>
      <c r="D191" s="237"/>
      <c r="E191" s="237"/>
      <c r="F191" s="260" t="s">
        <v>568</v>
      </c>
      <c r="G191" s="237"/>
      <c r="H191" s="237" t="s">
        <v>661</v>
      </c>
      <c r="I191" s="237" t="s">
        <v>603</v>
      </c>
      <c r="J191" s="237"/>
      <c r="K191" s="285"/>
    </row>
    <row r="192" spans="2:11" s="1" customFormat="1" ht="15" customHeight="1">
      <c r="B192" s="262"/>
      <c r="C192" s="298" t="s">
        <v>662</v>
      </c>
      <c r="D192" s="237"/>
      <c r="E192" s="237"/>
      <c r="F192" s="260" t="s">
        <v>568</v>
      </c>
      <c r="G192" s="237"/>
      <c r="H192" s="237" t="s">
        <v>663</v>
      </c>
      <c r="I192" s="237" t="s">
        <v>603</v>
      </c>
      <c r="J192" s="237"/>
      <c r="K192" s="285"/>
    </row>
    <row r="193" spans="2:11" s="1" customFormat="1" ht="15" customHeight="1">
      <c r="B193" s="262"/>
      <c r="C193" s="298" t="s">
        <v>664</v>
      </c>
      <c r="D193" s="237"/>
      <c r="E193" s="237"/>
      <c r="F193" s="260" t="s">
        <v>574</v>
      </c>
      <c r="G193" s="237"/>
      <c r="H193" s="237" t="s">
        <v>665</v>
      </c>
      <c r="I193" s="237" t="s">
        <v>603</v>
      </c>
      <c r="J193" s="237"/>
      <c r="K193" s="285"/>
    </row>
    <row r="194" spans="2:11" s="1" customFormat="1" ht="15" customHeight="1">
      <c r="B194" s="291"/>
      <c r="C194" s="300"/>
      <c r="D194" s="271"/>
      <c r="E194" s="271"/>
      <c r="F194" s="271"/>
      <c r="G194" s="271"/>
      <c r="H194" s="271"/>
      <c r="I194" s="271"/>
      <c r="J194" s="271"/>
      <c r="K194" s="292"/>
    </row>
    <row r="195" spans="2:11" s="1" customFormat="1" ht="18.75" customHeight="1">
      <c r="B195" s="273"/>
      <c r="C195" s="283"/>
      <c r="D195" s="283"/>
      <c r="E195" s="283"/>
      <c r="F195" s="293"/>
      <c r="G195" s="283"/>
      <c r="H195" s="283"/>
      <c r="I195" s="283"/>
      <c r="J195" s="283"/>
      <c r="K195" s="273"/>
    </row>
    <row r="196" spans="2:11" s="1" customFormat="1" ht="18.75" customHeight="1">
      <c r="B196" s="273"/>
      <c r="C196" s="283"/>
      <c r="D196" s="283"/>
      <c r="E196" s="283"/>
      <c r="F196" s="293"/>
      <c r="G196" s="283"/>
      <c r="H196" s="283"/>
      <c r="I196" s="283"/>
      <c r="J196" s="283"/>
      <c r="K196" s="273"/>
    </row>
    <row r="197" spans="2:11" s="1" customFormat="1" ht="18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228" t="s">
        <v>666</v>
      </c>
      <c r="D199" s="228"/>
      <c r="E199" s="228"/>
      <c r="F199" s="228"/>
      <c r="G199" s="228"/>
      <c r="H199" s="228"/>
      <c r="I199" s="228"/>
      <c r="J199" s="228"/>
      <c r="K199" s="229"/>
    </row>
    <row r="200" spans="2:11" s="1" customFormat="1" ht="25.5" customHeight="1">
      <c r="B200" s="227"/>
      <c r="C200" s="301" t="s">
        <v>667</v>
      </c>
      <c r="D200" s="301"/>
      <c r="E200" s="301"/>
      <c r="F200" s="301" t="s">
        <v>668</v>
      </c>
      <c r="G200" s="302"/>
      <c r="H200" s="301" t="s">
        <v>669</v>
      </c>
      <c r="I200" s="301"/>
      <c r="J200" s="301"/>
      <c r="K200" s="229"/>
    </row>
    <row r="201" spans="2:11" s="1" customFormat="1" ht="5.25" customHeight="1">
      <c r="B201" s="262"/>
      <c r="C201" s="257"/>
      <c r="D201" s="257"/>
      <c r="E201" s="257"/>
      <c r="F201" s="257"/>
      <c r="G201" s="283"/>
      <c r="H201" s="257"/>
      <c r="I201" s="257"/>
      <c r="J201" s="257"/>
      <c r="K201" s="285"/>
    </row>
    <row r="202" spans="2:11" s="1" customFormat="1" ht="15" customHeight="1">
      <c r="B202" s="262"/>
      <c r="C202" s="237" t="s">
        <v>659</v>
      </c>
      <c r="D202" s="237"/>
      <c r="E202" s="237"/>
      <c r="F202" s="260" t="s">
        <v>40</v>
      </c>
      <c r="G202" s="237"/>
      <c r="H202" s="237" t="s">
        <v>670</v>
      </c>
      <c r="I202" s="237"/>
      <c r="J202" s="237"/>
      <c r="K202" s="285"/>
    </row>
    <row r="203" spans="2:11" s="1" customFormat="1" ht="15" customHeight="1">
      <c r="B203" s="262"/>
      <c r="C203" s="237"/>
      <c r="D203" s="237"/>
      <c r="E203" s="237"/>
      <c r="F203" s="260" t="s">
        <v>41</v>
      </c>
      <c r="G203" s="237"/>
      <c r="H203" s="237" t="s">
        <v>671</v>
      </c>
      <c r="I203" s="237"/>
      <c r="J203" s="237"/>
      <c r="K203" s="285"/>
    </row>
    <row r="204" spans="2:11" s="1" customFormat="1" ht="15" customHeight="1">
      <c r="B204" s="262"/>
      <c r="C204" s="237"/>
      <c r="D204" s="237"/>
      <c r="E204" s="237"/>
      <c r="F204" s="260" t="s">
        <v>44</v>
      </c>
      <c r="G204" s="237"/>
      <c r="H204" s="237" t="s">
        <v>672</v>
      </c>
      <c r="I204" s="237"/>
      <c r="J204" s="237"/>
      <c r="K204" s="285"/>
    </row>
    <row r="205" spans="2:11" s="1" customFormat="1" ht="15" customHeight="1">
      <c r="B205" s="262"/>
      <c r="C205" s="237"/>
      <c r="D205" s="237"/>
      <c r="E205" s="237"/>
      <c r="F205" s="260" t="s">
        <v>42</v>
      </c>
      <c r="G205" s="237"/>
      <c r="H205" s="237" t="s">
        <v>673</v>
      </c>
      <c r="I205" s="237"/>
      <c r="J205" s="237"/>
      <c r="K205" s="285"/>
    </row>
    <row r="206" spans="2:11" s="1" customFormat="1" ht="15" customHeight="1">
      <c r="B206" s="262"/>
      <c r="C206" s="237"/>
      <c r="D206" s="237"/>
      <c r="E206" s="237"/>
      <c r="F206" s="260" t="s">
        <v>43</v>
      </c>
      <c r="G206" s="237"/>
      <c r="H206" s="237" t="s">
        <v>674</v>
      </c>
      <c r="I206" s="237"/>
      <c r="J206" s="237"/>
      <c r="K206" s="285"/>
    </row>
    <row r="207" spans="2:11" s="1" customFormat="1" ht="15" customHeight="1">
      <c r="B207" s="262"/>
      <c r="C207" s="237"/>
      <c r="D207" s="237"/>
      <c r="E207" s="237"/>
      <c r="F207" s="260"/>
      <c r="G207" s="237"/>
      <c r="H207" s="237"/>
      <c r="I207" s="237"/>
      <c r="J207" s="237"/>
      <c r="K207" s="285"/>
    </row>
    <row r="208" spans="2:11" s="1" customFormat="1" ht="15" customHeight="1">
      <c r="B208" s="262"/>
      <c r="C208" s="237" t="s">
        <v>615</v>
      </c>
      <c r="D208" s="237"/>
      <c r="E208" s="237"/>
      <c r="F208" s="260" t="s">
        <v>76</v>
      </c>
      <c r="G208" s="237"/>
      <c r="H208" s="237" t="s">
        <v>675</v>
      </c>
      <c r="I208" s="237"/>
      <c r="J208" s="237"/>
      <c r="K208" s="285"/>
    </row>
    <row r="209" spans="2:11" s="1" customFormat="1" ht="15" customHeight="1">
      <c r="B209" s="262"/>
      <c r="C209" s="237"/>
      <c r="D209" s="237"/>
      <c r="E209" s="237"/>
      <c r="F209" s="260" t="s">
        <v>510</v>
      </c>
      <c r="G209" s="237"/>
      <c r="H209" s="237" t="s">
        <v>511</v>
      </c>
      <c r="I209" s="237"/>
      <c r="J209" s="237"/>
      <c r="K209" s="285"/>
    </row>
    <row r="210" spans="2:11" s="1" customFormat="1" ht="15" customHeight="1">
      <c r="B210" s="262"/>
      <c r="C210" s="237"/>
      <c r="D210" s="237"/>
      <c r="E210" s="237"/>
      <c r="F210" s="260" t="s">
        <v>508</v>
      </c>
      <c r="G210" s="237"/>
      <c r="H210" s="237" t="s">
        <v>676</v>
      </c>
      <c r="I210" s="237"/>
      <c r="J210" s="237"/>
      <c r="K210" s="285"/>
    </row>
    <row r="211" spans="2:11" s="1" customFormat="1" ht="15" customHeight="1">
      <c r="B211" s="303"/>
      <c r="C211" s="237"/>
      <c r="D211" s="237"/>
      <c r="E211" s="237"/>
      <c r="F211" s="260" t="s">
        <v>512</v>
      </c>
      <c r="G211" s="298"/>
      <c r="H211" s="289" t="s">
        <v>513</v>
      </c>
      <c r="I211" s="289"/>
      <c r="J211" s="289"/>
      <c r="K211" s="304"/>
    </row>
    <row r="212" spans="2:11" s="1" customFormat="1" ht="15" customHeight="1">
      <c r="B212" s="303"/>
      <c r="C212" s="237"/>
      <c r="D212" s="237"/>
      <c r="E212" s="237"/>
      <c r="F212" s="260" t="s">
        <v>514</v>
      </c>
      <c r="G212" s="298"/>
      <c r="H212" s="289" t="s">
        <v>429</v>
      </c>
      <c r="I212" s="289"/>
      <c r="J212" s="289"/>
      <c r="K212" s="304"/>
    </row>
    <row r="213" spans="2:11" s="1" customFormat="1" ht="15" customHeight="1">
      <c r="B213" s="303"/>
      <c r="C213" s="237"/>
      <c r="D213" s="237"/>
      <c r="E213" s="237"/>
      <c r="F213" s="260"/>
      <c r="G213" s="298"/>
      <c r="H213" s="289"/>
      <c r="I213" s="289"/>
      <c r="J213" s="289"/>
      <c r="K213" s="304"/>
    </row>
    <row r="214" spans="2:11" s="1" customFormat="1" ht="15" customHeight="1">
      <c r="B214" s="303"/>
      <c r="C214" s="237" t="s">
        <v>639</v>
      </c>
      <c r="D214" s="237"/>
      <c r="E214" s="237"/>
      <c r="F214" s="260">
        <v>1</v>
      </c>
      <c r="G214" s="298"/>
      <c r="H214" s="289" t="s">
        <v>677</v>
      </c>
      <c r="I214" s="289"/>
      <c r="J214" s="289"/>
      <c r="K214" s="304"/>
    </row>
    <row r="215" spans="2:11" s="1" customFormat="1" ht="15" customHeight="1">
      <c r="B215" s="303"/>
      <c r="C215" s="237"/>
      <c r="D215" s="237"/>
      <c r="E215" s="237"/>
      <c r="F215" s="260">
        <v>2</v>
      </c>
      <c r="G215" s="298"/>
      <c r="H215" s="289" t="s">
        <v>678</v>
      </c>
      <c r="I215" s="289"/>
      <c r="J215" s="289"/>
      <c r="K215" s="304"/>
    </row>
    <row r="216" spans="2:11" s="1" customFormat="1" ht="15" customHeight="1">
      <c r="B216" s="303"/>
      <c r="C216" s="237"/>
      <c r="D216" s="237"/>
      <c r="E216" s="237"/>
      <c r="F216" s="260">
        <v>3</v>
      </c>
      <c r="G216" s="298"/>
      <c r="H216" s="289" t="s">
        <v>679</v>
      </c>
      <c r="I216" s="289"/>
      <c r="J216" s="289"/>
      <c r="K216" s="304"/>
    </row>
    <row r="217" spans="2:11" s="1" customFormat="1" ht="15" customHeight="1">
      <c r="B217" s="303"/>
      <c r="C217" s="237"/>
      <c r="D217" s="237"/>
      <c r="E217" s="237"/>
      <c r="F217" s="260">
        <v>4</v>
      </c>
      <c r="G217" s="298"/>
      <c r="H217" s="289" t="s">
        <v>680</v>
      </c>
      <c r="I217" s="289"/>
      <c r="J217" s="289"/>
      <c r="K217" s="304"/>
    </row>
    <row r="218" spans="2:11" s="1" customFormat="1" ht="12.75" customHeight="1">
      <c r="B218" s="305"/>
      <c r="C218" s="306"/>
      <c r="D218" s="306"/>
      <c r="E218" s="306"/>
      <c r="F218" s="306"/>
      <c r="G218" s="306"/>
      <c r="H218" s="306"/>
      <c r="I218" s="306"/>
      <c r="J218" s="306"/>
      <c r="K218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Oršula, Jan</dc:creator>
  <cp:keywords/>
  <dc:description/>
  <cp:lastModifiedBy>Oršula, Jan</cp:lastModifiedBy>
  <dcterms:created xsi:type="dcterms:W3CDTF">2023-04-21T07:41:50Z</dcterms:created>
  <dcterms:modified xsi:type="dcterms:W3CDTF">2023-04-21T07:41:56Z</dcterms:modified>
  <cp:category/>
  <cp:version/>
  <cp:contentType/>
  <cp:contentStatus/>
</cp:coreProperties>
</file>