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1 - Parkoviště Běžecká" sheetId="2" r:id="rId2"/>
    <sheet name="SO185 - Všeobecné a ostat..." sheetId="3" r:id="rId3"/>
    <sheet name="SO431 - Veřejné osvětlení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'SO101 - Parkoviště Běžecká'!$C$84:$K$156</definedName>
    <definedName name="_xlnm.Print_Area" localSheetId="1">'SO101 - Parkoviště Běžecká'!$C$4:$J$39,'SO101 - Parkoviště Běžecká'!$C$45:$J$66,'SO101 - Parkoviště Běžecká'!$C$72:$K$156</definedName>
    <definedName name="_xlnm._FilterDatabase" localSheetId="2" hidden="1">'SO185 - Všeobecné a ostat...'!$C$84:$K$100</definedName>
    <definedName name="_xlnm.Print_Area" localSheetId="2">'SO185 - Všeobecné a ostat...'!$C$4:$J$39,'SO185 - Všeobecné a ostat...'!$C$45:$J$66,'SO185 - Všeobecné a ostat...'!$C$72:$K$100</definedName>
    <definedName name="_xlnm._FilterDatabase" localSheetId="3" hidden="1">'SO431 - Veřejné osvětlení'!$C$81:$K$121</definedName>
    <definedName name="_xlnm.Print_Area" localSheetId="3">'SO431 - Veřejné osvětlení'!$C$4:$J$39,'SO431 - Veřejné osvětlení'!$C$45:$J$63,'SO431 - Veřejné osvětlení'!$C$69:$K$121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'SO101 - Parkoviště Běžecká'!$84:$84</definedName>
    <definedName name="_xlnm.Print_Titles" localSheetId="2">'SO185 - Všeobecné a ostat...'!$84:$84</definedName>
    <definedName name="_xlnm.Print_Titles" localSheetId="3">'SO431 - Veřejné osvětlení'!$81:$81</definedName>
  </definedNames>
  <calcPr fullCalcOnLoad="1"/>
</workbook>
</file>

<file path=xl/sharedStrings.xml><?xml version="1.0" encoding="utf-8"?>
<sst xmlns="http://schemas.openxmlformats.org/spreadsheetml/2006/main" count="2512" uniqueCount="642">
  <si>
    <t>Export Komplet</t>
  </si>
  <si>
    <t>VZ</t>
  </si>
  <si>
    <t>2.0</t>
  </si>
  <si>
    <t>ZAMOK</t>
  </si>
  <si>
    <t>False</t>
  </si>
  <si>
    <t>{751d246a-1272-4875-b001-af1a1b24932e}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</si>
  <si>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</si>
  <si>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</si>
  <si>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</si>
  <si>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</si>
  <si>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</si>
  <si>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</si>
  <si>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</si>
  <si>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</si>
  <si>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0261-04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</si>
  <si>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</si>
  <si>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</si>
  <si>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SOKOLOV - parkoviště Běžecká</t>
  </si>
  <si>
    <t>KSO:</t>
  </si>
  <si>
    <t/>
  </si>
  <si>
    <t>CC-CZ:</t>
  </si>
  <si>
    <t>Místo:</t>
  </si>
  <si>
    <t xml:space="preserve"> </t>
  </si>
  <si>
    <t>Datum:</t>
  </si>
  <si>
    <t>16. 12. 2020</t>
  </si>
  <si>
    <t>Zadavatel:</t>
  </si>
  <si>
    <t>IČ:</t>
  </si>
  <si>
    <t>DIČ:</t>
  </si>
  <si>
    <t>Uchazeč:</t>
  </si>
  <si>
    <t>Vyplň údaj</t>
  </si>
  <si>
    <t>Projektant:</t>
  </si>
  <si>
    <t>246 68 613</t>
  </si>
  <si>
    <t>ADVISIA s.r.o.</t>
  </si>
  <si>
    <t>CZ24668613</t>
  </si>
  <si>
    <t>True</t>
  </si>
  <si>
    <t>Zpracovatel:</t>
  </si>
  <si>
    <t>764 89 337</t>
  </si>
  <si>
    <t>Tomáš Valenta</t>
  </si>
  <si>
    <t>CZ8002143259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</si>
  <si>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</si>
  <si>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Uvedením obchodních názvů nejsou vyloučena rovnocenná řešení a komponenty v souladu s §89 odst. 6 zákona 134/2016 Sb. O zadávaní veřejných zakázek.
V rozpočtu jsou uvedeny kromě obecného popisu i referenční výrobky. Důvodem je dostatečně přesná specifikace výrobků, aby byla zajištěna požadovaná kvalita, a také budoucí kompatibilita se stávajícími materiály a zařízeními a  tím i efektivita nákladů na servis a údržbu zařízení.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</si>
  <si>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</si>
  <si>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</si>
  <si>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</si>
  <si>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</si>
  <si>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</si>
  <si>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</si>
  <si>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</si>
  <si>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</si>
  <si>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</si>
  <si>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</si>
  <si>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</si>
  <si>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</si>
  <si>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</si>
  <si>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</si>
  <si>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</si>
  <si>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</si>
  <si>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</si>
  <si>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</si>
  <si>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</si>
  <si>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</si>
  <si>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</si>
  <si>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</si>
  <si>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</si>
  <si>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</si>
  <si>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</si>
  <si>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</si>
  <si>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</si>
  <si>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</si>
  <si>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</si>
  <si>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</si>
  <si>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</si>
  <si>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</si>
  <si>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</si>
  <si>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</si>
  <si>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</si>
  <si>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</si>
  <si>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</si>
  <si>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</si>
  <si>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</si>
  <si>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</si>
  <si>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Parkoviště Běžecká</t>
  </si>
  <si>
    <t>STA</t>
  </si>
  <si>
    <t>1</t>
  </si>
  <si>
    <t>{93f2b33d-b4b8-4679-b376-1cb816cd3250}</t>
  </si>
  <si>
    <t>2</t>
  </si>
  <si>
    <t>SO185</t>
  </si>
  <si>
    <t>Všeobecné a ostatní náklady</t>
  </si>
  <si>
    <t>{8e28cf6f-8631-499a-8c31-fc1776ba3ad8}</t>
  </si>
  <si>
    <t>SO431</t>
  </si>
  <si>
    <t>Veřejné osvětlení</t>
  </si>
  <si>
    <t>{c34c77fc-4d05-4f6d-ab44-c86d5d5f8e6a}</t>
  </si>
  <si>
    <t>KRYCÍ LIST SOUPISU PRACÍ</t>
  </si>
  <si>
    <t>Objekt:</t>
  </si>
  <si>
    <t>SO101 - Parkoviště Běžecká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</si>
  <si>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Uvedením obchodních názvů nejsou vyloučena rovnocenná řešení a komponenty v souladu s §89 odst. 6 zákona 134/2016 Sb. O zadávaní veřejných zakázek. V rozpočtu jsou uvedeny kromě obecného popisu i referenční výrobky. Důvodem je dostatečně přesná specifikace výrobků, aby byla zajištěna požadovaná kvalita, a také budoucí kompatibilita se stávajícími materiály a zařízeními a  tím i efektivita nákladů na servis a údržbu zařízení.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</si>
  <si>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</si>
  <si>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</si>
  <si>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</si>
  <si>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</si>
  <si>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</si>
  <si>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</si>
  <si>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</si>
  <si>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</si>
  <si>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</si>
  <si>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</si>
  <si>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</si>
  <si>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</si>
  <si>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</si>
  <si>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</si>
  <si>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</si>
  <si>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</si>
  <si>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</si>
  <si>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</si>
  <si>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</si>
  <si>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</si>
  <si>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</si>
  <si>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</si>
  <si>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</si>
  <si>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</si>
  <si>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</si>
  <si>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</si>
  <si>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</si>
  <si>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</si>
  <si>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</si>
  <si>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</si>
  <si>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m2</t>
  </si>
  <si>
    <t>CS ÚRS 2020 01</t>
  </si>
  <si>
    <t>4</t>
  </si>
  <si>
    <t>233451078</t>
  </si>
  <si>
    <t>VV</t>
  </si>
  <si>
    <t>30,00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</si>
  <si>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</si>
  <si>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</si>
  <si>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1643504196</t>
  </si>
  <si>
    <t>Součet</t>
  </si>
  <si>
    <t>3</t>
  </si>
  <si>
    <t>113154114</t>
  </si>
  <si>
    <t>Frézování živičného podkladu nebo krytu s naložením na dopravní prostředek plochy do 500 m2 bez překážek v trase pruhu šířky do 0,5 m, tloušťky vrstvy 100 mm</t>
  </si>
  <si>
    <t>-544842507</t>
  </si>
  <si>
    <t>121151113</t>
  </si>
  <si>
    <t>Sejmutí ornice strojně při souvislé ploše přes 100 do 500 m2, tl. vrstvy do 200 mm</t>
  </si>
  <si>
    <t>-1794986673</t>
  </si>
  <si>
    <t>5</t>
  </si>
  <si>
    <t>122252204</t>
  </si>
  <si>
    <t>Odkopávky a prokopávky nezapažené pro silnice a dálnice strojně v hornině třídy těžitelnosti I přes 100 do 500 m3</t>
  </si>
  <si>
    <t>m3</t>
  </si>
  <si>
    <t>595126148</t>
  </si>
  <si>
    <t>269,00*0,37</t>
  </si>
  <si>
    <t>odkopávka pro parkoviště tl. 520mm</t>
  </si>
  <si>
    <t>269*0,50</t>
  </si>
  <si>
    <t>odkopávka pro aktivní zónu tl. 500mm - položka bude čerpána dle skutečnosti se souhlasem TDI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</si>
  <si>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</si>
  <si>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</si>
  <si>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</si>
  <si>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-2139371705</t>
  </si>
  <si>
    <t>7</t>
  </si>
  <si>
    <t>171251201</t>
  </si>
  <si>
    <t>Uložení sypaniny na skládky nebo meziskládky bez hutnění s upravením uložené sypaniny do předepsaného tvaru</t>
  </si>
  <si>
    <t>2020343790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</si>
  <si>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</si>
  <si>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</si>
  <si>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</si>
  <si>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</si>
  <si>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-420512965</t>
  </si>
  <si>
    <t>234,03*1,8 'Přepočtené koeficientem množství</t>
  </si>
  <si>
    <t>9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</si>
  <si>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</si>
  <si>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</si>
  <si>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-815213513</t>
  </si>
  <si>
    <t>Součet - násyp pro aktivní zónu tl. 500mm - položka bude čerpána dle skutečnosti se souhlasem TDI</t>
  </si>
  <si>
    <t>10</t>
  </si>
  <si>
    <t>M</t>
  </si>
  <si>
    <t>58344229</t>
  </si>
  <si>
    <t>štěrkodrť frakce 0/125</t>
  </si>
  <si>
    <t>-2030127281</t>
  </si>
  <si>
    <t>134,5*1,8 'Přepočtené koeficientem množství</t>
  </si>
  <si>
    <t>11</t>
  </si>
  <si>
    <t>181152302</t>
  </si>
  <si>
    <t>Úprava pláně na stavbách silnic a dálnic strojně v zářezech mimo skalních se zhutněním</t>
  </si>
  <si>
    <t>-1365618134</t>
  </si>
  <si>
    <t>12</t>
  </si>
  <si>
    <t>181351103</t>
  </si>
  <si>
    <t>Rozprostření a urovnání ornice v rovině nebo ve svahu sklonu do 1:5 strojně při souvislé ploše přes 100 do 500 m2, tl. vrstvy do 200 mm</t>
  </si>
  <si>
    <t>388983609</t>
  </si>
  <si>
    <t>13</t>
  </si>
  <si>
    <t>181411132</t>
  </si>
  <si>
    <t>Založení trávníku na půdě předem připravené plochy do 1000 m2 výsevem včetně utažení parkového na svahu přes 1:5 do 1:2</t>
  </si>
  <si>
    <t>871587892</t>
  </si>
  <si>
    <t>14</t>
  </si>
  <si>
    <t>00572410</t>
  </si>
  <si>
    <t>osivo směs travní parková</t>
  </si>
  <si>
    <t>kg</t>
  </si>
  <si>
    <t>1259277427</t>
  </si>
  <si>
    <t>110*0,015 'Přepočtené koeficientem množství</t>
  </si>
  <si>
    <t>185804312</t>
  </si>
  <si>
    <t>Zalití rostlin vodou plochy záhonů jednotlivě přes 20 m2</t>
  </si>
  <si>
    <t>-928469883</t>
  </si>
  <si>
    <t>110*0,05</t>
  </si>
  <si>
    <t>Komunikace pozemní</t>
  </si>
  <si>
    <t>16</t>
  </si>
  <si>
    <t>564231111</t>
  </si>
  <si>
    <t>Podklad nebo podsyp ze štěrkopísku ŠP s rozprostřením, vlhčením a zhutněním, po zhutnění tl. 100 mm</t>
  </si>
  <si>
    <t>-2090579580</t>
  </si>
  <si>
    <t>17</t>
  </si>
  <si>
    <t>564730011</t>
  </si>
  <si>
    <t>Podklad nebo kryt z kameniva hrubého drceného vel. 8-16 mm s rozprostřením a zhutněním, po zhutnění tl. 100 mm</t>
  </si>
  <si>
    <t>-1000114331</t>
  </si>
  <si>
    <t>18</t>
  </si>
  <si>
    <t>564760111</t>
  </si>
  <si>
    <t>Podklad nebo kryt z kameniva hrubého drceného vel. 16-32 mm s rozprostřením a zhutněním, po zhutnění tl. 200 mm</t>
  </si>
  <si>
    <t>-693414946</t>
  </si>
  <si>
    <t>19</t>
  </si>
  <si>
    <t>564851111</t>
  </si>
  <si>
    <t>Podklad ze štěrkodrti ŠD s rozprostřením a zhutněním, po zhutnění tl. 150 mm</t>
  </si>
  <si>
    <t>50369877</t>
  </si>
  <si>
    <t>30</t>
  </si>
  <si>
    <t>doplnění vozovka</t>
  </si>
  <si>
    <t>20</t>
  </si>
  <si>
    <t>573111112</t>
  </si>
  <si>
    <t>Postřik infiltrační PI z asfaltu silničního s posypem kamenivem, v množství 1,00 kg/m2</t>
  </si>
  <si>
    <t>-921931377</t>
  </si>
  <si>
    <t>573231107</t>
  </si>
  <si>
    <t>Postřik spojovací PS bez posypu kamenivem ze silniční emulze, v množství 0,40 kg/m2</t>
  </si>
  <si>
    <t>652767501</t>
  </si>
  <si>
    <t>22</t>
  </si>
  <si>
    <t>577134131</t>
  </si>
  <si>
    <t>Asfaltový beton vrstva obrusná ACO 11 (ABS) s rozprostřením a se zhutněním z modifikovaného asfaltu v pruhu šířky přes do 1,5 do 3 m, po zhutnění tl. 40 mm</t>
  </si>
  <si>
    <t>514235959</t>
  </si>
  <si>
    <t>23</t>
  </si>
  <si>
    <t>577155142</t>
  </si>
  <si>
    <t>Asfaltový beton vrstva ložní ACL 16 (ABH) s rozprostřením a zhutněním z modifikovaného asfaltu v pruhu šířky přes 3 m, po zhutnění tl. 60 mm</t>
  </si>
  <si>
    <t>453968411</t>
  </si>
  <si>
    <t>24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</si>
  <si>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</si>
  <si>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</si>
  <si>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562888306</t>
  </si>
  <si>
    <t>25</t>
  </si>
  <si>
    <t>59246015</t>
  </si>
  <si>
    <t>dlažba plošná betonová vegetační 500x500x80mm</t>
  </si>
  <si>
    <t>739149097</t>
  </si>
  <si>
    <t>269*1,1 'Přepočtené koeficientem množství</t>
  </si>
  <si>
    <t>26</t>
  </si>
  <si>
    <t>599141111</t>
  </si>
  <si>
    <t>Vyplnění spár mezi silničními dílci jakékoliv tloušťky živičnou zálivkou</t>
  </si>
  <si>
    <t>m</t>
  </si>
  <si>
    <t>118603852</t>
  </si>
  <si>
    <t>27</t>
  </si>
  <si>
    <t>919726123</t>
  </si>
  <si>
    <t>Geotextilie netkaná pro ochranu, separaci nebo filtraci měrná hmotnost přes 300 do 500 g/m2 - nutno použít certifikované geotextilie proti vsaku ropných látek</t>
  </si>
  <si>
    <t>-803819222</t>
  </si>
  <si>
    <t>Ostatní konstrukce a práce, bourání</t>
  </si>
  <si>
    <t>28</t>
  </si>
  <si>
    <t>914111111</t>
  </si>
  <si>
    <t>Montáž svislé dopravní značky základní velikosti do 1 m2 objímkami na sloupky nebo konzoly</t>
  </si>
  <si>
    <t>kus</t>
  </si>
  <si>
    <t>2100381139</t>
  </si>
  <si>
    <t>29</t>
  </si>
  <si>
    <t>4044562x</t>
  </si>
  <si>
    <t>značky IP12, IP11b</t>
  </si>
  <si>
    <t>1241748466</t>
  </si>
  <si>
    <t>914511111</t>
  </si>
  <si>
    <t>Montáž sloupku dopravních značek délky do 3,5 m do betonového základu</t>
  </si>
  <si>
    <t>-929099308</t>
  </si>
  <si>
    <t>31</t>
  </si>
  <si>
    <t>40445225</t>
  </si>
  <si>
    <t>sloupek pro dopravní značku Zn D 60mm v 3,5m</t>
  </si>
  <si>
    <t>-276084225</t>
  </si>
  <si>
    <t>32</t>
  </si>
  <si>
    <t>915231112</t>
  </si>
  <si>
    <t>Vodorovné dopravní značení stříkaným plastem přechody pro chodce, šipky, symboly nápisy bílé retroreflexní</t>
  </si>
  <si>
    <t>1087705574</t>
  </si>
  <si>
    <t>33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</si>
  <si>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</si>
  <si>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</si>
  <si>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801370839</t>
  </si>
  <si>
    <t>34</t>
  </si>
  <si>
    <t>59217031</t>
  </si>
  <si>
    <t>obrubník betonový silniční 1000x150x250mm</t>
  </si>
  <si>
    <t>1679642297</t>
  </si>
  <si>
    <t>119*1,1 'Přepočtené koeficientem množství</t>
  </si>
  <si>
    <t>997</t>
  </si>
  <si>
    <t>Přesun sutě</t>
  </si>
  <si>
    <t>35</t>
  </si>
  <si>
    <t>997221551</t>
  </si>
  <si>
    <t>Vodorovná doprava suti bez naložení, ale se složením a s hrubým urovnáním ze sypkých materiálů, na vzdálenost do 1 km</t>
  </si>
  <si>
    <t>1251880438</t>
  </si>
  <si>
    <t>36</t>
  </si>
  <si>
    <t>997221559</t>
  </si>
  <si>
    <t>Vodorovná doprava suti bez naložení, ale se složením a s hrubým urovnáním Příplatek k ceně za každý další i započatý 1 km přes 1 km</t>
  </si>
  <si>
    <t>-427182529</t>
  </si>
  <si>
    <t>19,32*9 'Přepočtené koeficientem množství</t>
  </si>
  <si>
    <t>37</t>
  </si>
  <si>
    <t>997221873</t>
  </si>
  <si>
    <t>1428931232</t>
  </si>
  <si>
    <t>38</t>
  </si>
  <si>
    <t>997221875</t>
  </si>
  <si>
    <t>Poplatek za uložení stavebního odpadu na recyklační skládce (skládkovné) asfaltového bez obsahu dehtu zatříděného do Katalogu odpadů pod kódem 17 03 02</t>
  </si>
  <si>
    <t>1234754307</t>
  </si>
  <si>
    <t>2,94</t>
  </si>
  <si>
    <t>7,68</t>
  </si>
  <si>
    <t>998</t>
  </si>
  <si>
    <t>Přesun hmot</t>
  </si>
  <si>
    <t>39</t>
  </si>
  <si>
    <t>998223011</t>
  </si>
  <si>
    <t>Přesun hmot pro pozemní komunikace s krytem dlážděným dopravní vzdálenost do 200 m jakékoliv délky objektu</t>
  </si>
  <si>
    <t>-1056436549</t>
  </si>
  <si>
    <t>SO185 - Všeobecné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</si>
  <si>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</si>
  <si>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</si>
  <si>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</si>
  <si>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</si>
  <si>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</si>
  <si>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</si>
  <si>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</si>
  <si>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</si>
  <si>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</si>
  <si>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</si>
  <si>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011303000</t>
  </si>
  <si>
    <t>Archeologická činnost na povrchu</t>
  </si>
  <si>
    <t>soub</t>
  </si>
  <si>
    <t>1024</t>
  </si>
  <si>
    <t>-939558947</t>
  </si>
  <si>
    <t>012203000</t>
  </si>
  <si>
    <t>Geodetické práce při provádění stavby - (geodet zhotovitele stavby) 
- vytyčení stavby
- obvod staveniště
- skutečné zjištění průběhu inženýrských sítí
- vybudování potřebné vytyčovací sítě</t>
  </si>
  <si>
    <t>1534737442</t>
  </si>
  <si>
    <t>012303000</t>
  </si>
  <si>
    <t>Geodetické práce po výstavbě - geometrický plán</t>
  </si>
  <si>
    <t>-1000757138</t>
  </si>
  <si>
    <t>013244000</t>
  </si>
  <si>
    <t>Dokumentace RDS</t>
  </si>
  <si>
    <t>-34186072</t>
  </si>
  <si>
    <t>013254000</t>
  </si>
  <si>
    <t>Dokumentace skutečného provedení stavby</t>
  </si>
  <si>
    <t>689371269</t>
  </si>
  <si>
    <t>VRN2</t>
  </si>
  <si>
    <t>Příprava staveniště</t>
  </si>
  <si>
    <t>022002000</t>
  </si>
  <si>
    <t>Pomocné práce - zřízení nebo zajištění ochrany inženýrských sítí</t>
  </si>
  <si>
    <t>514791143</t>
  </si>
  <si>
    <t>VRN3</t>
  </si>
  <si>
    <t>Zařízení staveniště</t>
  </si>
  <si>
    <t>030001000</t>
  </si>
  <si>
    <t>-292262508</t>
  </si>
  <si>
    <t>VRN4</t>
  </si>
  <si>
    <t>Inženýrská činnost</t>
  </si>
  <si>
    <t>042903000</t>
  </si>
  <si>
    <t>Ostatní posudky, kontroly, revizní zprávy</t>
  </si>
  <si>
    <t>-1292990691</t>
  </si>
  <si>
    <t>VRN7</t>
  </si>
  <si>
    <t>Provozní vlivy</t>
  </si>
  <si>
    <t>072103011</t>
  </si>
  <si>
    <t xml:space="preserve">Osazení provizorního dopravního značení vč. projednání a povolení </t>
  </si>
  <si>
    <t>-1158713902</t>
  </si>
  <si>
    <t>SO431 - Veřejné osvětlení</t>
  </si>
  <si>
    <t>D1 - Popis Materiály</t>
  </si>
  <si>
    <t>D2 - Popis Montážní práce</t>
  </si>
  <si>
    <t>D3 - Popis Práce v HZS</t>
  </si>
  <si>
    <t>D1</t>
  </si>
  <si>
    <t>Popis Materiály</t>
  </si>
  <si>
    <t>Pol1</t>
  </si>
  <si>
    <t>STB-8B Stožár bezpaticový třístupňový silniční s manžetou</t>
  </si>
  <si>
    <t>ks</t>
  </si>
  <si>
    <t>Pol2</t>
  </si>
  <si>
    <t>UD 1/76 -750 Výložník rovný</t>
  </si>
  <si>
    <t>Pol3</t>
  </si>
  <si>
    <t>SV 6.16.4/x1 Elektrovýzbroj 1. poj</t>
  </si>
  <si>
    <t>Pol4</t>
  </si>
  <si>
    <t>MicroMartin, 25W Svítidlo LED, silniční</t>
  </si>
  <si>
    <t>Pol5</t>
  </si>
  <si>
    <t>AYKY-J 4x35 Zemní vedení</t>
  </si>
  <si>
    <t>Pol6</t>
  </si>
  <si>
    <t>CYKY-J 3x1,5 Kabel pro svítidlo (elektrovýzbroj-svítidlo)</t>
  </si>
  <si>
    <t>Pol7</t>
  </si>
  <si>
    <t>SVCZC 35Al Kabelová spojka zemní 4x35</t>
  </si>
  <si>
    <t>Pol8</t>
  </si>
  <si>
    <t>SR 3a Svorka spojovací páska-drát</t>
  </si>
  <si>
    <t>Pol9</t>
  </si>
  <si>
    <t>SR 2b Svorka spojovací páska-páska</t>
  </si>
  <si>
    <t>Pol10</t>
  </si>
  <si>
    <t>Kabelové oko šroubové</t>
  </si>
  <si>
    <t>Pol11</t>
  </si>
  <si>
    <t>Zemnící pásek FeZN 30x4</t>
  </si>
  <si>
    <t>Pol12</t>
  </si>
  <si>
    <t>Zemnící drát FeZn10</t>
  </si>
  <si>
    <t>Pol13</t>
  </si>
  <si>
    <t>KF 09050 Chránička Kopoflex</t>
  </si>
  <si>
    <t>Pol14</t>
  </si>
  <si>
    <t>Výstražná folie</t>
  </si>
  <si>
    <t>Pol15</t>
  </si>
  <si>
    <t>sada Pomocný materiál</t>
  </si>
  <si>
    <t>%</t>
  </si>
  <si>
    <t>D2</t>
  </si>
  <si>
    <t>Popis Montážní práce</t>
  </si>
  <si>
    <t>Pol16</t>
  </si>
  <si>
    <t>Odpojení přívodu do stožáru a montáž zemní spojky</t>
  </si>
  <si>
    <t>h</t>
  </si>
  <si>
    <t>Pol17</t>
  </si>
  <si>
    <t>Demontáž starých stožárů vč. patek a výložníků</t>
  </si>
  <si>
    <t>Pol18</t>
  </si>
  <si>
    <t>Demontáž svítidel</t>
  </si>
  <si>
    <t>Pol19</t>
  </si>
  <si>
    <t>Hloubení rýh do šířky 600mm</t>
  </si>
  <si>
    <t>Pol20</t>
  </si>
  <si>
    <t>Hloubení šachet pro patky</t>
  </si>
  <si>
    <t>40</t>
  </si>
  <si>
    <t>Pol21</t>
  </si>
  <si>
    <t>Obsyp kabelu, vč. položení výstražné folie</t>
  </si>
  <si>
    <t>42</t>
  </si>
  <si>
    <t>Pol22</t>
  </si>
  <si>
    <t>Zásyp výkopu, zhutnění</t>
  </si>
  <si>
    <t>44</t>
  </si>
  <si>
    <t>Pol23</t>
  </si>
  <si>
    <t>beton a zásyp Patka a ukotvení sloupu včetně materiálu</t>
  </si>
  <si>
    <t>46</t>
  </si>
  <si>
    <t>Pol24</t>
  </si>
  <si>
    <t>Instalace stožáru</t>
  </si>
  <si>
    <t>48</t>
  </si>
  <si>
    <t>Pol25</t>
  </si>
  <si>
    <t>Montáž svítidel s přívodem</t>
  </si>
  <si>
    <t>50</t>
  </si>
  <si>
    <t>Pol26</t>
  </si>
  <si>
    <t>Uložení zemního vedení - kabel silový s Al jádrem 4x35mm2</t>
  </si>
  <si>
    <t>52</t>
  </si>
  <si>
    <t>Pol27</t>
  </si>
  <si>
    <t>Příplatek za zatahování do chráničky do 0,75kg/m</t>
  </si>
  <si>
    <t>54</t>
  </si>
  <si>
    <t>Pol28</t>
  </si>
  <si>
    <t>Uložení uzemnění - zemnící pásek</t>
  </si>
  <si>
    <t>56</t>
  </si>
  <si>
    <t>Pol29</t>
  </si>
  <si>
    <t>Propojení zemnícího pásku a připojení odboček drát do 10mm</t>
  </si>
  <si>
    <t>58</t>
  </si>
  <si>
    <t>Pol30</t>
  </si>
  <si>
    <t>Připojení svítidla a elektrovýzbroje stožáru</t>
  </si>
  <si>
    <t>60</t>
  </si>
  <si>
    <t>Pol31</t>
  </si>
  <si>
    <t>Připojení zemnících drátů ke stožárům</t>
  </si>
  <si>
    <t>62</t>
  </si>
  <si>
    <t>Pol32</t>
  </si>
  <si>
    <t>Práce plošiny</t>
  </si>
  <si>
    <t>64</t>
  </si>
  <si>
    <t>Pol33</t>
  </si>
  <si>
    <t>Poplatek za recyklaci svítidla</t>
  </si>
  <si>
    <t>66</t>
  </si>
  <si>
    <t>Pol34</t>
  </si>
  <si>
    <t>Poplatek za recyklaci světelného zdroje</t>
  </si>
  <si>
    <t>68</t>
  </si>
  <si>
    <t>D3</t>
  </si>
  <si>
    <t>Popis Práce v HZS</t>
  </si>
  <si>
    <t>Pol35</t>
  </si>
  <si>
    <t>Práce v HZS</t>
  </si>
  <si>
    <t>70</t>
  </si>
  <si>
    <t>Pol36</t>
  </si>
  <si>
    <t>sada Revize</t>
  </si>
  <si>
    <t>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</si>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</sst>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36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38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20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0261-04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SOKOLOV - parkoviště Běžecká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16. 12. 2020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ADVISIA s.r.o.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Tomáš Valenta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'SO101 - Parkoviště Běžecká'!J30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'SO101 - Parkoviště Běžecká'!P85</f>
        <v>0</v>
      </c>
      <c r="AV55" s="121">
        <f>'SO101 - Parkoviště Běžecká'!J33</f>
        <v>0</v>
      </c>
      <c r="AW55" s="121">
        <f>'SO101 - Parkoviště Běžecká'!J34</f>
        <v>0</v>
      </c>
      <c r="AX55" s="121">
        <f>'SO101 - Parkoviště Běžecká'!J35</f>
        <v>0</v>
      </c>
      <c r="AY55" s="121">
        <f>'SO101 - Parkoviště Běžecká'!J36</f>
        <v>0</v>
      </c>
      <c r="AZ55" s="121">
        <f>'SO101 - Parkoviště Běžecká'!F33</f>
        <v>0</v>
      </c>
      <c r="BA55" s="121">
        <f>'SO101 - Parkoviště Běžecká'!F34</f>
        <v>0</v>
      </c>
      <c r="BB55" s="121">
        <f>'SO101 - Parkoviště Běžecká'!F35</f>
        <v>0</v>
      </c>
      <c r="BC55" s="121">
        <f>'SO101 - Parkoviště Běžecká'!F36</f>
        <v>0</v>
      </c>
      <c r="BD55" s="123">
        <f>'SO101 - Parkoviště Běžecká'!F37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16.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'SO185 - Všeobecné a ostat...'!J30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0">
        <v>0</v>
      </c>
      <c r="AT56" s="121">
        <f>ROUND(SUM(AV56:AW56),2)</f>
        <v>0</v>
      </c>
      <c r="AU56" s="122">
        <f>'SO185 - Všeobecné a ostat...'!P85</f>
        <v>0</v>
      </c>
      <c r="AV56" s="121">
        <f>'SO185 - Všeobecné a ostat...'!J33</f>
        <v>0</v>
      </c>
      <c r="AW56" s="121">
        <f>'SO185 - Všeobecné a ostat...'!J34</f>
        <v>0</v>
      </c>
      <c r="AX56" s="121">
        <f>'SO185 - Všeobecné a ostat...'!J35</f>
        <v>0</v>
      </c>
      <c r="AY56" s="121">
        <f>'SO185 - Všeobecné a ostat...'!J36</f>
        <v>0</v>
      </c>
      <c r="AZ56" s="121">
        <f>'SO185 - Všeobecné a ostat...'!F33</f>
        <v>0</v>
      </c>
      <c r="BA56" s="121">
        <f>'SO185 - Všeobecné a ostat...'!F34</f>
        <v>0</v>
      </c>
      <c r="BB56" s="121">
        <f>'SO185 - Všeobecné a ostat...'!F35</f>
        <v>0</v>
      </c>
      <c r="BC56" s="121">
        <f>'SO185 - Všeobecné a ostat...'!F36</f>
        <v>0</v>
      </c>
      <c r="BD56" s="123">
        <f>'SO185 - Všeobecné a ostat...'!F37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19</v>
      </c>
      <c r="CM56" s="124" t="s">
        <v>85</v>
      </c>
    </row>
    <row r="57" spans="1:91" s="7" customFormat="1" ht="16.5" customHeight="1">
      <c r="A57" s="112" t="s">
        <v>79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'SO431 - Veřejné osvětlení'!J30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82</v>
      </c>
      <c r="AR57" s="119"/>
      <c r="AS57" s="125">
        <v>0</v>
      </c>
      <c r="AT57" s="126">
        <f>ROUND(SUM(AV57:AW57),2)</f>
        <v>0</v>
      </c>
      <c r="AU57" s="127">
        <f>'SO431 - Veřejné osvětlení'!P82</f>
        <v>0</v>
      </c>
      <c r="AV57" s="126">
        <f>'SO431 - Veřejné osvětlení'!J33</f>
        <v>0</v>
      </c>
      <c r="AW57" s="126">
        <f>'SO431 - Veřejné osvětlení'!J34</f>
        <v>0</v>
      </c>
      <c r="AX57" s="126">
        <f>'SO431 - Veřejné osvětlení'!J35</f>
        <v>0</v>
      </c>
      <c r="AY57" s="126">
        <f>'SO431 - Veřejné osvětlení'!J36</f>
        <v>0</v>
      </c>
      <c r="AZ57" s="126">
        <f>'SO431 - Veřejné osvětlení'!F33</f>
        <v>0</v>
      </c>
      <c r="BA57" s="126">
        <f>'SO431 - Veřejné osvětlení'!F34</f>
        <v>0</v>
      </c>
      <c r="BB57" s="126">
        <f>'SO431 - Veřejné osvětlení'!F35</f>
        <v>0</v>
      </c>
      <c r="BC57" s="126">
        <f>'SO431 - Veřejné osvětlení'!F36</f>
        <v>0</v>
      </c>
      <c r="BD57" s="128">
        <f>'SO431 - Veřejné osvětlení'!F37</f>
        <v>0</v>
      </c>
      <c r="BE57" s="7"/>
      <c r="BT57" s="124" t="s">
        <v>83</v>
      </c>
      <c r="BV57" s="124" t="s">
        <v>77</v>
      </c>
      <c r="BW57" s="124" t="s">
        <v>91</v>
      </c>
      <c r="BX57" s="124" t="s">
        <v>5</v>
      </c>
      <c r="CL57" s="124" t="s">
        <v>19</v>
      </c>
      <c r="CM57" s="124" t="s">
        <v>85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101 - Parkoviště Běžecká'!C2" display="/"/>
    <hyperlink ref="A56" location="'SO185 - Všeobecné a ostat...'!C2" display="/"/>
    <hyperlink ref="A57" location="'SO43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SOKOLOV - parkoviště Běžecká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16. 12. 2020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31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27</v>
      </c>
      <c r="J21" s="137" t="s">
        <v>33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36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27</v>
      </c>
      <c r="J24" s="137" t="s">
        <v>38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3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ROUND((SUM(BE85:BE156)),2)</f>
        <v>0</v>
      </c>
      <c r="G33" s="39"/>
      <c r="H33" s="39"/>
      <c r="I33" s="149">
        <v>0.21</v>
      </c>
      <c r="J33" s="148">
        <f>ROUND(((SUM(BE85:BE156))*I33),2)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ROUND((SUM(BF85:BF156)),2)</f>
        <v>0</v>
      </c>
      <c r="G34" s="39"/>
      <c r="H34" s="39"/>
      <c r="I34" s="149">
        <v>0.15</v>
      </c>
      <c r="J34" s="148">
        <f>ROUND(((SUM(BF85:BF156))*I34),2)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ROUND((SUM(BG85:BG156)),2)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ROUND((SUM(BH85:BH156)),2)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ROUND((SUM(BI85:BI156)),2)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SOKOLOV - parkoviště Běžecká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SO101 - Parkoviště Běžecká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16. 12. 2020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J137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104</v>
      </c>
      <c r="E64" s="175"/>
      <c r="F64" s="175"/>
      <c r="G64" s="175"/>
      <c r="H64" s="175"/>
      <c r="I64" s="175"/>
      <c r="J64" s="176">
        <f>J146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105</v>
      </c>
      <c r="E65" s="175"/>
      <c r="F65" s="175"/>
      <c r="G65" s="175"/>
      <c r="H65" s="175"/>
      <c r="I65" s="175"/>
      <c r="J65" s="176">
        <f>J155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SOKOLOV - parkoviště Běžecká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SO101 - Parkoviště Běžecká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16. 12. 2020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30</v>
      </c>
      <c r="J81" s="37" t="str">
        <f>E21</f>
        <v>ADVISIA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Tomáš Valenta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107</v>
      </c>
      <c r="D84" s="181" t="s">
        <v>60</v>
      </c>
      <c r="E84" s="181" t="s">
        <v>56</v>
      </c>
      <c r="F84" s="181" t="s">
        <v>57</v>
      </c>
      <c r="G84" s="181" t="s">
        <v>108</v>
      </c>
      <c r="H84" s="181" t="s">
        <v>109</v>
      </c>
      <c r="I84" s="181" t="s">
        <v>110</v>
      </c>
      <c r="J84" s="181" t="s">
        <v>98</v>
      </c>
      <c r="K84" s="182" t="s">
        <v>111</v>
      </c>
      <c r="L84" s="183"/>
      <c r="M84" s="93" t="s">
        <v>19</v>
      </c>
      <c r="N84" s="94" t="s">
        <v>45</v>
      </c>
      <c r="O84" s="94" t="s">
        <v>112</v>
      </c>
      <c r="P84" s="94" t="s">
        <v>113</v>
      </c>
      <c r="Q84" s="94" t="s">
        <v>114</v>
      </c>
      <c r="R84" s="94" t="s">
        <v>115</v>
      </c>
      <c r="S84" s="94" t="s">
        <v>116</v>
      </c>
      <c r="T84" s="95" t="s">
        <v>117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87.90037999999998</v>
      </c>
      <c r="S85" s="97"/>
      <c r="T85" s="187">
        <f>T86</f>
        <v>19.32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99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74</v>
      </c>
      <c r="E86" s="192" t="s">
        <v>119</v>
      </c>
      <c r="F86" s="192" t="s">
        <v>120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P87+P120+P137+P146+P155</f>
        <v>0</v>
      </c>
      <c r="Q86" s="197"/>
      <c r="R86" s="198">
        <f>R87+R120+R137+R146+R155</f>
        <v>87.90037999999998</v>
      </c>
      <c r="S86" s="197"/>
      <c r="T86" s="199">
        <f>T87+T120+T137+T146+T155</f>
        <v>19.32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83</v>
      </c>
      <c r="AT86" s="201" t="s">
        <v>74</v>
      </c>
      <c r="AU86" s="201" t="s">
        <v>75</v>
      </c>
      <c r="AY86" s="200" t="s">
        <v>121</v>
      </c>
      <c r="BK86" s="202">
        <f>BK87+BK120+BK137+BK146+BK155</f>
        <v>0</v>
      </c>
    </row>
    <row r="87" spans="1:63" s="12" customFormat="1" ht="22.8" customHeight="1">
      <c r="A87" s="12"/>
      <c r="B87" s="189"/>
      <c r="C87" s="190"/>
      <c r="D87" s="191" t="s">
        <v>74</v>
      </c>
      <c r="E87" s="203" t="s">
        <v>83</v>
      </c>
      <c r="F87" s="203" t="s">
        <v>122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SUM(P88:P119)</f>
        <v>0</v>
      </c>
      <c r="Q87" s="197"/>
      <c r="R87" s="198">
        <f>SUM(R88:R119)</f>
        <v>0.00405</v>
      </c>
      <c r="S87" s="197"/>
      <c r="T87" s="199">
        <f>SUM(T88:T119)</f>
        <v>19.32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83</v>
      </c>
      <c r="AT87" s="201" t="s">
        <v>74</v>
      </c>
      <c r="AU87" s="201" t="s">
        <v>83</v>
      </c>
      <c r="AY87" s="200" t="s">
        <v>121</v>
      </c>
      <c r="BK87" s="202">
        <f>SUM(BK88:BK119)</f>
        <v>0</v>
      </c>
    </row>
    <row r="88" spans="1:65" s="2" customFormat="1" ht="66.75" customHeight="1">
      <c r="A88" s="39"/>
      <c r="B88" s="40"/>
      <c r="C88" s="205" t="s">
        <v>83</v>
      </c>
      <c r="D88" s="205" t="s">
        <v>123</v>
      </c>
      <c r="E88" s="206" t="s">
        <v>124</v>
      </c>
      <c r="F88" s="207" t="s">
        <v>125</v>
      </c>
      <c r="G88" s="208" t="s">
        <v>126</v>
      </c>
      <c r="H88" s="209">
        <v>30</v>
      </c>
      <c r="I88" s="210"/>
      <c r="J88" s="211">
        <f>ROUND(I88*H88,2)</f>
        <v>0</v>
      </c>
      <c r="K88" s="207" t="s">
        <v>127</v>
      </c>
      <c r="L88" s="45"/>
      <c r="M88" s="212" t="s">
        <v>19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0.29</v>
      </c>
      <c r="T88" s="215">
        <f>S88*H88</f>
        <v>8.7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128</v>
      </c>
      <c r="AT88" s="216" t="s">
        <v>123</v>
      </c>
      <c r="AU88" s="216" t="s">
        <v>85</v>
      </c>
      <c r="AY88" s="18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83</v>
      </c>
      <c r="BK88" s="217">
        <f>ROUND(I88*H88,2)</f>
        <v>0</v>
      </c>
      <c r="BL88" s="18" t="s">
        <v>128</v>
      </c>
      <c r="BM88" s="216" t="s">
        <v>129</v>
      </c>
    </row>
    <row r="89" spans="1:51" s="13" customFormat="1" ht="12">
      <c r="A89" s="13"/>
      <c r="B89" s="218"/>
      <c r="C89" s="219"/>
      <c r="D89" s="220" t="s">
        <v>130</v>
      </c>
      <c r="E89" s="221" t="s">
        <v>19</v>
      </c>
      <c r="F89" s="222" t="s">
        <v>131</v>
      </c>
      <c r="G89" s="219"/>
      <c r="H89" s="223">
        <v>30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130</v>
      </c>
      <c r="AU89" s="229" t="s">
        <v>85</v>
      </c>
      <c r="AV89" s="13" t="s">
        <v>85</v>
      </c>
      <c r="AW89" s="13" t="s">
        <v>34</v>
      </c>
      <c r="AX89" s="13" t="s">
        <v>83</v>
      </c>
      <c r="AY89" s="229" t="s">
        <v>121</v>
      </c>
    </row>
    <row r="90" spans="1:65" s="2" customFormat="1" ht="55.5" customHeight="1">
      <c r="A90" s="39"/>
      <c r="B90" s="40"/>
      <c r="C90" s="205" t="s">
        <v>85</v>
      </c>
      <c r="D90" s="205" t="s">
        <v>123</v>
      </c>
      <c r="E90" s="206" t="s">
        <v>132</v>
      </c>
      <c r="F90" s="207" t="s">
        <v>133</v>
      </c>
      <c r="G90" s="208" t="s">
        <v>126</v>
      </c>
      <c r="H90" s="209">
        <v>30</v>
      </c>
      <c r="I90" s="210"/>
      <c r="J90" s="211">
        <f>ROUND(I90*H90,2)</f>
        <v>0</v>
      </c>
      <c r="K90" s="207" t="s">
        <v>127</v>
      </c>
      <c r="L90" s="45"/>
      <c r="M90" s="212" t="s">
        <v>19</v>
      </c>
      <c r="N90" s="213" t="s">
        <v>46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0.098</v>
      </c>
      <c r="T90" s="215">
        <f>S90*H90</f>
        <v>2.94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128</v>
      </c>
      <c r="AT90" s="216" t="s">
        <v>123</v>
      </c>
      <c r="AU90" s="216" t="s">
        <v>85</v>
      </c>
      <c r="AY90" s="18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83</v>
      </c>
      <c r="BK90" s="217">
        <f>ROUND(I90*H90,2)</f>
        <v>0</v>
      </c>
      <c r="BL90" s="18" t="s">
        <v>128</v>
      </c>
      <c r="BM90" s="216" t="s">
        <v>134</v>
      </c>
    </row>
    <row r="91" spans="1:51" s="13" customFormat="1" ht="12">
      <c r="A91" s="13"/>
      <c r="B91" s="218"/>
      <c r="C91" s="219"/>
      <c r="D91" s="220" t="s">
        <v>130</v>
      </c>
      <c r="E91" s="221" t="s">
        <v>19</v>
      </c>
      <c r="F91" s="222" t="s">
        <v>131</v>
      </c>
      <c r="G91" s="219"/>
      <c r="H91" s="223">
        <v>30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130</v>
      </c>
      <c r="AU91" s="229" t="s">
        <v>85</v>
      </c>
      <c r="AV91" s="13" t="s">
        <v>85</v>
      </c>
      <c r="AW91" s="13" t="s">
        <v>34</v>
      </c>
      <c r="AX91" s="13" t="s">
        <v>75</v>
      </c>
      <c r="AY91" s="229" t="s">
        <v>121</v>
      </c>
    </row>
    <row r="92" spans="1:51" s="14" customFormat="1" ht="12">
      <c r="A92" s="14"/>
      <c r="B92" s="230"/>
      <c r="C92" s="231"/>
      <c r="D92" s="220" t="s">
        <v>130</v>
      </c>
      <c r="E92" s="232" t="s">
        <v>19</v>
      </c>
      <c r="F92" s="233" t="s">
        <v>135</v>
      </c>
      <c r="G92" s="231"/>
      <c r="H92" s="234">
        <v>30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130</v>
      </c>
      <c r="AU92" s="240" t="s">
        <v>85</v>
      </c>
      <c r="AV92" s="14" t="s">
        <v>128</v>
      </c>
      <c r="AW92" s="14" t="s">
        <v>34</v>
      </c>
      <c r="AX92" s="14" t="s">
        <v>83</v>
      </c>
      <c r="AY92" s="240" t="s">
        <v>121</v>
      </c>
    </row>
    <row r="93" spans="1:65" s="2" customFormat="1" ht="44.25" customHeight="1">
      <c r="A93" s="39"/>
      <c r="B93" s="40"/>
      <c r="C93" s="205" t="s">
        <v>136</v>
      </c>
      <c r="D93" s="205" t="s">
        <v>123</v>
      </c>
      <c r="E93" s="206" t="s">
        <v>137</v>
      </c>
      <c r="F93" s="207" t="s">
        <v>138</v>
      </c>
      <c r="G93" s="208" t="s">
        <v>126</v>
      </c>
      <c r="H93" s="209">
        <v>30</v>
      </c>
      <c r="I93" s="210"/>
      <c r="J93" s="211">
        <f>ROUND(I93*H93,2)</f>
        <v>0</v>
      </c>
      <c r="K93" s="207" t="s">
        <v>127</v>
      </c>
      <c r="L93" s="45"/>
      <c r="M93" s="212" t="s">
        <v>19</v>
      </c>
      <c r="N93" s="213" t="s">
        <v>46</v>
      </c>
      <c r="O93" s="85"/>
      <c r="P93" s="214">
        <f>O93*H93</f>
        <v>0</v>
      </c>
      <c r="Q93" s="214">
        <v>8E-05</v>
      </c>
      <c r="R93" s="214">
        <f>Q93*H93</f>
        <v>0.0024000000000000002</v>
      </c>
      <c r="S93" s="214">
        <v>0.256</v>
      </c>
      <c r="T93" s="215">
        <f>S93*H93</f>
        <v>7.68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128</v>
      </c>
      <c r="AT93" s="216" t="s">
        <v>123</v>
      </c>
      <c r="AU93" s="216" t="s">
        <v>85</v>
      </c>
      <c r="AY93" s="18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83</v>
      </c>
      <c r="BK93" s="217">
        <f>ROUND(I93*H93,2)</f>
        <v>0</v>
      </c>
      <c r="BL93" s="18" t="s">
        <v>128</v>
      </c>
      <c r="BM93" s="216" t="s">
        <v>139</v>
      </c>
    </row>
    <row r="94" spans="1:51" s="13" customFormat="1" ht="12">
      <c r="A94" s="13"/>
      <c r="B94" s="218"/>
      <c r="C94" s="219"/>
      <c r="D94" s="220" t="s">
        <v>130</v>
      </c>
      <c r="E94" s="221" t="s">
        <v>19</v>
      </c>
      <c r="F94" s="222" t="s">
        <v>131</v>
      </c>
      <c r="G94" s="219"/>
      <c r="H94" s="223">
        <v>30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130</v>
      </c>
      <c r="AU94" s="229" t="s">
        <v>85</v>
      </c>
      <c r="AV94" s="13" t="s">
        <v>85</v>
      </c>
      <c r="AW94" s="13" t="s">
        <v>34</v>
      </c>
      <c r="AX94" s="13" t="s">
        <v>75</v>
      </c>
      <c r="AY94" s="229" t="s">
        <v>121</v>
      </c>
    </row>
    <row r="95" spans="1:51" s="14" customFormat="1" ht="12">
      <c r="A95" s="14"/>
      <c r="B95" s="230"/>
      <c r="C95" s="231"/>
      <c r="D95" s="220" t="s">
        <v>130</v>
      </c>
      <c r="E95" s="232" t="s">
        <v>19</v>
      </c>
      <c r="F95" s="233" t="s">
        <v>135</v>
      </c>
      <c r="G95" s="231"/>
      <c r="H95" s="234">
        <v>30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130</v>
      </c>
      <c r="AU95" s="240" t="s">
        <v>85</v>
      </c>
      <c r="AV95" s="14" t="s">
        <v>128</v>
      </c>
      <c r="AW95" s="14" t="s">
        <v>34</v>
      </c>
      <c r="AX95" s="14" t="s">
        <v>83</v>
      </c>
      <c r="AY95" s="240" t="s">
        <v>121</v>
      </c>
    </row>
    <row r="96" spans="1:65" s="2" customFormat="1" ht="24.15" customHeight="1">
      <c r="A96" s="39"/>
      <c r="B96" s="40"/>
      <c r="C96" s="205" t="s">
        <v>128</v>
      </c>
      <c r="D96" s="205" t="s">
        <v>123</v>
      </c>
      <c r="E96" s="206" t="s">
        <v>140</v>
      </c>
      <c r="F96" s="207" t="s">
        <v>141</v>
      </c>
      <c r="G96" s="208" t="s">
        <v>126</v>
      </c>
      <c r="H96" s="209">
        <v>379</v>
      </c>
      <c r="I96" s="210"/>
      <c r="J96" s="211">
        <f>ROUND(I96*H96,2)</f>
        <v>0</v>
      </c>
      <c r="K96" s="207" t="s">
        <v>127</v>
      </c>
      <c r="L96" s="45"/>
      <c r="M96" s="212" t="s">
        <v>19</v>
      </c>
      <c r="N96" s="213" t="s">
        <v>46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128</v>
      </c>
      <c r="AT96" s="216" t="s">
        <v>123</v>
      </c>
      <c r="AU96" s="216" t="s">
        <v>85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83</v>
      </c>
      <c r="BK96" s="217">
        <f>ROUND(I96*H96,2)</f>
        <v>0</v>
      </c>
      <c r="BL96" s="18" t="s">
        <v>128</v>
      </c>
      <c r="BM96" s="216" t="s">
        <v>142</v>
      </c>
    </row>
    <row r="97" spans="1:65" s="2" customFormat="1" ht="37.8" customHeight="1">
      <c r="A97" s="39"/>
      <c r="B97" s="40"/>
      <c r="C97" s="205" t="s">
        <v>143</v>
      </c>
      <c r="D97" s="205" t="s">
        <v>123</v>
      </c>
      <c r="E97" s="206" t="s">
        <v>144</v>
      </c>
      <c r="F97" s="207" t="s">
        <v>145</v>
      </c>
      <c r="G97" s="208" t="s">
        <v>146</v>
      </c>
      <c r="H97" s="209">
        <v>234.03</v>
      </c>
      <c r="I97" s="210"/>
      <c r="J97" s="211">
        <f>ROUND(I97*H97,2)</f>
        <v>0</v>
      </c>
      <c r="K97" s="207" t="s">
        <v>127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128</v>
      </c>
      <c r="AT97" s="216" t="s">
        <v>123</v>
      </c>
      <c r="AU97" s="216" t="s">
        <v>85</v>
      </c>
      <c r="AY97" s="18" t="s">
        <v>121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128</v>
      </c>
      <c r="BM97" s="216" t="s">
        <v>147</v>
      </c>
    </row>
    <row r="98" spans="1:51" s="13" customFormat="1" ht="12">
      <c r="A98" s="13"/>
      <c r="B98" s="218"/>
      <c r="C98" s="219"/>
      <c r="D98" s="220" t="s">
        <v>130</v>
      </c>
      <c r="E98" s="221" t="s">
        <v>19</v>
      </c>
      <c r="F98" s="222" t="s">
        <v>148</v>
      </c>
      <c r="G98" s="219"/>
      <c r="H98" s="223">
        <v>99.53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130</v>
      </c>
      <c r="AU98" s="229" t="s">
        <v>85</v>
      </c>
      <c r="AV98" s="13" t="s">
        <v>85</v>
      </c>
      <c r="AW98" s="13" t="s">
        <v>34</v>
      </c>
      <c r="AX98" s="13" t="s">
        <v>75</v>
      </c>
      <c r="AY98" s="229" t="s">
        <v>121</v>
      </c>
    </row>
    <row r="99" spans="1:51" s="15" customFormat="1" ht="12">
      <c r="A99" s="15"/>
      <c r="B99" s="241"/>
      <c r="C99" s="242"/>
      <c r="D99" s="220" t="s">
        <v>130</v>
      </c>
      <c r="E99" s="243" t="s">
        <v>19</v>
      </c>
      <c r="F99" s="244" t="s">
        <v>149</v>
      </c>
      <c r="G99" s="242"/>
      <c r="H99" s="243" t="s">
        <v>19</v>
      </c>
      <c r="I99" s="245"/>
      <c r="J99" s="242"/>
      <c r="K99" s="242"/>
      <c r="L99" s="246"/>
      <c r="M99" s="247"/>
      <c r="N99" s="248"/>
      <c r="O99" s="248"/>
      <c r="P99" s="248"/>
      <c r="Q99" s="248"/>
      <c r="R99" s="248"/>
      <c r="S99" s="248"/>
      <c r="T99" s="249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0" t="s">
        <v>130</v>
      </c>
      <c r="AU99" s="250" t="s">
        <v>85</v>
      </c>
      <c r="AV99" s="15" t="s">
        <v>83</v>
      </c>
      <c r="AW99" s="15" t="s">
        <v>34</v>
      </c>
      <c r="AX99" s="15" t="s">
        <v>75</v>
      </c>
      <c r="AY99" s="250" t="s">
        <v>121</v>
      </c>
    </row>
    <row r="100" spans="1:51" s="13" customFormat="1" ht="12">
      <c r="A100" s="13"/>
      <c r="B100" s="218"/>
      <c r="C100" s="219"/>
      <c r="D100" s="220" t="s">
        <v>130</v>
      </c>
      <c r="E100" s="221" t="s">
        <v>19</v>
      </c>
      <c r="F100" s="222" t="s">
        <v>150</v>
      </c>
      <c r="G100" s="219"/>
      <c r="H100" s="223">
        <v>134.5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130</v>
      </c>
      <c r="AU100" s="229" t="s">
        <v>85</v>
      </c>
      <c r="AV100" s="13" t="s">
        <v>85</v>
      </c>
      <c r="AW100" s="13" t="s">
        <v>34</v>
      </c>
      <c r="AX100" s="13" t="s">
        <v>75</v>
      </c>
      <c r="AY100" s="229" t="s">
        <v>121</v>
      </c>
    </row>
    <row r="101" spans="1:51" s="15" customFormat="1" ht="12">
      <c r="A101" s="15"/>
      <c r="B101" s="241"/>
      <c r="C101" s="242"/>
      <c r="D101" s="220" t="s">
        <v>130</v>
      </c>
      <c r="E101" s="243" t="s">
        <v>19</v>
      </c>
      <c r="F101" s="244" t="s">
        <v>151</v>
      </c>
      <c r="G101" s="242"/>
      <c r="H101" s="243" t="s">
        <v>19</v>
      </c>
      <c r="I101" s="245"/>
      <c r="J101" s="242"/>
      <c r="K101" s="242"/>
      <c r="L101" s="246"/>
      <c r="M101" s="247"/>
      <c r="N101" s="248"/>
      <c r="O101" s="248"/>
      <c r="P101" s="248"/>
      <c r="Q101" s="248"/>
      <c r="R101" s="248"/>
      <c r="S101" s="248"/>
      <c r="T101" s="249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0" t="s">
        <v>130</v>
      </c>
      <c r="AU101" s="250" t="s">
        <v>85</v>
      </c>
      <c r="AV101" s="15" t="s">
        <v>83</v>
      </c>
      <c r="AW101" s="15" t="s">
        <v>34</v>
      </c>
      <c r="AX101" s="15" t="s">
        <v>75</v>
      </c>
      <c r="AY101" s="250" t="s">
        <v>121</v>
      </c>
    </row>
    <row r="102" spans="1:51" s="14" customFormat="1" ht="12">
      <c r="A102" s="14"/>
      <c r="B102" s="230"/>
      <c r="C102" s="231"/>
      <c r="D102" s="220" t="s">
        <v>130</v>
      </c>
      <c r="E102" s="232" t="s">
        <v>19</v>
      </c>
      <c r="F102" s="233" t="s">
        <v>135</v>
      </c>
      <c r="G102" s="231"/>
      <c r="H102" s="234">
        <v>234.03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130</v>
      </c>
      <c r="AU102" s="240" t="s">
        <v>85</v>
      </c>
      <c r="AV102" s="14" t="s">
        <v>128</v>
      </c>
      <c r="AW102" s="14" t="s">
        <v>34</v>
      </c>
      <c r="AX102" s="14" t="s">
        <v>83</v>
      </c>
      <c r="AY102" s="240" t="s">
        <v>121</v>
      </c>
    </row>
    <row r="103" spans="1:65" s="2" customFormat="1" ht="62.7" customHeight="1">
      <c r="A103" s="39"/>
      <c r="B103" s="40"/>
      <c r="C103" s="205" t="s">
        <v>152</v>
      </c>
      <c r="D103" s="205" t="s">
        <v>123</v>
      </c>
      <c r="E103" s="206" t="s">
        <v>153</v>
      </c>
      <c r="F103" s="207" t="s">
        <v>154</v>
      </c>
      <c r="G103" s="208" t="s">
        <v>146</v>
      </c>
      <c r="H103" s="209">
        <v>234.03</v>
      </c>
      <c r="I103" s="210"/>
      <c r="J103" s="211">
        <f>ROUND(I103*H103,2)</f>
        <v>0</v>
      </c>
      <c r="K103" s="207" t="s">
        <v>127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128</v>
      </c>
      <c r="AT103" s="216" t="s">
        <v>123</v>
      </c>
      <c r="AU103" s="216" t="s">
        <v>85</v>
      </c>
      <c r="AY103" s="18" t="s">
        <v>121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128</v>
      </c>
      <c r="BM103" s="216" t="s">
        <v>155</v>
      </c>
    </row>
    <row r="104" spans="1:65" s="2" customFormat="1" ht="37.8" customHeight="1">
      <c r="A104" s="39"/>
      <c r="B104" s="40"/>
      <c r="C104" s="205" t="s">
        <v>156</v>
      </c>
      <c r="D104" s="205" t="s">
        <v>123</v>
      </c>
      <c r="E104" s="206" t="s">
        <v>157</v>
      </c>
      <c r="F104" s="207" t="s">
        <v>158</v>
      </c>
      <c r="G104" s="208" t="s">
        <v>146</v>
      </c>
      <c r="H104" s="209">
        <v>234.03</v>
      </c>
      <c r="I104" s="210"/>
      <c r="J104" s="211">
        <f>ROUND(I104*H104,2)</f>
        <v>0</v>
      </c>
      <c r="K104" s="207" t="s">
        <v>127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123</v>
      </c>
      <c r="AU104" s="216" t="s">
        <v>85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128</v>
      </c>
      <c r="BM104" s="216" t="s">
        <v>159</v>
      </c>
    </row>
    <row r="105" spans="1:65" s="2" customFormat="1" ht="44.25" customHeight="1">
      <c r="A105" s="39"/>
      <c r="B105" s="40"/>
      <c r="C105" s="205" t="s">
        <v>160</v>
      </c>
      <c r="D105" s="205" t="s">
        <v>123</v>
      </c>
      <c r="E105" s="206" t="s">
        <v>161</v>
      </c>
      <c r="F105" s="207" t="s">
        <v>162</v>
      </c>
      <c r="G105" s="208" t="s">
        <v>163</v>
      </c>
      <c r="H105" s="209">
        <v>421.254</v>
      </c>
      <c r="I105" s="210"/>
      <c r="J105" s="211">
        <f>ROUND(I105*H105,2)</f>
        <v>0</v>
      </c>
      <c r="K105" s="207" t="s">
        <v>127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128</v>
      </c>
      <c r="AT105" s="216" t="s">
        <v>123</v>
      </c>
      <c r="AU105" s="216" t="s">
        <v>85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128</v>
      </c>
      <c r="BM105" s="216" t="s">
        <v>164</v>
      </c>
    </row>
    <row r="106" spans="1:51" s="13" customFormat="1" ht="12">
      <c r="A106" s="13"/>
      <c r="B106" s="218"/>
      <c r="C106" s="219"/>
      <c r="D106" s="220" t="s">
        <v>130</v>
      </c>
      <c r="E106" s="219"/>
      <c r="F106" s="222" t="s">
        <v>165</v>
      </c>
      <c r="G106" s="219"/>
      <c r="H106" s="223">
        <v>421.254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130</v>
      </c>
      <c r="AU106" s="229" t="s">
        <v>85</v>
      </c>
      <c r="AV106" s="13" t="s">
        <v>85</v>
      </c>
      <c r="AW106" s="13" t="s">
        <v>4</v>
      </c>
      <c r="AX106" s="13" t="s">
        <v>83</v>
      </c>
      <c r="AY106" s="229" t="s">
        <v>121</v>
      </c>
    </row>
    <row r="107" spans="1:65" s="2" customFormat="1" ht="55.5" customHeight="1">
      <c r="A107" s="39"/>
      <c r="B107" s="40"/>
      <c r="C107" s="205" t="s">
        <v>166</v>
      </c>
      <c r="D107" s="205" t="s">
        <v>123</v>
      </c>
      <c r="E107" s="206" t="s">
        <v>167</v>
      </c>
      <c r="F107" s="207" t="s">
        <v>168</v>
      </c>
      <c r="G107" s="208" t="s">
        <v>146</v>
      </c>
      <c r="H107" s="209">
        <v>134.5</v>
      </c>
      <c r="I107" s="210"/>
      <c r="J107" s="211">
        <f>ROUND(I107*H107,2)</f>
        <v>0</v>
      </c>
      <c r="K107" s="207" t="s">
        <v>127</v>
      </c>
      <c r="L107" s="45"/>
      <c r="M107" s="212" t="s">
        <v>19</v>
      </c>
      <c r="N107" s="213" t="s">
        <v>46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128</v>
      </c>
      <c r="AT107" s="216" t="s">
        <v>123</v>
      </c>
      <c r="AU107" s="216" t="s">
        <v>85</v>
      </c>
      <c r="AY107" s="18" t="s">
        <v>121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83</v>
      </c>
      <c r="BK107" s="217">
        <f>ROUND(I107*H107,2)</f>
        <v>0</v>
      </c>
      <c r="BL107" s="18" t="s">
        <v>128</v>
      </c>
      <c r="BM107" s="216" t="s">
        <v>169</v>
      </c>
    </row>
    <row r="108" spans="1:51" s="13" customFormat="1" ht="12">
      <c r="A108" s="13"/>
      <c r="B108" s="218"/>
      <c r="C108" s="219"/>
      <c r="D108" s="220" t="s">
        <v>130</v>
      </c>
      <c r="E108" s="221" t="s">
        <v>19</v>
      </c>
      <c r="F108" s="222" t="s">
        <v>150</v>
      </c>
      <c r="G108" s="219"/>
      <c r="H108" s="223">
        <v>134.5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130</v>
      </c>
      <c r="AU108" s="229" t="s">
        <v>85</v>
      </c>
      <c r="AV108" s="13" t="s">
        <v>85</v>
      </c>
      <c r="AW108" s="13" t="s">
        <v>34</v>
      </c>
      <c r="AX108" s="13" t="s">
        <v>75</v>
      </c>
      <c r="AY108" s="229" t="s">
        <v>121</v>
      </c>
    </row>
    <row r="109" spans="1:51" s="14" customFormat="1" ht="12">
      <c r="A109" s="14"/>
      <c r="B109" s="230"/>
      <c r="C109" s="231"/>
      <c r="D109" s="220" t="s">
        <v>130</v>
      </c>
      <c r="E109" s="232" t="s">
        <v>19</v>
      </c>
      <c r="F109" s="233" t="s">
        <v>170</v>
      </c>
      <c r="G109" s="231"/>
      <c r="H109" s="234">
        <v>134.5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130</v>
      </c>
      <c r="AU109" s="240" t="s">
        <v>85</v>
      </c>
      <c r="AV109" s="14" t="s">
        <v>128</v>
      </c>
      <c r="AW109" s="14" t="s">
        <v>34</v>
      </c>
      <c r="AX109" s="14" t="s">
        <v>83</v>
      </c>
      <c r="AY109" s="240" t="s">
        <v>121</v>
      </c>
    </row>
    <row r="110" spans="1:65" s="2" customFormat="1" ht="16.5" customHeight="1">
      <c r="A110" s="39"/>
      <c r="B110" s="40"/>
      <c r="C110" s="251" t="s">
        <v>171</v>
      </c>
      <c r="D110" s="251" t="s">
        <v>172</v>
      </c>
      <c r="E110" s="252" t="s">
        <v>173</v>
      </c>
      <c r="F110" s="253" t="s">
        <v>174</v>
      </c>
      <c r="G110" s="254" t="s">
        <v>163</v>
      </c>
      <c r="H110" s="255">
        <v>242.1</v>
      </c>
      <c r="I110" s="256"/>
      <c r="J110" s="257">
        <f>ROUND(I110*H110,2)</f>
        <v>0</v>
      </c>
      <c r="K110" s="253" t="s">
        <v>127</v>
      </c>
      <c r="L110" s="258"/>
      <c r="M110" s="259" t="s">
        <v>19</v>
      </c>
      <c r="N110" s="260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160</v>
      </c>
      <c r="AT110" s="216" t="s">
        <v>172</v>
      </c>
      <c r="AU110" s="216" t="s">
        <v>85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128</v>
      </c>
      <c r="BM110" s="216" t="s">
        <v>175</v>
      </c>
    </row>
    <row r="111" spans="1:51" s="13" customFormat="1" ht="12">
      <c r="A111" s="13"/>
      <c r="B111" s="218"/>
      <c r="C111" s="219"/>
      <c r="D111" s="220" t="s">
        <v>130</v>
      </c>
      <c r="E111" s="219"/>
      <c r="F111" s="222" t="s">
        <v>176</v>
      </c>
      <c r="G111" s="219"/>
      <c r="H111" s="223">
        <v>242.1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130</v>
      </c>
      <c r="AU111" s="229" t="s">
        <v>85</v>
      </c>
      <c r="AV111" s="13" t="s">
        <v>85</v>
      </c>
      <c r="AW111" s="13" t="s">
        <v>4</v>
      </c>
      <c r="AX111" s="13" t="s">
        <v>83</v>
      </c>
      <c r="AY111" s="229" t="s">
        <v>121</v>
      </c>
    </row>
    <row r="112" spans="1:65" s="2" customFormat="1" ht="24.15" customHeight="1">
      <c r="A112" s="39"/>
      <c r="B112" s="40"/>
      <c r="C112" s="205" t="s">
        <v>177</v>
      </c>
      <c r="D112" s="205" t="s">
        <v>123</v>
      </c>
      <c r="E112" s="206" t="s">
        <v>178</v>
      </c>
      <c r="F112" s="207" t="s">
        <v>179</v>
      </c>
      <c r="G112" s="208" t="s">
        <v>126</v>
      </c>
      <c r="H112" s="209">
        <v>269</v>
      </c>
      <c r="I112" s="210"/>
      <c r="J112" s="211">
        <f>ROUND(I112*H112,2)</f>
        <v>0</v>
      </c>
      <c r="K112" s="207" t="s">
        <v>127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128</v>
      </c>
      <c r="AT112" s="216" t="s">
        <v>123</v>
      </c>
      <c r="AU112" s="216" t="s">
        <v>85</v>
      </c>
      <c r="AY112" s="18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128</v>
      </c>
      <c r="BM112" s="216" t="s">
        <v>180</v>
      </c>
    </row>
    <row r="113" spans="1:65" s="2" customFormat="1" ht="37.8" customHeight="1">
      <c r="A113" s="39"/>
      <c r="B113" s="40"/>
      <c r="C113" s="205" t="s">
        <v>181</v>
      </c>
      <c r="D113" s="205" t="s">
        <v>123</v>
      </c>
      <c r="E113" s="206" t="s">
        <v>182</v>
      </c>
      <c r="F113" s="207" t="s">
        <v>183</v>
      </c>
      <c r="G113" s="208" t="s">
        <v>126</v>
      </c>
      <c r="H113" s="209">
        <v>110</v>
      </c>
      <c r="I113" s="210"/>
      <c r="J113" s="211">
        <f>ROUND(I113*H113,2)</f>
        <v>0</v>
      </c>
      <c r="K113" s="207" t="s">
        <v>127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85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128</v>
      </c>
      <c r="BM113" s="216" t="s">
        <v>184</v>
      </c>
    </row>
    <row r="114" spans="1:65" s="2" customFormat="1" ht="37.8" customHeight="1">
      <c r="A114" s="39"/>
      <c r="B114" s="40"/>
      <c r="C114" s="205" t="s">
        <v>185</v>
      </c>
      <c r="D114" s="205" t="s">
        <v>123</v>
      </c>
      <c r="E114" s="206" t="s">
        <v>186</v>
      </c>
      <c r="F114" s="207" t="s">
        <v>187</v>
      </c>
      <c r="G114" s="208" t="s">
        <v>126</v>
      </c>
      <c r="H114" s="209">
        <v>110</v>
      </c>
      <c r="I114" s="210"/>
      <c r="J114" s="211">
        <f>ROUND(I114*H114,2)</f>
        <v>0</v>
      </c>
      <c r="K114" s="207" t="s">
        <v>127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123</v>
      </c>
      <c r="AU114" s="216" t="s">
        <v>85</v>
      </c>
      <c r="AY114" s="18" t="s">
        <v>121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128</v>
      </c>
      <c r="BM114" s="216" t="s">
        <v>188</v>
      </c>
    </row>
    <row r="115" spans="1:65" s="2" customFormat="1" ht="16.5" customHeight="1">
      <c r="A115" s="39"/>
      <c r="B115" s="40"/>
      <c r="C115" s="251" t="s">
        <v>189</v>
      </c>
      <c r="D115" s="251" t="s">
        <v>172</v>
      </c>
      <c r="E115" s="252" t="s">
        <v>190</v>
      </c>
      <c r="F115" s="253" t="s">
        <v>191</v>
      </c>
      <c r="G115" s="254" t="s">
        <v>192</v>
      </c>
      <c r="H115" s="255">
        <v>1.65</v>
      </c>
      <c r="I115" s="256"/>
      <c r="J115" s="257">
        <f>ROUND(I115*H115,2)</f>
        <v>0</v>
      </c>
      <c r="K115" s="253" t="s">
        <v>127</v>
      </c>
      <c r="L115" s="258"/>
      <c r="M115" s="259" t="s">
        <v>19</v>
      </c>
      <c r="N115" s="260" t="s">
        <v>46</v>
      </c>
      <c r="O115" s="85"/>
      <c r="P115" s="214">
        <f>O115*H115</f>
        <v>0</v>
      </c>
      <c r="Q115" s="214">
        <v>0.001</v>
      </c>
      <c r="R115" s="214">
        <f>Q115*H115</f>
        <v>0.00165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160</v>
      </c>
      <c r="AT115" s="216" t="s">
        <v>172</v>
      </c>
      <c r="AU115" s="216" t="s">
        <v>85</v>
      </c>
      <c r="AY115" s="18" t="s">
        <v>121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83</v>
      </c>
      <c r="BK115" s="217">
        <f>ROUND(I115*H115,2)</f>
        <v>0</v>
      </c>
      <c r="BL115" s="18" t="s">
        <v>128</v>
      </c>
      <c r="BM115" s="216" t="s">
        <v>193</v>
      </c>
    </row>
    <row r="116" spans="1:51" s="13" customFormat="1" ht="12">
      <c r="A116" s="13"/>
      <c r="B116" s="218"/>
      <c r="C116" s="219"/>
      <c r="D116" s="220" t="s">
        <v>130</v>
      </c>
      <c r="E116" s="219"/>
      <c r="F116" s="222" t="s">
        <v>194</v>
      </c>
      <c r="G116" s="219"/>
      <c r="H116" s="223">
        <v>1.65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130</v>
      </c>
      <c r="AU116" s="229" t="s">
        <v>85</v>
      </c>
      <c r="AV116" s="13" t="s">
        <v>85</v>
      </c>
      <c r="AW116" s="13" t="s">
        <v>4</v>
      </c>
      <c r="AX116" s="13" t="s">
        <v>83</v>
      </c>
      <c r="AY116" s="229" t="s">
        <v>121</v>
      </c>
    </row>
    <row r="117" spans="1:65" s="2" customFormat="1" ht="21.75" customHeight="1">
      <c r="A117" s="39"/>
      <c r="B117" s="40"/>
      <c r="C117" s="205" t="s">
        <v>8</v>
      </c>
      <c r="D117" s="205" t="s">
        <v>123</v>
      </c>
      <c r="E117" s="206" t="s">
        <v>195</v>
      </c>
      <c r="F117" s="207" t="s">
        <v>196</v>
      </c>
      <c r="G117" s="208" t="s">
        <v>146</v>
      </c>
      <c r="H117" s="209">
        <v>5.5</v>
      </c>
      <c r="I117" s="210"/>
      <c r="J117" s="211">
        <f>ROUND(I117*H117,2)</f>
        <v>0</v>
      </c>
      <c r="K117" s="207" t="s">
        <v>127</v>
      </c>
      <c r="L117" s="45"/>
      <c r="M117" s="212" t="s">
        <v>19</v>
      </c>
      <c r="N117" s="213" t="s">
        <v>46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128</v>
      </c>
      <c r="AT117" s="216" t="s">
        <v>123</v>
      </c>
      <c r="AU117" s="216" t="s">
        <v>85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128</v>
      </c>
      <c r="BM117" s="216" t="s">
        <v>197</v>
      </c>
    </row>
    <row r="118" spans="1:51" s="13" customFormat="1" ht="12">
      <c r="A118" s="13"/>
      <c r="B118" s="218"/>
      <c r="C118" s="219"/>
      <c r="D118" s="220" t="s">
        <v>130</v>
      </c>
      <c r="E118" s="221" t="s">
        <v>19</v>
      </c>
      <c r="F118" s="222" t="s">
        <v>198</v>
      </c>
      <c r="G118" s="219"/>
      <c r="H118" s="223">
        <v>5.5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130</v>
      </c>
      <c r="AU118" s="229" t="s">
        <v>85</v>
      </c>
      <c r="AV118" s="13" t="s">
        <v>85</v>
      </c>
      <c r="AW118" s="13" t="s">
        <v>34</v>
      </c>
      <c r="AX118" s="13" t="s">
        <v>75</v>
      </c>
      <c r="AY118" s="229" t="s">
        <v>121</v>
      </c>
    </row>
    <row r="119" spans="1:51" s="14" customFormat="1" ht="12">
      <c r="A119" s="14"/>
      <c r="B119" s="230"/>
      <c r="C119" s="231"/>
      <c r="D119" s="220" t="s">
        <v>130</v>
      </c>
      <c r="E119" s="232" t="s">
        <v>19</v>
      </c>
      <c r="F119" s="233" t="s">
        <v>135</v>
      </c>
      <c r="G119" s="231"/>
      <c r="H119" s="234">
        <v>5.5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130</v>
      </c>
      <c r="AU119" s="240" t="s">
        <v>85</v>
      </c>
      <c r="AV119" s="14" t="s">
        <v>128</v>
      </c>
      <c r="AW119" s="14" t="s">
        <v>34</v>
      </c>
      <c r="AX119" s="14" t="s">
        <v>83</v>
      </c>
      <c r="AY119" s="240" t="s">
        <v>121</v>
      </c>
    </row>
    <row r="120" spans="1:63" s="12" customFormat="1" ht="22.8" customHeight="1">
      <c r="A120" s="12"/>
      <c r="B120" s="189"/>
      <c r="C120" s="190"/>
      <c r="D120" s="191" t="s">
        <v>74</v>
      </c>
      <c r="E120" s="203" t="s">
        <v>143</v>
      </c>
      <c r="F120" s="203" t="s">
        <v>199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SUM(P121:P136)</f>
        <v>0</v>
      </c>
      <c r="Q120" s="197"/>
      <c r="R120" s="198">
        <f>SUM(R121:R136)</f>
        <v>58.68840999999999</v>
      </c>
      <c r="S120" s="197"/>
      <c r="T120" s="199">
        <f>SUM(T121:T136)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83</v>
      </c>
      <c r="AT120" s="201" t="s">
        <v>74</v>
      </c>
      <c r="AU120" s="201" t="s">
        <v>83</v>
      </c>
      <c r="AY120" s="200" t="s">
        <v>121</v>
      </c>
      <c r="BK120" s="202">
        <f>SUM(BK121:BK136)</f>
        <v>0</v>
      </c>
    </row>
    <row r="121" spans="1:65" s="2" customFormat="1" ht="37.8" customHeight="1">
      <c r="A121" s="39"/>
      <c r="B121" s="40"/>
      <c r="C121" s="205" t="s">
        <v>200</v>
      </c>
      <c r="D121" s="205" t="s">
        <v>123</v>
      </c>
      <c r="E121" s="206" t="s">
        <v>201</v>
      </c>
      <c r="F121" s="207" t="s">
        <v>202</v>
      </c>
      <c r="G121" s="208" t="s">
        <v>126</v>
      </c>
      <c r="H121" s="209">
        <v>269</v>
      </c>
      <c r="I121" s="210"/>
      <c r="J121" s="211">
        <f>ROUND(I121*H121,2)</f>
        <v>0</v>
      </c>
      <c r="K121" s="207" t="s">
        <v>127</v>
      </c>
      <c r="L121" s="45"/>
      <c r="M121" s="212" t="s">
        <v>19</v>
      </c>
      <c r="N121" s="213" t="s">
        <v>46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128</v>
      </c>
      <c r="AT121" s="216" t="s">
        <v>123</v>
      </c>
      <c r="AU121" s="216" t="s">
        <v>85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128</v>
      </c>
      <c r="BM121" s="216" t="s">
        <v>203</v>
      </c>
    </row>
    <row r="122" spans="1:65" s="2" customFormat="1" ht="37.8" customHeight="1">
      <c r="A122" s="39"/>
      <c r="B122" s="40"/>
      <c r="C122" s="205" t="s">
        <v>204</v>
      </c>
      <c r="D122" s="205" t="s">
        <v>123</v>
      </c>
      <c r="E122" s="206" t="s">
        <v>205</v>
      </c>
      <c r="F122" s="207" t="s">
        <v>206</v>
      </c>
      <c r="G122" s="208" t="s">
        <v>126</v>
      </c>
      <c r="H122" s="209">
        <v>269</v>
      </c>
      <c r="I122" s="210"/>
      <c r="J122" s="211">
        <f>ROUND(I122*H122,2)</f>
        <v>0</v>
      </c>
      <c r="K122" s="207" t="s">
        <v>127</v>
      </c>
      <c r="L122" s="45"/>
      <c r="M122" s="212" t="s">
        <v>19</v>
      </c>
      <c r="N122" s="213" t="s">
        <v>46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128</v>
      </c>
      <c r="AT122" s="216" t="s">
        <v>123</v>
      </c>
      <c r="AU122" s="216" t="s">
        <v>85</v>
      </c>
      <c r="AY122" s="18" t="s">
        <v>121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128</v>
      </c>
      <c r="BM122" s="216" t="s">
        <v>207</v>
      </c>
    </row>
    <row r="123" spans="1:65" s="2" customFormat="1" ht="37.8" customHeight="1">
      <c r="A123" s="39"/>
      <c r="B123" s="40"/>
      <c r="C123" s="205" t="s">
        <v>208</v>
      </c>
      <c r="D123" s="205" t="s">
        <v>123</v>
      </c>
      <c r="E123" s="206" t="s">
        <v>209</v>
      </c>
      <c r="F123" s="207" t="s">
        <v>210</v>
      </c>
      <c r="G123" s="208" t="s">
        <v>126</v>
      </c>
      <c r="H123" s="209">
        <v>269</v>
      </c>
      <c r="I123" s="210"/>
      <c r="J123" s="211">
        <f>ROUND(I123*H123,2)</f>
        <v>0</v>
      </c>
      <c r="K123" s="207" t="s">
        <v>127</v>
      </c>
      <c r="L123" s="45"/>
      <c r="M123" s="212" t="s">
        <v>19</v>
      </c>
      <c r="N123" s="213" t="s">
        <v>46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128</v>
      </c>
      <c r="AT123" s="216" t="s">
        <v>123</v>
      </c>
      <c r="AU123" s="216" t="s">
        <v>85</v>
      </c>
      <c r="AY123" s="18" t="s">
        <v>121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83</v>
      </c>
      <c r="BK123" s="217">
        <f>ROUND(I123*H123,2)</f>
        <v>0</v>
      </c>
      <c r="BL123" s="18" t="s">
        <v>128</v>
      </c>
      <c r="BM123" s="216" t="s">
        <v>211</v>
      </c>
    </row>
    <row r="124" spans="1:65" s="2" customFormat="1" ht="24.15" customHeight="1">
      <c r="A124" s="39"/>
      <c r="B124" s="40"/>
      <c r="C124" s="205" t="s">
        <v>212</v>
      </c>
      <c r="D124" s="205" t="s">
        <v>123</v>
      </c>
      <c r="E124" s="206" t="s">
        <v>213</v>
      </c>
      <c r="F124" s="207" t="s">
        <v>214</v>
      </c>
      <c r="G124" s="208" t="s">
        <v>126</v>
      </c>
      <c r="H124" s="209">
        <v>30</v>
      </c>
      <c r="I124" s="210"/>
      <c r="J124" s="211">
        <f>ROUND(I124*H124,2)</f>
        <v>0</v>
      </c>
      <c r="K124" s="207" t="s">
        <v>127</v>
      </c>
      <c r="L124" s="45"/>
      <c r="M124" s="212" t="s">
        <v>19</v>
      </c>
      <c r="N124" s="213" t="s">
        <v>46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128</v>
      </c>
      <c r="AT124" s="216" t="s">
        <v>123</v>
      </c>
      <c r="AU124" s="216" t="s">
        <v>85</v>
      </c>
      <c r="AY124" s="18" t="s">
        <v>121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83</v>
      </c>
      <c r="BK124" s="217">
        <f>ROUND(I124*H124,2)</f>
        <v>0</v>
      </c>
      <c r="BL124" s="18" t="s">
        <v>128</v>
      </c>
      <c r="BM124" s="216" t="s">
        <v>215</v>
      </c>
    </row>
    <row r="125" spans="1:51" s="13" customFormat="1" ht="12">
      <c r="A125" s="13"/>
      <c r="B125" s="218"/>
      <c r="C125" s="219"/>
      <c r="D125" s="220" t="s">
        <v>130</v>
      </c>
      <c r="E125" s="221" t="s">
        <v>19</v>
      </c>
      <c r="F125" s="222" t="s">
        <v>216</v>
      </c>
      <c r="G125" s="219"/>
      <c r="H125" s="223">
        <v>30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130</v>
      </c>
      <c r="AU125" s="229" t="s">
        <v>85</v>
      </c>
      <c r="AV125" s="13" t="s">
        <v>85</v>
      </c>
      <c r="AW125" s="13" t="s">
        <v>34</v>
      </c>
      <c r="AX125" s="13" t="s">
        <v>75</v>
      </c>
      <c r="AY125" s="229" t="s">
        <v>121</v>
      </c>
    </row>
    <row r="126" spans="1:51" s="15" customFormat="1" ht="12">
      <c r="A126" s="15"/>
      <c r="B126" s="241"/>
      <c r="C126" s="242"/>
      <c r="D126" s="220" t="s">
        <v>130</v>
      </c>
      <c r="E126" s="243" t="s">
        <v>19</v>
      </c>
      <c r="F126" s="244" t="s">
        <v>217</v>
      </c>
      <c r="G126" s="242"/>
      <c r="H126" s="243" t="s">
        <v>19</v>
      </c>
      <c r="I126" s="245"/>
      <c r="J126" s="242"/>
      <c r="K126" s="242"/>
      <c r="L126" s="246"/>
      <c r="M126" s="247"/>
      <c r="N126" s="248"/>
      <c r="O126" s="248"/>
      <c r="P126" s="248"/>
      <c r="Q126" s="248"/>
      <c r="R126" s="248"/>
      <c r="S126" s="248"/>
      <c r="T126" s="24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0" t="s">
        <v>130</v>
      </c>
      <c r="AU126" s="250" t="s">
        <v>85</v>
      </c>
      <c r="AV126" s="15" t="s">
        <v>83</v>
      </c>
      <c r="AW126" s="15" t="s">
        <v>34</v>
      </c>
      <c r="AX126" s="15" t="s">
        <v>75</v>
      </c>
      <c r="AY126" s="250" t="s">
        <v>121</v>
      </c>
    </row>
    <row r="127" spans="1:51" s="14" customFormat="1" ht="12">
      <c r="A127" s="14"/>
      <c r="B127" s="230"/>
      <c r="C127" s="231"/>
      <c r="D127" s="220" t="s">
        <v>130</v>
      </c>
      <c r="E127" s="232" t="s">
        <v>19</v>
      </c>
      <c r="F127" s="233" t="s">
        <v>135</v>
      </c>
      <c r="G127" s="231"/>
      <c r="H127" s="234">
        <v>30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130</v>
      </c>
      <c r="AU127" s="240" t="s">
        <v>85</v>
      </c>
      <c r="AV127" s="14" t="s">
        <v>128</v>
      </c>
      <c r="AW127" s="14" t="s">
        <v>34</v>
      </c>
      <c r="AX127" s="14" t="s">
        <v>83</v>
      </c>
      <c r="AY127" s="240" t="s">
        <v>121</v>
      </c>
    </row>
    <row r="128" spans="1:65" s="2" customFormat="1" ht="24.15" customHeight="1">
      <c r="A128" s="39"/>
      <c r="B128" s="40"/>
      <c r="C128" s="205" t="s">
        <v>218</v>
      </c>
      <c r="D128" s="205" t="s">
        <v>123</v>
      </c>
      <c r="E128" s="206" t="s">
        <v>219</v>
      </c>
      <c r="F128" s="207" t="s">
        <v>220</v>
      </c>
      <c r="G128" s="208" t="s">
        <v>126</v>
      </c>
      <c r="H128" s="209">
        <v>30</v>
      </c>
      <c r="I128" s="210"/>
      <c r="J128" s="211">
        <f>ROUND(I128*H128,2)</f>
        <v>0</v>
      </c>
      <c r="K128" s="207" t="s">
        <v>127</v>
      </c>
      <c r="L128" s="45"/>
      <c r="M128" s="212" t="s">
        <v>19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128</v>
      </c>
      <c r="AT128" s="216" t="s">
        <v>123</v>
      </c>
      <c r="AU128" s="216" t="s">
        <v>85</v>
      </c>
      <c r="AY128" s="18" t="s">
        <v>121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83</v>
      </c>
      <c r="BK128" s="217">
        <f>ROUND(I128*H128,2)</f>
        <v>0</v>
      </c>
      <c r="BL128" s="18" t="s">
        <v>128</v>
      </c>
      <c r="BM128" s="216" t="s">
        <v>221</v>
      </c>
    </row>
    <row r="129" spans="1:65" s="2" customFormat="1" ht="24.15" customHeight="1">
      <c r="A129" s="39"/>
      <c r="B129" s="40"/>
      <c r="C129" s="205" t="s">
        <v>7</v>
      </c>
      <c r="D129" s="205" t="s">
        <v>123</v>
      </c>
      <c r="E129" s="206" t="s">
        <v>222</v>
      </c>
      <c r="F129" s="207" t="s">
        <v>223</v>
      </c>
      <c r="G129" s="208" t="s">
        <v>126</v>
      </c>
      <c r="H129" s="209">
        <v>30</v>
      </c>
      <c r="I129" s="210"/>
      <c r="J129" s="211">
        <f>ROUND(I129*H129,2)</f>
        <v>0</v>
      </c>
      <c r="K129" s="207" t="s">
        <v>127</v>
      </c>
      <c r="L129" s="45"/>
      <c r="M129" s="212" t="s">
        <v>19</v>
      </c>
      <c r="N129" s="213" t="s">
        <v>46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128</v>
      </c>
      <c r="AT129" s="216" t="s">
        <v>123</v>
      </c>
      <c r="AU129" s="216" t="s">
        <v>85</v>
      </c>
      <c r="AY129" s="18" t="s">
        <v>121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83</v>
      </c>
      <c r="BK129" s="217">
        <f>ROUND(I129*H129,2)</f>
        <v>0</v>
      </c>
      <c r="BL129" s="18" t="s">
        <v>128</v>
      </c>
      <c r="BM129" s="216" t="s">
        <v>224</v>
      </c>
    </row>
    <row r="130" spans="1:65" s="2" customFormat="1" ht="44.25" customHeight="1">
      <c r="A130" s="39"/>
      <c r="B130" s="40"/>
      <c r="C130" s="205" t="s">
        <v>225</v>
      </c>
      <c r="D130" s="205" t="s">
        <v>123</v>
      </c>
      <c r="E130" s="206" t="s">
        <v>226</v>
      </c>
      <c r="F130" s="207" t="s">
        <v>227</v>
      </c>
      <c r="G130" s="208" t="s">
        <v>126</v>
      </c>
      <c r="H130" s="209">
        <v>30</v>
      </c>
      <c r="I130" s="210"/>
      <c r="J130" s="211">
        <f>ROUND(I130*H130,2)</f>
        <v>0</v>
      </c>
      <c r="K130" s="207" t="s">
        <v>127</v>
      </c>
      <c r="L130" s="45"/>
      <c r="M130" s="212" t="s">
        <v>19</v>
      </c>
      <c r="N130" s="213" t="s">
        <v>46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128</v>
      </c>
      <c r="AT130" s="216" t="s">
        <v>123</v>
      </c>
      <c r="AU130" s="216" t="s">
        <v>85</v>
      </c>
      <c r="AY130" s="18" t="s">
        <v>121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128</v>
      </c>
      <c r="BM130" s="216" t="s">
        <v>228</v>
      </c>
    </row>
    <row r="131" spans="1:65" s="2" customFormat="1" ht="44.25" customHeight="1">
      <c r="A131" s="39"/>
      <c r="B131" s="40"/>
      <c r="C131" s="205" t="s">
        <v>229</v>
      </c>
      <c r="D131" s="205" t="s">
        <v>123</v>
      </c>
      <c r="E131" s="206" t="s">
        <v>230</v>
      </c>
      <c r="F131" s="207" t="s">
        <v>231</v>
      </c>
      <c r="G131" s="208" t="s">
        <v>126</v>
      </c>
      <c r="H131" s="209">
        <v>30</v>
      </c>
      <c r="I131" s="210"/>
      <c r="J131" s="211">
        <f>ROUND(I131*H131,2)</f>
        <v>0</v>
      </c>
      <c r="K131" s="207" t="s">
        <v>127</v>
      </c>
      <c r="L131" s="45"/>
      <c r="M131" s="212" t="s">
        <v>19</v>
      </c>
      <c r="N131" s="213" t="s">
        <v>46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128</v>
      </c>
      <c r="AT131" s="216" t="s">
        <v>123</v>
      </c>
      <c r="AU131" s="216" t="s">
        <v>85</v>
      </c>
      <c r="AY131" s="18" t="s">
        <v>121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83</v>
      </c>
      <c r="BK131" s="217">
        <f>ROUND(I131*H131,2)</f>
        <v>0</v>
      </c>
      <c r="BL131" s="18" t="s">
        <v>128</v>
      </c>
      <c r="BM131" s="216" t="s">
        <v>232</v>
      </c>
    </row>
    <row r="132" spans="1:65" s="2" customFormat="1" ht="62.7" customHeight="1">
      <c r="A132" s="39"/>
      <c r="B132" s="40"/>
      <c r="C132" s="205" t="s">
        <v>233</v>
      </c>
      <c r="D132" s="205" t="s">
        <v>123</v>
      </c>
      <c r="E132" s="206" t="s">
        <v>234</v>
      </c>
      <c r="F132" s="207" t="s">
        <v>235</v>
      </c>
      <c r="G132" s="208" t="s">
        <v>126</v>
      </c>
      <c r="H132" s="209">
        <v>269</v>
      </c>
      <c r="I132" s="210"/>
      <c r="J132" s="211">
        <f>ROUND(I132*H132,2)</f>
        <v>0</v>
      </c>
      <c r="K132" s="207" t="s">
        <v>127</v>
      </c>
      <c r="L132" s="45"/>
      <c r="M132" s="212" t="s">
        <v>19</v>
      </c>
      <c r="N132" s="213" t="s">
        <v>46</v>
      </c>
      <c r="O132" s="85"/>
      <c r="P132" s="214">
        <f>O132*H132</f>
        <v>0</v>
      </c>
      <c r="Q132" s="214">
        <v>0.098</v>
      </c>
      <c r="R132" s="214">
        <f>Q132*H132</f>
        <v>26.362000000000002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128</v>
      </c>
      <c r="AT132" s="216" t="s">
        <v>123</v>
      </c>
      <c r="AU132" s="216" t="s">
        <v>85</v>
      </c>
      <c r="AY132" s="18" t="s">
        <v>121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83</v>
      </c>
      <c r="BK132" s="217">
        <f>ROUND(I132*H132,2)</f>
        <v>0</v>
      </c>
      <c r="BL132" s="18" t="s">
        <v>128</v>
      </c>
      <c r="BM132" s="216" t="s">
        <v>236</v>
      </c>
    </row>
    <row r="133" spans="1:65" s="2" customFormat="1" ht="16.5" customHeight="1">
      <c r="A133" s="39"/>
      <c r="B133" s="40"/>
      <c r="C133" s="251" t="s">
        <v>237</v>
      </c>
      <c r="D133" s="251" t="s">
        <v>172</v>
      </c>
      <c r="E133" s="252" t="s">
        <v>238</v>
      </c>
      <c r="F133" s="253" t="s">
        <v>239</v>
      </c>
      <c r="G133" s="254" t="s">
        <v>126</v>
      </c>
      <c r="H133" s="255">
        <v>295.9</v>
      </c>
      <c r="I133" s="256"/>
      <c r="J133" s="257">
        <f>ROUND(I133*H133,2)</f>
        <v>0</v>
      </c>
      <c r="K133" s="253" t="s">
        <v>127</v>
      </c>
      <c r="L133" s="258"/>
      <c r="M133" s="259" t="s">
        <v>19</v>
      </c>
      <c r="N133" s="260" t="s">
        <v>46</v>
      </c>
      <c r="O133" s="85"/>
      <c r="P133" s="214">
        <f>O133*H133</f>
        <v>0</v>
      </c>
      <c r="Q133" s="214">
        <v>0.108</v>
      </c>
      <c r="R133" s="214">
        <f>Q133*H133</f>
        <v>31.957199999999997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160</v>
      </c>
      <c r="AT133" s="216" t="s">
        <v>172</v>
      </c>
      <c r="AU133" s="216" t="s">
        <v>85</v>
      </c>
      <c r="AY133" s="18" t="s">
        <v>121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83</v>
      </c>
      <c r="BK133" s="217">
        <f>ROUND(I133*H133,2)</f>
        <v>0</v>
      </c>
      <c r="BL133" s="18" t="s">
        <v>128</v>
      </c>
      <c r="BM133" s="216" t="s">
        <v>240</v>
      </c>
    </row>
    <row r="134" spans="1:51" s="13" customFormat="1" ht="12">
      <c r="A134" s="13"/>
      <c r="B134" s="218"/>
      <c r="C134" s="219"/>
      <c r="D134" s="220" t="s">
        <v>130</v>
      </c>
      <c r="E134" s="219"/>
      <c r="F134" s="222" t="s">
        <v>241</v>
      </c>
      <c r="G134" s="219"/>
      <c r="H134" s="223">
        <v>295.9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130</v>
      </c>
      <c r="AU134" s="229" t="s">
        <v>85</v>
      </c>
      <c r="AV134" s="13" t="s">
        <v>85</v>
      </c>
      <c r="AW134" s="13" t="s">
        <v>4</v>
      </c>
      <c r="AX134" s="13" t="s">
        <v>83</v>
      </c>
      <c r="AY134" s="229" t="s">
        <v>121</v>
      </c>
    </row>
    <row r="135" spans="1:65" s="2" customFormat="1" ht="24.15" customHeight="1">
      <c r="A135" s="39"/>
      <c r="B135" s="40"/>
      <c r="C135" s="205" t="s">
        <v>242</v>
      </c>
      <c r="D135" s="205" t="s">
        <v>123</v>
      </c>
      <c r="E135" s="206" t="s">
        <v>243</v>
      </c>
      <c r="F135" s="207" t="s">
        <v>244</v>
      </c>
      <c r="G135" s="208" t="s">
        <v>245</v>
      </c>
      <c r="H135" s="209">
        <v>51</v>
      </c>
      <c r="I135" s="210"/>
      <c r="J135" s="211">
        <f>ROUND(I135*H135,2)</f>
        <v>0</v>
      </c>
      <c r="K135" s="207" t="s">
        <v>127</v>
      </c>
      <c r="L135" s="45"/>
      <c r="M135" s="212" t="s">
        <v>19</v>
      </c>
      <c r="N135" s="213" t="s">
        <v>46</v>
      </c>
      <c r="O135" s="85"/>
      <c r="P135" s="214">
        <f>O135*H135</f>
        <v>0</v>
      </c>
      <c r="Q135" s="214">
        <v>0.0036</v>
      </c>
      <c r="R135" s="214">
        <f>Q135*H135</f>
        <v>0.18359999999999999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128</v>
      </c>
      <c r="AT135" s="216" t="s">
        <v>123</v>
      </c>
      <c r="AU135" s="216" t="s">
        <v>85</v>
      </c>
      <c r="AY135" s="18" t="s">
        <v>121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83</v>
      </c>
      <c r="BK135" s="217">
        <f>ROUND(I135*H135,2)</f>
        <v>0</v>
      </c>
      <c r="BL135" s="18" t="s">
        <v>128</v>
      </c>
      <c r="BM135" s="216" t="s">
        <v>246</v>
      </c>
    </row>
    <row r="136" spans="1:65" s="2" customFormat="1" ht="44.25" customHeight="1">
      <c r="A136" s="39"/>
      <c r="B136" s="40"/>
      <c r="C136" s="205" t="s">
        <v>247</v>
      </c>
      <c r="D136" s="205" t="s">
        <v>123</v>
      </c>
      <c r="E136" s="206" t="s">
        <v>248</v>
      </c>
      <c r="F136" s="207" t="s">
        <v>249</v>
      </c>
      <c r="G136" s="208" t="s">
        <v>126</v>
      </c>
      <c r="H136" s="209">
        <v>269</v>
      </c>
      <c r="I136" s="210"/>
      <c r="J136" s="211">
        <f>ROUND(I136*H136,2)</f>
        <v>0</v>
      </c>
      <c r="K136" s="207" t="s">
        <v>127</v>
      </c>
      <c r="L136" s="45"/>
      <c r="M136" s="212" t="s">
        <v>19</v>
      </c>
      <c r="N136" s="213" t="s">
        <v>46</v>
      </c>
      <c r="O136" s="85"/>
      <c r="P136" s="214">
        <f>O136*H136</f>
        <v>0</v>
      </c>
      <c r="Q136" s="214">
        <v>0.00069</v>
      </c>
      <c r="R136" s="214">
        <f>Q136*H136</f>
        <v>0.18561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128</v>
      </c>
      <c r="AT136" s="216" t="s">
        <v>123</v>
      </c>
      <c r="AU136" s="216" t="s">
        <v>85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128</v>
      </c>
      <c r="BM136" s="216" t="s">
        <v>250</v>
      </c>
    </row>
    <row r="137" spans="1:63" s="12" customFormat="1" ht="22.8" customHeight="1">
      <c r="A137" s="12"/>
      <c r="B137" s="189"/>
      <c r="C137" s="190"/>
      <c r="D137" s="191" t="s">
        <v>74</v>
      </c>
      <c r="E137" s="203" t="s">
        <v>166</v>
      </c>
      <c r="F137" s="203" t="s">
        <v>251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SUM(P138:P145)</f>
        <v>0</v>
      </c>
      <c r="Q137" s="197"/>
      <c r="R137" s="198">
        <f>SUM(R138:R145)</f>
        <v>29.20792</v>
      </c>
      <c r="S137" s="197"/>
      <c r="T137" s="199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83</v>
      </c>
      <c r="AT137" s="201" t="s">
        <v>74</v>
      </c>
      <c r="AU137" s="201" t="s">
        <v>83</v>
      </c>
      <c r="AY137" s="200" t="s">
        <v>121</v>
      </c>
      <c r="BK137" s="202">
        <f>SUM(BK138:BK145)</f>
        <v>0</v>
      </c>
    </row>
    <row r="138" spans="1:65" s="2" customFormat="1" ht="24.15" customHeight="1">
      <c r="A138" s="39"/>
      <c r="B138" s="40"/>
      <c r="C138" s="205" t="s">
        <v>252</v>
      </c>
      <c r="D138" s="205" t="s">
        <v>123</v>
      </c>
      <c r="E138" s="206" t="s">
        <v>253</v>
      </c>
      <c r="F138" s="207" t="s">
        <v>254</v>
      </c>
      <c r="G138" s="208" t="s">
        <v>255</v>
      </c>
      <c r="H138" s="209">
        <v>2</v>
      </c>
      <c r="I138" s="210"/>
      <c r="J138" s="211">
        <f>ROUND(I138*H138,2)</f>
        <v>0</v>
      </c>
      <c r="K138" s="207" t="s">
        <v>127</v>
      </c>
      <c r="L138" s="45"/>
      <c r="M138" s="212" t="s">
        <v>19</v>
      </c>
      <c r="N138" s="213" t="s">
        <v>46</v>
      </c>
      <c r="O138" s="85"/>
      <c r="P138" s="214">
        <f>O138*H138</f>
        <v>0</v>
      </c>
      <c r="Q138" s="214">
        <v>0.0007</v>
      </c>
      <c r="R138" s="214">
        <f>Q138*H138</f>
        <v>0.0014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128</v>
      </c>
      <c r="AT138" s="216" t="s">
        <v>123</v>
      </c>
      <c r="AU138" s="216" t="s">
        <v>85</v>
      </c>
      <c r="AY138" s="18" t="s">
        <v>121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83</v>
      </c>
      <c r="BK138" s="217">
        <f>ROUND(I138*H138,2)</f>
        <v>0</v>
      </c>
      <c r="BL138" s="18" t="s">
        <v>128</v>
      </c>
      <c r="BM138" s="216" t="s">
        <v>256</v>
      </c>
    </row>
    <row r="139" spans="1:65" s="2" customFormat="1" ht="16.5" customHeight="1">
      <c r="A139" s="39"/>
      <c r="B139" s="40"/>
      <c r="C139" s="251" t="s">
        <v>257</v>
      </c>
      <c r="D139" s="251" t="s">
        <v>172</v>
      </c>
      <c r="E139" s="252" t="s">
        <v>258</v>
      </c>
      <c r="F139" s="253" t="s">
        <v>259</v>
      </c>
      <c r="G139" s="254" t="s">
        <v>255</v>
      </c>
      <c r="H139" s="255">
        <v>2</v>
      </c>
      <c r="I139" s="256"/>
      <c r="J139" s="257">
        <f>ROUND(I139*H139,2)</f>
        <v>0</v>
      </c>
      <c r="K139" s="253" t="s">
        <v>19</v>
      </c>
      <c r="L139" s="258"/>
      <c r="M139" s="259" t="s">
        <v>19</v>
      </c>
      <c r="N139" s="260" t="s">
        <v>46</v>
      </c>
      <c r="O139" s="85"/>
      <c r="P139" s="214">
        <f>O139*H139</f>
        <v>0</v>
      </c>
      <c r="Q139" s="214">
        <v>0.0035</v>
      </c>
      <c r="R139" s="214">
        <f>Q139*H139</f>
        <v>0.007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160</v>
      </c>
      <c r="AT139" s="216" t="s">
        <v>172</v>
      </c>
      <c r="AU139" s="216" t="s">
        <v>85</v>
      </c>
      <c r="AY139" s="18" t="s">
        <v>121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128</v>
      </c>
      <c r="BM139" s="216" t="s">
        <v>260</v>
      </c>
    </row>
    <row r="140" spans="1:65" s="2" customFormat="1" ht="24.15" customHeight="1">
      <c r="A140" s="39"/>
      <c r="B140" s="40"/>
      <c r="C140" s="205" t="s">
        <v>216</v>
      </c>
      <c r="D140" s="205" t="s">
        <v>123</v>
      </c>
      <c r="E140" s="206" t="s">
        <v>261</v>
      </c>
      <c r="F140" s="207" t="s">
        <v>262</v>
      </c>
      <c r="G140" s="208" t="s">
        <v>255</v>
      </c>
      <c r="H140" s="209">
        <v>2</v>
      </c>
      <c r="I140" s="210"/>
      <c r="J140" s="211">
        <f>ROUND(I140*H140,2)</f>
        <v>0</v>
      </c>
      <c r="K140" s="207" t="s">
        <v>127</v>
      </c>
      <c r="L140" s="45"/>
      <c r="M140" s="212" t="s">
        <v>19</v>
      </c>
      <c r="N140" s="213" t="s">
        <v>46</v>
      </c>
      <c r="O140" s="85"/>
      <c r="P140" s="214">
        <f>O140*H140</f>
        <v>0</v>
      </c>
      <c r="Q140" s="214">
        <v>0.10941</v>
      </c>
      <c r="R140" s="214">
        <f>Q140*H140</f>
        <v>0.21882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128</v>
      </c>
      <c r="AT140" s="216" t="s">
        <v>123</v>
      </c>
      <c r="AU140" s="216" t="s">
        <v>85</v>
      </c>
      <c r="AY140" s="18" t="s">
        <v>121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83</v>
      </c>
      <c r="BK140" s="217">
        <f>ROUND(I140*H140,2)</f>
        <v>0</v>
      </c>
      <c r="BL140" s="18" t="s">
        <v>128</v>
      </c>
      <c r="BM140" s="216" t="s">
        <v>263</v>
      </c>
    </row>
    <row r="141" spans="1:65" s="2" customFormat="1" ht="21.75" customHeight="1">
      <c r="A141" s="39"/>
      <c r="B141" s="40"/>
      <c r="C141" s="251" t="s">
        <v>264</v>
      </c>
      <c r="D141" s="251" t="s">
        <v>172</v>
      </c>
      <c r="E141" s="252" t="s">
        <v>265</v>
      </c>
      <c r="F141" s="253" t="s">
        <v>266</v>
      </c>
      <c r="G141" s="254" t="s">
        <v>255</v>
      </c>
      <c r="H141" s="255">
        <v>2</v>
      </c>
      <c r="I141" s="256"/>
      <c r="J141" s="257">
        <f>ROUND(I141*H141,2)</f>
        <v>0</v>
      </c>
      <c r="K141" s="253" t="s">
        <v>127</v>
      </c>
      <c r="L141" s="258"/>
      <c r="M141" s="259" t="s">
        <v>19</v>
      </c>
      <c r="N141" s="260" t="s">
        <v>46</v>
      </c>
      <c r="O141" s="85"/>
      <c r="P141" s="214">
        <f>O141*H141</f>
        <v>0</v>
      </c>
      <c r="Q141" s="214">
        <v>0.0061</v>
      </c>
      <c r="R141" s="214">
        <f>Q141*H141</f>
        <v>0.0122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160</v>
      </c>
      <c r="AT141" s="216" t="s">
        <v>172</v>
      </c>
      <c r="AU141" s="216" t="s">
        <v>85</v>
      </c>
      <c r="AY141" s="18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83</v>
      </c>
      <c r="BK141" s="217">
        <f>ROUND(I141*H141,2)</f>
        <v>0</v>
      </c>
      <c r="BL141" s="18" t="s">
        <v>128</v>
      </c>
      <c r="BM141" s="216" t="s">
        <v>267</v>
      </c>
    </row>
    <row r="142" spans="1:65" s="2" customFormat="1" ht="37.8" customHeight="1">
      <c r="A142" s="39"/>
      <c r="B142" s="40"/>
      <c r="C142" s="205" t="s">
        <v>268</v>
      </c>
      <c r="D142" s="205" t="s">
        <v>123</v>
      </c>
      <c r="E142" s="206" t="s">
        <v>269</v>
      </c>
      <c r="F142" s="207" t="s">
        <v>270</v>
      </c>
      <c r="G142" s="208" t="s">
        <v>126</v>
      </c>
      <c r="H142" s="209">
        <v>1.5</v>
      </c>
      <c r="I142" s="210"/>
      <c r="J142" s="211">
        <f>ROUND(I142*H142,2)</f>
        <v>0</v>
      </c>
      <c r="K142" s="207" t="s">
        <v>127</v>
      </c>
      <c r="L142" s="45"/>
      <c r="M142" s="212" t="s">
        <v>19</v>
      </c>
      <c r="N142" s="213" t="s">
        <v>46</v>
      </c>
      <c r="O142" s="85"/>
      <c r="P142" s="214">
        <f>O142*H142</f>
        <v>0</v>
      </c>
      <c r="Q142" s="214">
        <v>0.0026</v>
      </c>
      <c r="R142" s="214">
        <f>Q142*H142</f>
        <v>0.0039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128</v>
      </c>
      <c r="AT142" s="216" t="s">
        <v>123</v>
      </c>
      <c r="AU142" s="216" t="s">
        <v>85</v>
      </c>
      <c r="AY142" s="18" t="s">
        <v>121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83</v>
      </c>
      <c r="BK142" s="217">
        <f>ROUND(I142*H142,2)</f>
        <v>0</v>
      </c>
      <c r="BL142" s="18" t="s">
        <v>128</v>
      </c>
      <c r="BM142" s="216" t="s">
        <v>271</v>
      </c>
    </row>
    <row r="143" spans="1:65" s="2" customFormat="1" ht="49.05" customHeight="1">
      <c r="A143" s="39"/>
      <c r="B143" s="40"/>
      <c r="C143" s="205" t="s">
        <v>272</v>
      </c>
      <c r="D143" s="205" t="s">
        <v>123</v>
      </c>
      <c r="E143" s="206" t="s">
        <v>273</v>
      </c>
      <c r="F143" s="207" t="s">
        <v>274</v>
      </c>
      <c r="G143" s="208" t="s">
        <v>245</v>
      </c>
      <c r="H143" s="209">
        <v>119</v>
      </c>
      <c r="I143" s="210"/>
      <c r="J143" s="211">
        <f>ROUND(I143*H143,2)</f>
        <v>0</v>
      </c>
      <c r="K143" s="207" t="s">
        <v>127</v>
      </c>
      <c r="L143" s="45"/>
      <c r="M143" s="212" t="s">
        <v>19</v>
      </c>
      <c r="N143" s="213" t="s">
        <v>46</v>
      </c>
      <c r="O143" s="85"/>
      <c r="P143" s="214">
        <f>O143*H143</f>
        <v>0</v>
      </c>
      <c r="Q143" s="214">
        <v>0.1554</v>
      </c>
      <c r="R143" s="214">
        <f>Q143*H143</f>
        <v>18.4926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128</v>
      </c>
      <c r="AT143" s="216" t="s">
        <v>123</v>
      </c>
      <c r="AU143" s="216" t="s">
        <v>85</v>
      </c>
      <c r="AY143" s="18" t="s">
        <v>121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83</v>
      </c>
      <c r="BK143" s="217">
        <f>ROUND(I143*H143,2)</f>
        <v>0</v>
      </c>
      <c r="BL143" s="18" t="s">
        <v>128</v>
      </c>
      <c r="BM143" s="216" t="s">
        <v>275</v>
      </c>
    </row>
    <row r="144" spans="1:65" s="2" customFormat="1" ht="16.5" customHeight="1">
      <c r="A144" s="39"/>
      <c r="B144" s="40"/>
      <c r="C144" s="251" t="s">
        <v>276</v>
      </c>
      <c r="D144" s="251" t="s">
        <v>172</v>
      </c>
      <c r="E144" s="252" t="s">
        <v>277</v>
      </c>
      <c r="F144" s="253" t="s">
        <v>278</v>
      </c>
      <c r="G144" s="254" t="s">
        <v>245</v>
      </c>
      <c r="H144" s="255">
        <v>130.9</v>
      </c>
      <c r="I144" s="256"/>
      <c r="J144" s="257">
        <f>ROUND(I144*H144,2)</f>
        <v>0</v>
      </c>
      <c r="K144" s="253" t="s">
        <v>127</v>
      </c>
      <c r="L144" s="258"/>
      <c r="M144" s="259" t="s">
        <v>19</v>
      </c>
      <c r="N144" s="260" t="s">
        <v>46</v>
      </c>
      <c r="O144" s="85"/>
      <c r="P144" s="214">
        <f>O144*H144</f>
        <v>0</v>
      </c>
      <c r="Q144" s="214">
        <v>0.08</v>
      </c>
      <c r="R144" s="214">
        <f>Q144*H144</f>
        <v>10.472000000000001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160</v>
      </c>
      <c r="AT144" s="216" t="s">
        <v>172</v>
      </c>
      <c r="AU144" s="216" t="s">
        <v>85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83</v>
      </c>
      <c r="BK144" s="217">
        <f>ROUND(I144*H144,2)</f>
        <v>0</v>
      </c>
      <c r="BL144" s="18" t="s">
        <v>128</v>
      </c>
      <c r="BM144" s="216" t="s">
        <v>279</v>
      </c>
    </row>
    <row r="145" spans="1:51" s="13" customFormat="1" ht="12">
      <c r="A145" s="13"/>
      <c r="B145" s="218"/>
      <c r="C145" s="219"/>
      <c r="D145" s="220" t="s">
        <v>130</v>
      </c>
      <c r="E145" s="219"/>
      <c r="F145" s="222" t="s">
        <v>280</v>
      </c>
      <c r="G145" s="219"/>
      <c r="H145" s="223">
        <v>130.9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130</v>
      </c>
      <c r="AU145" s="229" t="s">
        <v>85</v>
      </c>
      <c r="AV145" s="13" t="s">
        <v>85</v>
      </c>
      <c r="AW145" s="13" t="s">
        <v>4</v>
      </c>
      <c r="AX145" s="13" t="s">
        <v>83</v>
      </c>
      <c r="AY145" s="229" t="s">
        <v>121</v>
      </c>
    </row>
    <row r="146" spans="1:63" s="12" customFormat="1" ht="22.8" customHeight="1">
      <c r="A146" s="12"/>
      <c r="B146" s="189"/>
      <c r="C146" s="190"/>
      <c r="D146" s="191" t="s">
        <v>74</v>
      </c>
      <c r="E146" s="203" t="s">
        <v>281</v>
      </c>
      <c r="F146" s="203" t="s">
        <v>282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SUM(P147:P154)</f>
        <v>0</v>
      </c>
      <c r="Q146" s="197"/>
      <c r="R146" s="198">
        <f>SUM(R147:R154)</f>
        <v>0</v>
      </c>
      <c r="S146" s="197"/>
      <c r="T146" s="199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0" t="s">
        <v>83</v>
      </c>
      <c r="AT146" s="201" t="s">
        <v>74</v>
      </c>
      <c r="AU146" s="201" t="s">
        <v>83</v>
      </c>
      <c r="AY146" s="200" t="s">
        <v>121</v>
      </c>
      <c r="BK146" s="202">
        <f>SUM(BK147:BK154)</f>
        <v>0</v>
      </c>
    </row>
    <row r="147" spans="1:65" s="2" customFormat="1" ht="37.8" customHeight="1">
      <c r="A147" s="39"/>
      <c r="B147" s="40"/>
      <c r="C147" s="205" t="s">
        <v>283</v>
      </c>
      <c r="D147" s="205" t="s">
        <v>123</v>
      </c>
      <c r="E147" s="206" t="s">
        <v>284</v>
      </c>
      <c r="F147" s="207" t="s">
        <v>285</v>
      </c>
      <c r="G147" s="208" t="s">
        <v>163</v>
      </c>
      <c r="H147" s="209">
        <v>19.32</v>
      </c>
      <c r="I147" s="210"/>
      <c r="J147" s="211">
        <f>ROUND(I147*H147,2)</f>
        <v>0</v>
      </c>
      <c r="K147" s="207" t="s">
        <v>127</v>
      </c>
      <c r="L147" s="45"/>
      <c r="M147" s="212" t="s">
        <v>19</v>
      </c>
      <c r="N147" s="213" t="s">
        <v>46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128</v>
      </c>
      <c r="AT147" s="216" t="s">
        <v>123</v>
      </c>
      <c r="AU147" s="216" t="s">
        <v>85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83</v>
      </c>
      <c r="BK147" s="217">
        <f>ROUND(I147*H147,2)</f>
        <v>0</v>
      </c>
      <c r="BL147" s="18" t="s">
        <v>128</v>
      </c>
      <c r="BM147" s="216" t="s">
        <v>286</v>
      </c>
    </row>
    <row r="148" spans="1:65" s="2" customFormat="1" ht="37.8" customHeight="1">
      <c r="A148" s="39"/>
      <c r="B148" s="40"/>
      <c r="C148" s="205" t="s">
        <v>287</v>
      </c>
      <c r="D148" s="205" t="s">
        <v>123</v>
      </c>
      <c r="E148" s="206" t="s">
        <v>288</v>
      </c>
      <c r="F148" s="207" t="s">
        <v>289</v>
      </c>
      <c r="G148" s="208" t="s">
        <v>163</v>
      </c>
      <c r="H148" s="209">
        <v>173.88</v>
      </c>
      <c r="I148" s="210"/>
      <c r="J148" s="211">
        <f>ROUND(I148*H148,2)</f>
        <v>0</v>
      </c>
      <c r="K148" s="207" t="s">
        <v>127</v>
      </c>
      <c r="L148" s="45"/>
      <c r="M148" s="212" t="s">
        <v>19</v>
      </c>
      <c r="N148" s="213" t="s">
        <v>46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128</v>
      </c>
      <c r="AT148" s="216" t="s">
        <v>123</v>
      </c>
      <c r="AU148" s="216" t="s">
        <v>85</v>
      </c>
      <c r="AY148" s="18" t="s">
        <v>121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83</v>
      </c>
      <c r="BK148" s="217">
        <f>ROUND(I148*H148,2)</f>
        <v>0</v>
      </c>
      <c r="BL148" s="18" t="s">
        <v>128</v>
      </c>
      <c r="BM148" s="216" t="s">
        <v>290</v>
      </c>
    </row>
    <row r="149" spans="1:51" s="13" customFormat="1" ht="12">
      <c r="A149" s="13"/>
      <c r="B149" s="218"/>
      <c r="C149" s="219"/>
      <c r="D149" s="220" t="s">
        <v>130</v>
      </c>
      <c r="E149" s="219"/>
      <c r="F149" s="222" t="s">
        <v>291</v>
      </c>
      <c r="G149" s="219"/>
      <c r="H149" s="223">
        <v>173.88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130</v>
      </c>
      <c r="AU149" s="229" t="s">
        <v>85</v>
      </c>
      <c r="AV149" s="13" t="s">
        <v>85</v>
      </c>
      <c r="AW149" s="13" t="s">
        <v>4</v>
      </c>
      <c r="AX149" s="13" t="s">
        <v>83</v>
      </c>
      <c r="AY149" s="229" t="s">
        <v>121</v>
      </c>
    </row>
    <row r="150" spans="1:65" s="2" customFormat="1" ht="44.25" customHeight="1">
      <c r="A150" s="39"/>
      <c r="B150" s="40"/>
      <c r="C150" s="205" t="s">
        <v>292</v>
      </c>
      <c r="D150" s="205" t="s">
        <v>123</v>
      </c>
      <c r="E150" s="206" t="s">
        <v>293</v>
      </c>
      <c r="F150" s="207" t="s">
        <v>162</v>
      </c>
      <c r="G150" s="208" t="s">
        <v>163</v>
      </c>
      <c r="H150" s="209">
        <v>8.7</v>
      </c>
      <c r="I150" s="210"/>
      <c r="J150" s="211">
        <f>ROUND(I150*H150,2)</f>
        <v>0</v>
      </c>
      <c r="K150" s="207" t="s">
        <v>127</v>
      </c>
      <c r="L150" s="45"/>
      <c r="M150" s="212" t="s">
        <v>19</v>
      </c>
      <c r="N150" s="213" t="s">
        <v>46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128</v>
      </c>
      <c r="AT150" s="216" t="s">
        <v>123</v>
      </c>
      <c r="AU150" s="216" t="s">
        <v>85</v>
      </c>
      <c r="AY150" s="18" t="s">
        <v>121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83</v>
      </c>
      <c r="BK150" s="217">
        <f>ROUND(I150*H150,2)</f>
        <v>0</v>
      </c>
      <c r="BL150" s="18" t="s">
        <v>128</v>
      </c>
      <c r="BM150" s="216" t="s">
        <v>294</v>
      </c>
    </row>
    <row r="151" spans="1:65" s="2" customFormat="1" ht="44.25" customHeight="1">
      <c r="A151" s="39"/>
      <c r="B151" s="40"/>
      <c r="C151" s="205" t="s">
        <v>295</v>
      </c>
      <c r="D151" s="205" t="s">
        <v>123</v>
      </c>
      <c r="E151" s="206" t="s">
        <v>296</v>
      </c>
      <c r="F151" s="207" t="s">
        <v>297</v>
      </c>
      <c r="G151" s="208" t="s">
        <v>163</v>
      </c>
      <c r="H151" s="209">
        <v>10.62</v>
      </c>
      <c r="I151" s="210"/>
      <c r="J151" s="211">
        <f>ROUND(I151*H151,2)</f>
        <v>0</v>
      </c>
      <c r="K151" s="207" t="s">
        <v>127</v>
      </c>
      <c r="L151" s="45"/>
      <c r="M151" s="212" t="s">
        <v>19</v>
      </c>
      <c r="N151" s="213" t="s">
        <v>46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128</v>
      </c>
      <c r="AT151" s="216" t="s">
        <v>123</v>
      </c>
      <c r="AU151" s="216" t="s">
        <v>85</v>
      </c>
      <c r="AY151" s="18" t="s">
        <v>121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83</v>
      </c>
      <c r="BK151" s="217">
        <f>ROUND(I151*H151,2)</f>
        <v>0</v>
      </c>
      <c r="BL151" s="18" t="s">
        <v>128</v>
      </c>
      <c r="BM151" s="216" t="s">
        <v>298</v>
      </c>
    </row>
    <row r="152" spans="1:51" s="13" customFormat="1" ht="12">
      <c r="A152" s="13"/>
      <c r="B152" s="218"/>
      <c r="C152" s="219"/>
      <c r="D152" s="220" t="s">
        <v>130</v>
      </c>
      <c r="E152" s="221" t="s">
        <v>19</v>
      </c>
      <c r="F152" s="222" t="s">
        <v>299</v>
      </c>
      <c r="G152" s="219"/>
      <c r="H152" s="223">
        <v>2.94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130</v>
      </c>
      <c r="AU152" s="229" t="s">
        <v>85</v>
      </c>
      <c r="AV152" s="13" t="s">
        <v>85</v>
      </c>
      <c r="AW152" s="13" t="s">
        <v>34</v>
      </c>
      <c r="AX152" s="13" t="s">
        <v>75</v>
      </c>
      <c r="AY152" s="229" t="s">
        <v>121</v>
      </c>
    </row>
    <row r="153" spans="1:51" s="13" customFormat="1" ht="12">
      <c r="A153" s="13"/>
      <c r="B153" s="218"/>
      <c r="C153" s="219"/>
      <c r="D153" s="220" t="s">
        <v>130</v>
      </c>
      <c r="E153" s="221" t="s">
        <v>19</v>
      </c>
      <c r="F153" s="222" t="s">
        <v>300</v>
      </c>
      <c r="G153" s="219"/>
      <c r="H153" s="223">
        <v>7.68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130</v>
      </c>
      <c r="AU153" s="229" t="s">
        <v>85</v>
      </c>
      <c r="AV153" s="13" t="s">
        <v>85</v>
      </c>
      <c r="AW153" s="13" t="s">
        <v>34</v>
      </c>
      <c r="AX153" s="13" t="s">
        <v>75</v>
      </c>
      <c r="AY153" s="229" t="s">
        <v>121</v>
      </c>
    </row>
    <row r="154" spans="1:51" s="14" customFormat="1" ht="12">
      <c r="A154" s="14"/>
      <c r="B154" s="230"/>
      <c r="C154" s="231"/>
      <c r="D154" s="220" t="s">
        <v>130</v>
      </c>
      <c r="E154" s="232" t="s">
        <v>19</v>
      </c>
      <c r="F154" s="233" t="s">
        <v>135</v>
      </c>
      <c r="G154" s="231"/>
      <c r="H154" s="234">
        <v>10.62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0" t="s">
        <v>130</v>
      </c>
      <c r="AU154" s="240" t="s">
        <v>85</v>
      </c>
      <c r="AV154" s="14" t="s">
        <v>128</v>
      </c>
      <c r="AW154" s="14" t="s">
        <v>34</v>
      </c>
      <c r="AX154" s="14" t="s">
        <v>83</v>
      </c>
      <c r="AY154" s="240" t="s">
        <v>121</v>
      </c>
    </row>
    <row r="155" spans="1:63" s="12" customFormat="1" ht="22.8" customHeight="1">
      <c r="A155" s="12"/>
      <c r="B155" s="189"/>
      <c r="C155" s="190"/>
      <c r="D155" s="191" t="s">
        <v>74</v>
      </c>
      <c r="E155" s="203" t="s">
        <v>301</v>
      </c>
      <c r="F155" s="203" t="s">
        <v>302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</v>
      </c>
      <c r="S155" s="197"/>
      <c r="T155" s="199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0" t="s">
        <v>83</v>
      </c>
      <c r="AT155" s="201" t="s">
        <v>74</v>
      </c>
      <c r="AU155" s="201" t="s">
        <v>83</v>
      </c>
      <c r="AY155" s="200" t="s">
        <v>121</v>
      </c>
      <c r="BK155" s="202">
        <f>BK156</f>
        <v>0</v>
      </c>
    </row>
    <row r="156" spans="1:65" s="2" customFormat="1" ht="37.8" customHeight="1">
      <c r="A156" s="39"/>
      <c r="B156" s="40"/>
      <c r="C156" s="205" t="s">
        <v>303</v>
      </c>
      <c r="D156" s="205" t="s">
        <v>123</v>
      </c>
      <c r="E156" s="206" t="s">
        <v>304</v>
      </c>
      <c r="F156" s="207" t="s">
        <v>305</v>
      </c>
      <c r="G156" s="208" t="s">
        <v>163</v>
      </c>
      <c r="H156" s="209">
        <v>87.9</v>
      </c>
      <c r="I156" s="210"/>
      <c r="J156" s="211">
        <f>ROUND(I156*H156,2)</f>
        <v>0</v>
      </c>
      <c r="K156" s="207" t="s">
        <v>127</v>
      </c>
      <c r="L156" s="45"/>
      <c r="M156" s="261" t="s">
        <v>19</v>
      </c>
      <c r="N156" s="262" t="s">
        <v>46</v>
      </c>
      <c r="O156" s="263"/>
      <c r="P156" s="264">
        <f>O156*H156</f>
        <v>0</v>
      </c>
      <c r="Q156" s="264">
        <v>0</v>
      </c>
      <c r="R156" s="264">
        <f>Q156*H156</f>
        <v>0</v>
      </c>
      <c r="S156" s="264">
        <v>0</v>
      </c>
      <c r="T156" s="26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128</v>
      </c>
      <c r="AT156" s="216" t="s">
        <v>123</v>
      </c>
      <c r="AU156" s="216" t="s">
        <v>85</v>
      </c>
      <c r="AY156" s="18" t="s">
        <v>121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83</v>
      </c>
      <c r="BK156" s="217">
        <f>ROUND(I156*H156,2)</f>
        <v>0</v>
      </c>
      <c r="BL156" s="18" t="s">
        <v>128</v>
      </c>
      <c r="BM156" s="216" t="s">
        <v>306</v>
      </c>
    </row>
    <row r="157" spans="1:31" s="2" customFormat="1" ht="6.95" customHeight="1">
      <c r="A157" s="39"/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SOKOLOV - parkoviště Běžecká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307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16. 12. 2020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31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27</v>
      </c>
      <c r="J21" s="137" t="s">
        <v>33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36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27</v>
      </c>
      <c r="J24" s="137" t="s">
        <v>38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3.25" customHeight="1">
      <c r="A27" s="139"/>
      <c r="B27" s="140"/>
      <c r="C27" s="139"/>
      <c r="D27" s="139"/>
      <c r="E27" s="141" t="s">
        <v>95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ROUND((SUM(BE85:BE100)),2)</f>
        <v>0</v>
      </c>
      <c r="G33" s="39"/>
      <c r="H33" s="39"/>
      <c r="I33" s="149">
        <v>0.21</v>
      </c>
      <c r="J33" s="148">
        <f>ROUND(((SUM(BE85:BE100))*I33),2)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ROUND((SUM(BF85:BF100)),2)</f>
        <v>0</v>
      </c>
      <c r="G34" s="39"/>
      <c r="H34" s="39"/>
      <c r="I34" s="149">
        <v>0.15</v>
      </c>
      <c r="J34" s="148">
        <f>ROUND(((SUM(BF85:BF100))*I34),2)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ROUND((SUM(BG85:BG100)),2)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ROUND((SUM(BH85:BH100)),2)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ROUND((SUM(BI85:BI100)),2)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SOKOLOV - parkoviště Běžecká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SO185 - Všeobecné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16. 12. 2020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308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309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310</v>
      </c>
      <c r="E62" s="175"/>
      <c r="F62" s="175"/>
      <c r="G62" s="175"/>
      <c r="H62" s="175"/>
      <c r="I62" s="175"/>
      <c r="J62" s="176">
        <f>J93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311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312</v>
      </c>
      <c r="E64" s="175"/>
      <c r="F64" s="175"/>
      <c r="G64" s="175"/>
      <c r="H64" s="175"/>
      <c r="I64" s="175"/>
      <c r="J64" s="176">
        <f>J97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313</v>
      </c>
      <c r="E65" s="175"/>
      <c r="F65" s="175"/>
      <c r="G65" s="175"/>
      <c r="H65" s="175"/>
      <c r="I65" s="175"/>
      <c r="J65" s="176">
        <f>J99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SOKOLOV - parkoviště Běžecká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SO185 - Všeobecné a ostatní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16. 12. 2020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30</v>
      </c>
      <c r="J81" s="37" t="str">
        <f>E21</f>
        <v>ADVISIA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Tomáš Valenta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107</v>
      </c>
      <c r="D84" s="181" t="s">
        <v>60</v>
      </c>
      <c r="E84" s="181" t="s">
        <v>56</v>
      </c>
      <c r="F84" s="181" t="s">
        <v>57</v>
      </c>
      <c r="G84" s="181" t="s">
        <v>108</v>
      </c>
      <c r="H84" s="181" t="s">
        <v>109</v>
      </c>
      <c r="I84" s="181" t="s">
        <v>110</v>
      </c>
      <c r="J84" s="181" t="s">
        <v>98</v>
      </c>
      <c r="K84" s="182" t="s">
        <v>111</v>
      </c>
      <c r="L84" s="183"/>
      <c r="M84" s="93" t="s">
        <v>19</v>
      </c>
      <c r="N84" s="94" t="s">
        <v>45</v>
      </c>
      <c r="O84" s="94" t="s">
        <v>112</v>
      </c>
      <c r="P84" s="94" t="s">
        <v>113</v>
      </c>
      <c r="Q84" s="94" t="s">
        <v>114</v>
      </c>
      <c r="R84" s="94" t="s">
        <v>115</v>
      </c>
      <c r="S84" s="94" t="s">
        <v>116</v>
      </c>
      <c r="T84" s="95" t="s">
        <v>117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99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74</v>
      </c>
      <c r="E86" s="192" t="s">
        <v>314</v>
      </c>
      <c r="F86" s="192" t="s">
        <v>315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P87+P93+P95+P97+P99</f>
        <v>0</v>
      </c>
      <c r="Q86" s="197"/>
      <c r="R86" s="198">
        <f>R87+R93+R95+R97+R99</f>
        <v>0</v>
      </c>
      <c r="S86" s="197"/>
      <c r="T86" s="199">
        <f>T87+T93+T95+T97+T99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143</v>
      </c>
      <c r="AT86" s="201" t="s">
        <v>74</v>
      </c>
      <c r="AU86" s="201" t="s">
        <v>75</v>
      </c>
      <c r="AY86" s="200" t="s">
        <v>121</v>
      </c>
      <c r="BK86" s="202">
        <f>BK87+BK93+BK95+BK97+BK99</f>
        <v>0</v>
      </c>
    </row>
    <row r="87" spans="1:63" s="12" customFormat="1" ht="22.8" customHeight="1">
      <c r="A87" s="12"/>
      <c r="B87" s="189"/>
      <c r="C87" s="190"/>
      <c r="D87" s="191" t="s">
        <v>74</v>
      </c>
      <c r="E87" s="203" t="s">
        <v>316</v>
      </c>
      <c r="F87" s="203" t="s">
        <v>317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SUM(P88:P92)</f>
        <v>0</v>
      </c>
      <c r="Q87" s="197"/>
      <c r="R87" s="198">
        <f>SUM(R88:R92)</f>
        <v>0</v>
      </c>
      <c r="S87" s="197"/>
      <c r="T87" s="199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143</v>
      </c>
      <c r="AT87" s="201" t="s">
        <v>74</v>
      </c>
      <c r="AU87" s="201" t="s">
        <v>83</v>
      </c>
      <c r="AY87" s="200" t="s">
        <v>121</v>
      </c>
      <c r="BK87" s="202">
        <f>SUM(BK88:BK92)</f>
        <v>0</v>
      </c>
    </row>
    <row r="88" spans="1:65" s="2" customFormat="1" ht="16.5" customHeight="1">
      <c r="A88" s="39"/>
      <c r="B88" s="40"/>
      <c r="C88" s="205" t="s">
        <v>83</v>
      </c>
      <c r="D88" s="205" t="s">
        <v>123</v>
      </c>
      <c r="E88" s="206" t="s">
        <v>318</v>
      </c>
      <c r="F88" s="207" t="s">
        <v>319</v>
      </c>
      <c r="G88" s="208" t="s">
        <v>320</v>
      </c>
      <c r="H88" s="209">
        <v>1</v>
      </c>
      <c r="I88" s="210"/>
      <c r="J88" s="211">
        <f>ROUND(I88*H88,2)</f>
        <v>0</v>
      </c>
      <c r="K88" s="207" t="s">
        <v>127</v>
      </c>
      <c r="L88" s="45"/>
      <c r="M88" s="212" t="s">
        <v>19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321</v>
      </c>
      <c r="AT88" s="216" t="s">
        <v>123</v>
      </c>
      <c r="AU88" s="216" t="s">
        <v>85</v>
      </c>
      <c r="AY88" s="18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83</v>
      </c>
      <c r="BK88" s="217">
        <f>ROUND(I88*H88,2)</f>
        <v>0</v>
      </c>
      <c r="BL88" s="18" t="s">
        <v>321</v>
      </c>
      <c r="BM88" s="216" t="s">
        <v>322</v>
      </c>
    </row>
    <row r="89" spans="1:65" s="2" customFormat="1" ht="76.35" customHeight="1">
      <c r="A89" s="39"/>
      <c r="B89" s="40"/>
      <c r="C89" s="205" t="s">
        <v>85</v>
      </c>
      <c r="D89" s="205" t="s">
        <v>123</v>
      </c>
      <c r="E89" s="206" t="s">
        <v>323</v>
      </c>
      <c r="F89" s="207" t="s">
        <v>324</v>
      </c>
      <c r="G89" s="208" t="s">
        <v>320</v>
      </c>
      <c r="H89" s="209">
        <v>1</v>
      </c>
      <c r="I89" s="210"/>
      <c r="J89" s="211">
        <f>ROUND(I89*H89,2)</f>
        <v>0</v>
      </c>
      <c r="K89" s="207" t="s">
        <v>127</v>
      </c>
      <c r="L89" s="45"/>
      <c r="M89" s="212" t="s">
        <v>19</v>
      </c>
      <c r="N89" s="213" t="s">
        <v>46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321</v>
      </c>
      <c r="AT89" s="216" t="s">
        <v>123</v>
      </c>
      <c r="AU89" s="216" t="s">
        <v>85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321</v>
      </c>
      <c r="BM89" s="216" t="s">
        <v>325</v>
      </c>
    </row>
    <row r="90" spans="1:65" s="2" customFormat="1" ht="21.75" customHeight="1">
      <c r="A90" s="39"/>
      <c r="B90" s="40"/>
      <c r="C90" s="205" t="s">
        <v>136</v>
      </c>
      <c r="D90" s="205" t="s">
        <v>123</v>
      </c>
      <c r="E90" s="206" t="s">
        <v>326</v>
      </c>
      <c r="F90" s="207" t="s">
        <v>327</v>
      </c>
      <c r="G90" s="208" t="s">
        <v>320</v>
      </c>
      <c r="H90" s="209">
        <v>1</v>
      </c>
      <c r="I90" s="210"/>
      <c r="J90" s="211">
        <f>ROUND(I90*H90,2)</f>
        <v>0</v>
      </c>
      <c r="K90" s="207" t="s">
        <v>127</v>
      </c>
      <c r="L90" s="45"/>
      <c r="M90" s="212" t="s">
        <v>19</v>
      </c>
      <c r="N90" s="213" t="s">
        <v>46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321</v>
      </c>
      <c r="AT90" s="216" t="s">
        <v>123</v>
      </c>
      <c r="AU90" s="216" t="s">
        <v>85</v>
      </c>
      <c r="AY90" s="18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83</v>
      </c>
      <c r="BK90" s="217">
        <f>ROUND(I90*H90,2)</f>
        <v>0</v>
      </c>
      <c r="BL90" s="18" t="s">
        <v>321</v>
      </c>
      <c r="BM90" s="216" t="s">
        <v>328</v>
      </c>
    </row>
    <row r="91" spans="1:65" s="2" customFormat="1" ht="16.5" customHeight="1">
      <c r="A91" s="39"/>
      <c r="B91" s="40"/>
      <c r="C91" s="205" t="s">
        <v>128</v>
      </c>
      <c r="D91" s="205" t="s">
        <v>123</v>
      </c>
      <c r="E91" s="206" t="s">
        <v>329</v>
      </c>
      <c r="F91" s="207" t="s">
        <v>330</v>
      </c>
      <c r="G91" s="208" t="s">
        <v>320</v>
      </c>
      <c r="H91" s="209">
        <v>1</v>
      </c>
      <c r="I91" s="210"/>
      <c r="J91" s="211">
        <f>ROUND(I91*H91,2)</f>
        <v>0</v>
      </c>
      <c r="K91" s="207" t="s">
        <v>127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321</v>
      </c>
      <c r="AT91" s="216" t="s">
        <v>123</v>
      </c>
      <c r="AU91" s="216" t="s">
        <v>85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321</v>
      </c>
      <c r="BM91" s="216" t="s">
        <v>331</v>
      </c>
    </row>
    <row r="92" spans="1:65" s="2" customFormat="1" ht="16.5" customHeight="1">
      <c r="A92" s="39"/>
      <c r="B92" s="40"/>
      <c r="C92" s="205" t="s">
        <v>143</v>
      </c>
      <c r="D92" s="205" t="s">
        <v>123</v>
      </c>
      <c r="E92" s="206" t="s">
        <v>332</v>
      </c>
      <c r="F92" s="207" t="s">
        <v>333</v>
      </c>
      <c r="G92" s="208" t="s">
        <v>320</v>
      </c>
      <c r="H92" s="209">
        <v>1</v>
      </c>
      <c r="I92" s="210"/>
      <c r="J92" s="211">
        <f>ROUND(I92*H92,2)</f>
        <v>0</v>
      </c>
      <c r="K92" s="207" t="s">
        <v>127</v>
      </c>
      <c r="L92" s="45"/>
      <c r="M92" s="212" t="s">
        <v>19</v>
      </c>
      <c r="N92" s="213" t="s">
        <v>46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321</v>
      </c>
      <c r="AT92" s="216" t="s">
        <v>123</v>
      </c>
      <c r="AU92" s="216" t="s">
        <v>85</v>
      </c>
      <c r="AY92" s="18" t="s">
        <v>121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83</v>
      </c>
      <c r="BK92" s="217">
        <f>ROUND(I92*H92,2)</f>
        <v>0</v>
      </c>
      <c r="BL92" s="18" t="s">
        <v>321</v>
      </c>
      <c r="BM92" s="216" t="s">
        <v>334</v>
      </c>
    </row>
    <row r="93" spans="1:63" s="12" customFormat="1" ht="22.8" customHeight="1">
      <c r="A93" s="12"/>
      <c r="B93" s="189"/>
      <c r="C93" s="190"/>
      <c r="D93" s="191" t="s">
        <v>74</v>
      </c>
      <c r="E93" s="203" t="s">
        <v>335</v>
      </c>
      <c r="F93" s="203" t="s">
        <v>336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P94</f>
        <v>0</v>
      </c>
      <c r="Q93" s="197"/>
      <c r="R93" s="198">
        <f>R94</f>
        <v>0</v>
      </c>
      <c r="S93" s="197"/>
      <c r="T93" s="199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143</v>
      </c>
      <c r="AT93" s="201" t="s">
        <v>74</v>
      </c>
      <c r="AU93" s="201" t="s">
        <v>83</v>
      </c>
      <c r="AY93" s="200" t="s">
        <v>121</v>
      </c>
      <c r="BK93" s="202">
        <f>BK94</f>
        <v>0</v>
      </c>
    </row>
    <row r="94" spans="1:65" s="2" customFormat="1" ht="24.15" customHeight="1">
      <c r="A94" s="39"/>
      <c r="B94" s="40"/>
      <c r="C94" s="205" t="s">
        <v>152</v>
      </c>
      <c r="D94" s="205" t="s">
        <v>123</v>
      </c>
      <c r="E94" s="206" t="s">
        <v>337</v>
      </c>
      <c r="F94" s="207" t="s">
        <v>338</v>
      </c>
      <c r="G94" s="208" t="s">
        <v>320</v>
      </c>
      <c r="H94" s="209">
        <v>1</v>
      </c>
      <c r="I94" s="210"/>
      <c r="J94" s="211">
        <f>ROUND(I94*H94,2)</f>
        <v>0</v>
      </c>
      <c r="K94" s="207" t="s">
        <v>127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321</v>
      </c>
      <c r="AT94" s="216" t="s">
        <v>123</v>
      </c>
      <c r="AU94" s="216" t="s">
        <v>85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321</v>
      </c>
      <c r="BM94" s="216" t="s">
        <v>339</v>
      </c>
    </row>
    <row r="95" spans="1:63" s="12" customFormat="1" ht="22.8" customHeight="1">
      <c r="A95" s="12"/>
      <c r="B95" s="189"/>
      <c r="C95" s="190"/>
      <c r="D95" s="191" t="s">
        <v>74</v>
      </c>
      <c r="E95" s="203" t="s">
        <v>340</v>
      </c>
      <c r="F95" s="203" t="s">
        <v>341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P96</f>
        <v>0</v>
      </c>
      <c r="Q95" s="197"/>
      <c r="R95" s="198">
        <f>R96</f>
        <v>0</v>
      </c>
      <c r="S95" s="197"/>
      <c r="T95" s="199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143</v>
      </c>
      <c r="AT95" s="201" t="s">
        <v>74</v>
      </c>
      <c r="AU95" s="201" t="s">
        <v>83</v>
      </c>
      <c r="AY95" s="200" t="s">
        <v>121</v>
      </c>
      <c r="BK95" s="202">
        <f>BK96</f>
        <v>0</v>
      </c>
    </row>
    <row r="96" spans="1:65" s="2" customFormat="1" ht="16.5" customHeight="1">
      <c r="A96" s="39"/>
      <c r="B96" s="40"/>
      <c r="C96" s="205" t="s">
        <v>156</v>
      </c>
      <c r="D96" s="205" t="s">
        <v>123</v>
      </c>
      <c r="E96" s="206" t="s">
        <v>342</v>
      </c>
      <c r="F96" s="207" t="s">
        <v>341</v>
      </c>
      <c r="G96" s="208" t="s">
        <v>320</v>
      </c>
      <c r="H96" s="209">
        <v>1</v>
      </c>
      <c r="I96" s="210"/>
      <c r="J96" s="211">
        <f>ROUND(I96*H96,2)</f>
        <v>0</v>
      </c>
      <c r="K96" s="207" t="s">
        <v>127</v>
      </c>
      <c r="L96" s="45"/>
      <c r="M96" s="212" t="s">
        <v>19</v>
      </c>
      <c r="N96" s="213" t="s">
        <v>46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321</v>
      </c>
      <c r="AT96" s="216" t="s">
        <v>123</v>
      </c>
      <c r="AU96" s="216" t="s">
        <v>85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83</v>
      </c>
      <c r="BK96" s="217">
        <f>ROUND(I96*H96,2)</f>
        <v>0</v>
      </c>
      <c r="BL96" s="18" t="s">
        <v>321</v>
      </c>
      <c r="BM96" s="216" t="s">
        <v>343</v>
      </c>
    </row>
    <row r="97" spans="1:63" s="12" customFormat="1" ht="22.8" customHeight="1">
      <c r="A97" s="12"/>
      <c r="B97" s="189"/>
      <c r="C97" s="190"/>
      <c r="D97" s="191" t="s">
        <v>74</v>
      </c>
      <c r="E97" s="203" t="s">
        <v>344</v>
      </c>
      <c r="F97" s="203" t="s">
        <v>345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143</v>
      </c>
      <c r="AT97" s="201" t="s">
        <v>74</v>
      </c>
      <c r="AU97" s="201" t="s">
        <v>83</v>
      </c>
      <c r="AY97" s="200" t="s">
        <v>121</v>
      </c>
      <c r="BK97" s="202">
        <f>BK98</f>
        <v>0</v>
      </c>
    </row>
    <row r="98" spans="1:65" s="2" customFormat="1" ht="16.5" customHeight="1">
      <c r="A98" s="39"/>
      <c r="B98" s="40"/>
      <c r="C98" s="205" t="s">
        <v>160</v>
      </c>
      <c r="D98" s="205" t="s">
        <v>123</v>
      </c>
      <c r="E98" s="206" t="s">
        <v>346</v>
      </c>
      <c r="F98" s="207" t="s">
        <v>347</v>
      </c>
      <c r="G98" s="208" t="s">
        <v>320</v>
      </c>
      <c r="H98" s="209">
        <v>1</v>
      </c>
      <c r="I98" s="210"/>
      <c r="J98" s="211">
        <f>ROUND(I98*H98,2)</f>
        <v>0</v>
      </c>
      <c r="K98" s="207" t="s">
        <v>127</v>
      </c>
      <c r="L98" s="45"/>
      <c r="M98" s="212" t="s">
        <v>19</v>
      </c>
      <c r="N98" s="213" t="s">
        <v>46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321</v>
      </c>
      <c r="AT98" s="216" t="s">
        <v>123</v>
      </c>
      <c r="AU98" s="216" t="s">
        <v>85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321</v>
      </c>
      <c r="BM98" s="216" t="s">
        <v>348</v>
      </c>
    </row>
    <row r="99" spans="1:63" s="12" customFormat="1" ht="22.8" customHeight="1">
      <c r="A99" s="12"/>
      <c r="B99" s="189"/>
      <c r="C99" s="190"/>
      <c r="D99" s="191" t="s">
        <v>74</v>
      </c>
      <c r="E99" s="203" t="s">
        <v>349</v>
      </c>
      <c r="F99" s="203" t="s">
        <v>350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P100</f>
        <v>0</v>
      </c>
      <c r="Q99" s="197"/>
      <c r="R99" s="198">
        <f>R100</f>
        <v>0</v>
      </c>
      <c r="S99" s="197"/>
      <c r="T99" s="199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143</v>
      </c>
      <c r="AT99" s="201" t="s">
        <v>74</v>
      </c>
      <c r="AU99" s="201" t="s">
        <v>83</v>
      </c>
      <c r="AY99" s="200" t="s">
        <v>121</v>
      </c>
      <c r="BK99" s="202">
        <f>BK100</f>
        <v>0</v>
      </c>
    </row>
    <row r="100" spans="1:65" s="2" customFormat="1" ht="24.15" customHeight="1">
      <c r="A100" s="39"/>
      <c r="B100" s="40"/>
      <c r="C100" s="205" t="s">
        <v>166</v>
      </c>
      <c r="D100" s="205" t="s">
        <v>123</v>
      </c>
      <c r="E100" s="206" t="s">
        <v>351</v>
      </c>
      <c r="F100" s="207" t="s">
        <v>352</v>
      </c>
      <c r="G100" s="208" t="s">
        <v>320</v>
      </c>
      <c r="H100" s="209">
        <v>1</v>
      </c>
      <c r="I100" s="210"/>
      <c r="J100" s="211">
        <f>ROUND(I100*H100,2)</f>
        <v>0</v>
      </c>
      <c r="K100" s="207" t="s">
        <v>127</v>
      </c>
      <c r="L100" s="45"/>
      <c r="M100" s="261" t="s">
        <v>19</v>
      </c>
      <c r="N100" s="262" t="s">
        <v>46</v>
      </c>
      <c r="O100" s="263"/>
      <c r="P100" s="264">
        <f>O100*H100</f>
        <v>0</v>
      </c>
      <c r="Q100" s="264">
        <v>0</v>
      </c>
      <c r="R100" s="264">
        <f>Q100*H100</f>
        <v>0</v>
      </c>
      <c r="S100" s="264">
        <v>0</v>
      </c>
      <c r="T100" s="26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321</v>
      </c>
      <c r="AT100" s="216" t="s">
        <v>123</v>
      </c>
      <c r="AU100" s="216" t="s">
        <v>85</v>
      </c>
      <c r="AY100" s="18" t="s">
        <v>121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321</v>
      </c>
      <c r="BM100" s="216" t="s">
        <v>353</v>
      </c>
    </row>
    <row r="101" spans="1:31" s="2" customFormat="1" ht="6.95" customHeight="1">
      <c r="A101" s="3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45"/>
      <c r="M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</sheetData>
  <sheetProtection password="CC35" sheet="1" objects="1" scenarios="1" formatColumns="0" formatRows="0" autoFilter="0"/>
  <autoFilter ref="C84:K10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85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SOKOLOV - parkoviště Běžecká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354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16. 12. 2020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246 68 613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ADVISIA s.r.o.</v>
      </c>
      <c r="F21" s="39"/>
      <c r="G21" s="39"/>
      <c r="H21" s="39"/>
      <c r="I21" s="133" t="s">
        <v>27</v>
      </c>
      <c r="J21" s="137" t="str">
        <f>IF('Rekapitulace stavby'!AN17="","",'Rekapitulace stavby'!AN17)</f>
        <v>CZ24668613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764 89 337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Tomáš Valenta</v>
      </c>
      <c r="F24" s="39"/>
      <c r="G24" s="39"/>
      <c r="H24" s="39"/>
      <c r="I24" s="133" t="s">
        <v>27</v>
      </c>
      <c r="J24" s="137" t="str">
        <f>IF('Rekapitulace stavby'!AN20="","",'Rekapitulace stavby'!AN20)</f>
        <v>CZ8002143259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39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41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43</v>
      </c>
      <c r="G32" s="39"/>
      <c r="H32" s="39"/>
      <c r="I32" s="146" t="s">
        <v>42</v>
      </c>
      <c r="J32" s="146" t="s">
        <v>44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45</v>
      </c>
      <c r="E33" s="133" t="s">
        <v>46</v>
      </c>
      <c r="F33" s="148">
        <f>ROUND((SUM(BE82:BE121)),2)</f>
        <v>0</v>
      </c>
      <c r="G33" s="39"/>
      <c r="H33" s="39"/>
      <c r="I33" s="149">
        <v>0.21</v>
      </c>
      <c r="J33" s="148">
        <f>ROUND(((SUM(BE82:BE121))*I33),2)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47</v>
      </c>
      <c r="F34" s="148">
        <f>ROUND((SUM(BF82:BF121)),2)</f>
        <v>0</v>
      </c>
      <c r="G34" s="39"/>
      <c r="H34" s="39"/>
      <c r="I34" s="149">
        <v>0.15</v>
      </c>
      <c r="J34" s="148">
        <f>ROUND(((SUM(BF82:BF121))*I34),2)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48</v>
      </c>
      <c r="F35" s="148">
        <f>ROUND((SUM(BG82:BG121)),2)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49</v>
      </c>
      <c r="F36" s="148">
        <f>ROUND((SUM(BH82:BH121)),2)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50</v>
      </c>
      <c r="F37" s="148">
        <f>ROUND((SUM(BI82:BI121)),2)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51</v>
      </c>
      <c r="E39" s="152"/>
      <c r="F39" s="152"/>
      <c r="G39" s="153" t="s">
        <v>52</v>
      </c>
      <c r="H39" s="154" t="s">
        <v>53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SOKOLOV - parkoviště Běžecká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SO431 - Veřejné osvětlení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16. 12. 2020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ADVISIA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Tomáš Valenta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73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355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356</v>
      </c>
      <c r="E61" s="169"/>
      <c r="F61" s="169"/>
      <c r="G61" s="169"/>
      <c r="H61" s="169"/>
      <c r="I61" s="169"/>
      <c r="J61" s="170">
        <f>J99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357</v>
      </c>
      <c r="E62" s="169"/>
      <c r="F62" s="169"/>
      <c r="G62" s="169"/>
      <c r="H62" s="169"/>
      <c r="I62" s="169"/>
      <c r="J62" s="170">
        <f>J119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106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SOKOLOV - parkoviště Běžecká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SO431 - Veřejné osvětlení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16. 12. 2020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 xml:space="preserve"> </v>
      </c>
      <c r="G78" s="41"/>
      <c r="H78" s="41"/>
      <c r="I78" s="33" t="s">
        <v>30</v>
      </c>
      <c r="J78" s="37" t="str">
        <f>E21</f>
        <v>ADVISIA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28</v>
      </c>
      <c r="D79" s="41"/>
      <c r="E79" s="41"/>
      <c r="F79" s="28" t="str">
        <f>IF(E18="","",E18)</f>
        <v>Vyplň údaj</v>
      </c>
      <c r="G79" s="41"/>
      <c r="H79" s="41"/>
      <c r="I79" s="33" t="s">
        <v>35</v>
      </c>
      <c r="J79" s="37" t="str">
        <f>E24</f>
        <v>Tomáš Valenta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107</v>
      </c>
      <c r="D81" s="181" t="s">
        <v>60</v>
      </c>
      <c r="E81" s="181" t="s">
        <v>56</v>
      </c>
      <c r="F81" s="181" t="s">
        <v>57</v>
      </c>
      <c r="G81" s="181" t="s">
        <v>108</v>
      </c>
      <c r="H81" s="181" t="s">
        <v>109</v>
      </c>
      <c r="I81" s="181" t="s">
        <v>110</v>
      </c>
      <c r="J81" s="181" t="s">
        <v>98</v>
      </c>
      <c r="K81" s="182" t="s">
        <v>111</v>
      </c>
      <c r="L81" s="183"/>
      <c r="M81" s="93" t="s">
        <v>19</v>
      </c>
      <c r="N81" s="94" t="s">
        <v>45</v>
      </c>
      <c r="O81" s="94" t="s">
        <v>112</v>
      </c>
      <c r="P81" s="94" t="s">
        <v>113</v>
      </c>
      <c r="Q81" s="94" t="s">
        <v>114</v>
      </c>
      <c r="R81" s="94" t="s">
        <v>115</v>
      </c>
      <c r="S81" s="94" t="s">
        <v>116</v>
      </c>
      <c r="T81" s="95" t="s">
        <v>117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118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P83+P99+P119</f>
        <v>0</v>
      </c>
      <c r="Q82" s="97"/>
      <c r="R82" s="186">
        <f>R83+R99+R119</f>
        <v>0</v>
      </c>
      <c r="S82" s="97"/>
      <c r="T82" s="187">
        <f>T83+T99+T119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74</v>
      </c>
      <c r="AU82" s="18" t="s">
        <v>99</v>
      </c>
      <c r="BK82" s="188">
        <f>BK83+BK99+BK119</f>
        <v>0</v>
      </c>
    </row>
    <row r="83" spans="1:63" s="12" customFormat="1" ht="25.9" customHeight="1">
      <c r="A83" s="12"/>
      <c r="B83" s="189"/>
      <c r="C83" s="190"/>
      <c r="D83" s="191" t="s">
        <v>74</v>
      </c>
      <c r="E83" s="192" t="s">
        <v>358</v>
      </c>
      <c r="F83" s="192" t="s">
        <v>359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SUM(P84:P98)</f>
        <v>0</v>
      </c>
      <c r="Q83" s="197"/>
      <c r="R83" s="198">
        <f>SUM(R84:R98)</f>
        <v>0</v>
      </c>
      <c r="S83" s="197"/>
      <c r="T83" s="199">
        <f>SUM(T84:T98)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83</v>
      </c>
      <c r="AT83" s="201" t="s">
        <v>74</v>
      </c>
      <c r="AU83" s="201" t="s">
        <v>75</v>
      </c>
      <c r="AY83" s="200" t="s">
        <v>121</v>
      </c>
      <c r="BK83" s="202">
        <f>SUM(BK84:BK98)</f>
        <v>0</v>
      </c>
    </row>
    <row r="84" spans="1:65" s="2" customFormat="1" ht="24.15" customHeight="1">
      <c r="A84" s="39"/>
      <c r="B84" s="40"/>
      <c r="C84" s="251" t="s">
        <v>83</v>
      </c>
      <c r="D84" s="251" t="s">
        <v>172</v>
      </c>
      <c r="E84" s="252" t="s">
        <v>360</v>
      </c>
      <c r="F84" s="253" t="s">
        <v>361</v>
      </c>
      <c r="G84" s="254" t="s">
        <v>362</v>
      </c>
      <c r="H84" s="255">
        <v>3</v>
      </c>
      <c r="I84" s="256"/>
      <c r="J84" s="257">
        <f>ROUND(I84*H84,2)</f>
        <v>0</v>
      </c>
      <c r="K84" s="253" t="s">
        <v>19</v>
      </c>
      <c r="L84" s="258"/>
      <c r="M84" s="259" t="s">
        <v>19</v>
      </c>
      <c r="N84" s="260" t="s">
        <v>46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160</v>
      </c>
      <c r="AT84" s="216" t="s">
        <v>172</v>
      </c>
      <c r="AU84" s="216" t="s">
        <v>83</v>
      </c>
      <c r="AY84" s="18" t="s">
        <v>121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83</v>
      </c>
      <c r="BK84" s="217">
        <f>ROUND(I84*H84,2)</f>
        <v>0</v>
      </c>
      <c r="BL84" s="18" t="s">
        <v>128</v>
      </c>
      <c r="BM84" s="216" t="s">
        <v>85</v>
      </c>
    </row>
    <row r="85" spans="1:65" s="2" customFormat="1" ht="16.5" customHeight="1">
      <c r="A85" s="39"/>
      <c r="B85" s="40"/>
      <c r="C85" s="251" t="s">
        <v>85</v>
      </c>
      <c r="D85" s="251" t="s">
        <v>172</v>
      </c>
      <c r="E85" s="252" t="s">
        <v>363</v>
      </c>
      <c r="F85" s="253" t="s">
        <v>364</v>
      </c>
      <c r="G85" s="254" t="s">
        <v>362</v>
      </c>
      <c r="H85" s="255">
        <v>3</v>
      </c>
      <c r="I85" s="256"/>
      <c r="J85" s="257">
        <f>ROUND(I85*H85,2)</f>
        <v>0</v>
      </c>
      <c r="K85" s="253" t="s">
        <v>19</v>
      </c>
      <c r="L85" s="258"/>
      <c r="M85" s="259" t="s">
        <v>19</v>
      </c>
      <c r="N85" s="260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160</v>
      </c>
      <c r="AT85" s="216" t="s">
        <v>172</v>
      </c>
      <c r="AU85" s="216" t="s">
        <v>83</v>
      </c>
      <c r="AY85" s="18" t="s">
        <v>121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83</v>
      </c>
      <c r="BK85" s="217">
        <f>ROUND(I85*H85,2)</f>
        <v>0</v>
      </c>
      <c r="BL85" s="18" t="s">
        <v>128</v>
      </c>
      <c r="BM85" s="216" t="s">
        <v>128</v>
      </c>
    </row>
    <row r="86" spans="1:65" s="2" customFormat="1" ht="16.5" customHeight="1">
      <c r="A86" s="39"/>
      <c r="B86" s="40"/>
      <c r="C86" s="251" t="s">
        <v>136</v>
      </c>
      <c r="D86" s="251" t="s">
        <v>172</v>
      </c>
      <c r="E86" s="252" t="s">
        <v>365</v>
      </c>
      <c r="F86" s="253" t="s">
        <v>366</v>
      </c>
      <c r="G86" s="254" t="s">
        <v>362</v>
      </c>
      <c r="H86" s="255">
        <v>3</v>
      </c>
      <c r="I86" s="256"/>
      <c r="J86" s="257">
        <f>ROUND(I86*H86,2)</f>
        <v>0</v>
      </c>
      <c r="K86" s="253" t="s">
        <v>19</v>
      </c>
      <c r="L86" s="258"/>
      <c r="M86" s="259" t="s">
        <v>19</v>
      </c>
      <c r="N86" s="260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160</v>
      </c>
      <c r="AT86" s="216" t="s">
        <v>172</v>
      </c>
      <c r="AU86" s="216" t="s">
        <v>83</v>
      </c>
      <c r="AY86" s="18" t="s">
        <v>121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83</v>
      </c>
      <c r="BK86" s="217">
        <f>ROUND(I86*H86,2)</f>
        <v>0</v>
      </c>
      <c r="BL86" s="18" t="s">
        <v>128</v>
      </c>
      <c r="BM86" s="216" t="s">
        <v>152</v>
      </c>
    </row>
    <row r="87" spans="1:65" s="2" customFormat="1" ht="16.5" customHeight="1">
      <c r="A87" s="39"/>
      <c r="B87" s="40"/>
      <c r="C87" s="251" t="s">
        <v>128</v>
      </c>
      <c r="D87" s="251" t="s">
        <v>172</v>
      </c>
      <c r="E87" s="252" t="s">
        <v>367</v>
      </c>
      <c r="F87" s="253" t="s">
        <v>368</v>
      </c>
      <c r="G87" s="254" t="s">
        <v>362</v>
      </c>
      <c r="H87" s="255">
        <v>3</v>
      </c>
      <c r="I87" s="256"/>
      <c r="J87" s="257">
        <f>ROUND(I87*H87,2)</f>
        <v>0</v>
      </c>
      <c r="K87" s="253" t="s">
        <v>19</v>
      </c>
      <c r="L87" s="258"/>
      <c r="M87" s="259" t="s">
        <v>19</v>
      </c>
      <c r="N87" s="260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160</v>
      </c>
      <c r="AT87" s="216" t="s">
        <v>172</v>
      </c>
      <c r="AU87" s="216" t="s">
        <v>83</v>
      </c>
      <c r="AY87" s="18" t="s">
        <v>121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83</v>
      </c>
      <c r="BK87" s="217">
        <f>ROUND(I87*H87,2)</f>
        <v>0</v>
      </c>
      <c r="BL87" s="18" t="s">
        <v>128</v>
      </c>
      <c r="BM87" s="216" t="s">
        <v>160</v>
      </c>
    </row>
    <row r="88" spans="1:65" s="2" customFormat="1" ht="16.5" customHeight="1">
      <c r="A88" s="39"/>
      <c r="B88" s="40"/>
      <c r="C88" s="251" t="s">
        <v>143</v>
      </c>
      <c r="D88" s="251" t="s">
        <v>172</v>
      </c>
      <c r="E88" s="252" t="s">
        <v>369</v>
      </c>
      <c r="F88" s="253" t="s">
        <v>370</v>
      </c>
      <c r="G88" s="254" t="s">
        <v>245</v>
      </c>
      <c r="H88" s="255">
        <v>80</v>
      </c>
      <c r="I88" s="256"/>
      <c r="J88" s="257">
        <f>ROUND(I88*H88,2)</f>
        <v>0</v>
      </c>
      <c r="K88" s="253" t="s">
        <v>19</v>
      </c>
      <c r="L88" s="258"/>
      <c r="M88" s="259" t="s">
        <v>19</v>
      </c>
      <c r="N88" s="260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160</v>
      </c>
      <c r="AT88" s="216" t="s">
        <v>172</v>
      </c>
      <c r="AU88" s="216" t="s">
        <v>83</v>
      </c>
      <c r="AY88" s="18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83</v>
      </c>
      <c r="BK88" s="217">
        <f>ROUND(I88*H88,2)</f>
        <v>0</v>
      </c>
      <c r="BL88" s="18" t="s">
        <v>128</v>
      </c>
      <c r="BM88" s="216" t="s">
        <v>171</v>
      </c>
    </row>
    <row r="89" spans="1:65" s="2" customFormat="1" ht="21.75" customHeight="1">
      <c r="A89" s="39"/>
      <c r="B89" s="40"/>
      <c r="C89" s="251" t="s">
        <v>152</v>
      </c>
      <c r="D89" s="251" t="s">
        <v>172</v>
      </c>
      <c r="E89" s="252" t="s">
        <v>371</v>
      </c>
      <c r="F89" s="253" t="s">
        <v>372</v>
      </c>
      <c r="G89" s="254" t="s">
        <v>245</v>
      </c>
      <c r="H89" s="255">
        <v>24</v>
      </c>
      <c r="I89" s="256"/>
      <c r="J89" s="257">
        <f>ROUND(I89*H89,2)</f>
        <v>0</v>
      </c>
      <c r="K89" s="253" t="s">
        <v>19</v>
      </c>
      <c r="L89" s="258"/>
      <c r="M89" s="259" t="s">
        <v>19</v>
      </c>
      <c r="N89" s="260" t="s">
        <v>46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160</v>
      </c>
      <c r="AT89" s="216" t="s">
        <v>172</v>
      </c>
      <c r="AU89" s="216" t="s">
        <v>83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83</v>
      </c>
      <c r="BK89" s="217">
        <f>ROUND(I89*H89,2)</f>
        <v>0</v>
      </c>
      <c r="BL89" s="18" t="s">
        <v>128</v>
      </c>
      <c r="BM89" s="216" t="s">
        <v>181</v>
      </c>
    </row>
    <row r="90" spans="1:65" s="2" customFormat="1" ht="16.5" customHeight="1">
      <c r="A90" s="39"/>
      <c r="B90" s="40"/>
      <c r="C90" s="251" t="s">
        <v>156</v>
      </c>
      <c r="D90" s="251" t="s">
        <v>172</v>
      </c>
      <c r="E90" s="252" t="s">
        <v>373</v>
      </c>
      <c r="F90" s="253" t="s">
        <v>374</v>
      </c>
      <c r="G90" s="254" t="s">
        <v>362</v>
      </c>
      <c r="H90" s="255">
        <v>2</v>
      </c>
      <c r="I90" s="256"/>
      <c r="J90" s="257">
        <f>ROUND(I90*H90,2)</f>
        <v>0</v>
      </c>
      <c r="K90" s="253" t="s">
        <v>19</v>
      </c>
      <c r="L90" s="258"/>
      <c r="M90" s="259" t="s">
        <v>19</v>
      </c>
      <c r="N90" s="260" t="s">
        <v>46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160</v>
      </c>
      <c r="AT90" s="216" t="s">
        <v>172</v>
      </c>
      <c r="AU90" s="216" t="s">
        <v>83</v>
      </c>
      <c r="AY90" s="18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83</v>
      </c>
      <c r="BK90" s="217">
        <f>ROUND(I90*H90,2)</f>
        <v>0</v>
      </c>
      <c r="BL90" s="18" t="s">
        <v>128</v>
      </c>
      <c r="BM90" s="216" t="s">
        <v>189</v>
      </c>
    </row>
    <row r="91" spans="1:65" s="2" customFormat="1" ht="16.5" customHeight="1">
      <c r="A91" s="39"/>
      <c r="B91" s="40"/>
      <c r="C91" s="251" t="s">
        <v>160</v>
      </c>
      <c r="D91" s="251" t="s">
        <v>172</v>
      </c>
      <c r="E91" s="252" t="s">
        <v>375</v>
      </c>
      <c r="F91" s="253" t="s">
        <v>376</v>
      </c>
      <c r="G91" s="254" t="s">
        <v>362</v>
      </c>
      <c r="H91" s="255">
        <v>6</v>
      </c>
      <c r="I91" s="256"/>
      <c r="J91" s="257">
        <f>ROUND(I91*H91,2)</f>
        <v>0</v>
      </c>
      <c r="K91" s="253" t="s">
        <v>19</v>
      </c>
      <c r="L91" s="258"/>
      <c r="M91" s="259" t="s">
        <v>19</v>
      </c>
      <c r="N91" s="260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160</v>
      </c>
      <c r="AT91" s="216" t="s">
        <v>172</v>
      </c>
      <c r="AU91" s="216" t="s">
        <v>83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128</v>
      </c>
      <c r="BM91" s="216" t="s">
        <v>200</v>
      </c>
    </row>
    <row r="92" spans="1:65" s="2" customFormat="1" ht="16.5" customHeight="1">
      <c r="A92" s="39"/>
      <c r="B92" s="40"/>
      <c r="C92" s="251" t="s">
        <v>166</v>
      </c>
      <c r="D92" s="251" t="s">
        <v>172</v>
      </c>
      <c r="E92" s="252" t="s">
        <v>377</v>
      </c>
      <c r="F92" s="253" t="s">
        <v>378</v>
      </c>
      <c r="G92" s="254" t="s">
        <v>362</v>
      </c>
      <c r="H92" s="255">
        <v>8</v>
      </c>
      <c r="I92" s="256"/>
      <c r="J92" s="257">
        <f>ROUND(I92*H92,2)</f>
        <v>0</v>
      </c>
      <c r="K92" s="253" t="s">
        <v>19</v>
      </c>
      <c r="L92" s="258"/>
      <c r="M92" s="259" t="s">
        <v>19</v>
      </c>
      <c r="N92" s="260" t="s">
        <v>46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160</v>
      </c>
      <c r="AT92" s="216" t="s">
        <v>172</v>
      </c>
      <c r="AU92" s="216" t="s">
        <v>83</v>
      </c>
      <c r="AY92" s="18" t="s">
        <v>121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83</v>
      </c>
      <c r="BK92" s="217">
        <f>ROUND(I92*H92,2)</f>
        <v>0</v>
      </c>
      <c r="BL92" s="18" t="s">
        <v>128</v>
      </c>
      <c r="BM92" s="216" t="s">
        <v>208</v>
      </c>
    </row>
    <row r="93" spans="1:65" s="2" customFormat="1" ht="16.5" customHeight="1">
      <c r="A93" s="39"/>
      <c r="B93" s="40"/>
      <c r="C93" s="251" t="s">
        <v>171</v>
      </c>
      <c r="D93" s="251" t="s">
        <v>172</v>
      </c>
      <c r="E93" s="252" t="s">
        <v>379</v>
      </c>
      <c r="F93" s="253" t="s">
        <v>380</v>
      </c>
      <c r="G93" s="254" t="s">
        <v>362</v>
      </c>
      <c r="H93" s="255">
        <v>3</v>
      </c>
      <c r="I93" s="256"/>
      <c r="J93" s="257">
        <f>ROUND(I93*H93,2)</f>
        <v>0</v>
      </c>
      <c r="K93" s="253" t="s">
        <v>19</v>
      </c>
      <c r="L93" s="258"/>
      <c r="M93" s="259" t="s">
        <v>19</v>
      </c>
      <c r="N93" s="260" t="s">
        <v>46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160</v>
      </c>
      <c r="AT93" s="216" t="s">
        <v>172</v>
      </c>
      <c r="AU93" s="216" t="s">
        <v>83</v>
      </c>
      <c r="AY93" s="18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83</v>
      </c>
      <c r="BK93" s="217">
        <f>ROUND(I93*H93,2)</f>
        <v>0</v>
      </c>
      <c r="BL93" s="18" t="s">
        <v>128</v>
      </c>
      <c r="BM93" s="216" t="s">
        <v>218</v>
      </c>
    </row>
    <row r="94" spans="1:65" s="2" customFormat="1" ht="16.5" customHeight="1">
      <c r="A94" s="39"/>
      <c r="B94" s="40"/>
      <c r="C94" s="251" t="s">
        <v>177</v>
      </c>
      <c r="D94" s="251" t="s">
        <v>172</v>
      </c>
      <c r="E94" s="252" t="s">
        <v>381</v>
      </c>
      <c r="F94" s="253" t="s">
        <v>382</v>
      </c>
      <c r="G94" s="254" t="s">
        <v>192</v>
      </c>
      <c r="H94" s="255">
        <v>75</v>
      </c>
      <c r="I94" s="256"/>
      <c r="J94" s="257">
        <f>ROUND(I94*H94,2)</f>
        <v>0</v>
      </c>
      <c r="K94" s="253" t="s">
        <v>19</v>
      </c>
      <c r="L94" s="258"/>
      <c r="M94" s="259" t="s">
        <v>19</v>
      </c>
      <c r="N94" s="260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160</v>
      </c>
      <c r="AT94" s="216" t="s">
        <v>172</v>
      </c>
      <c r="AU94" s="216" t="s">
        <v>83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128</v>
      </c>
      <c r="BM94" s="216" t="s">
        <v>225</v>
      </c>
    </row>
    <row r="95" spans="1:65" s="2" customFormat="1" ht="16.5" customHeight="1">
      <c r="A95" s="39"/>
      <c r="B95" s="40"/>
      <c r="C95" s="251" t="s">
        <v>181</v>
      </c>
      <c r="D95" s="251" t="s">
        <v>172</v>
      </c>
      <c r="E95" s="252" t="s">
        <v>383</v>
      </c>
      <c r="F95" s="253" t="s">
        <v>384</v>
      </c>
      <c r="G95" s="254" t="s">
        <v>192</v>
      </c>
      <c r="H95" s="255">
        <v>3</v>
      </c>
      <c r="I95" s="256"/>
      <c r="J95" s="257">
        <f>ROUND(I95*H95,2)</f>
        <v>0</v>
      </c>
      <c r="K95" s="253" t="s">
        <v>19</v>
      </c>
      <c r="L95" s="258"/>
      <c r="M95" s="259" t="s">
        <v>19</v>
      </c>
      <c r="N95" s="260" t="s">
        <v>46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160</v>
      </c>
      <c r="AT95" s="216" t="s">
        <v>172</v>
      </c>
      <c r="AU95" s="216" t="s">
        <v>83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83</v>
      </c>
      <c r="BK95" s="217">
        <f>ROUND(I95*H95,2)</f>
        <v>0</v>
      </c>
      <c r="BL95" s="18" t="s">
        <v>128</v>
      </c>
      <c r="BM95" s="216" t="s">
        <v>233</v>
      </c>
    </row>
    <row r="96" spans="1:65" s="2" customFormat="1" ht="16.5" customHeight="1">
      <c r="A96" s="39"/>
      <c r="B96" s="40"/>
      <c r="C96" s="251" t="s">
        <v>185</v>
      </c>
      <c r="D96" s="251" t="s">
        <v>172</v>
      </c>
      <c r="E96" s="252" t="s">
        <v>385</v>
      </c>
      <c r="F96" s="253" t="s">
        <v>386</v>
      </c>
      <c r="G96" s="254" t="s">
        <v>245</v>
      </c>
      <c r="H96" s="255">
        <v>80</v>
      </c>
      <c r="I96" s="256"/>
      <c r="J96" s="257">
        <f>ROUND(I96*H96,2)</f>
        <v>0</v>
      </c>
      <c r="K96" s="253" t="s">
        <v>19</v>
      </c>
      <c r="L96" s="258"/>
      <c r="M96" s="259" t="s">
        <v>19</v>
      </c>
      <c r="N96" s="260" t="s">
        <v>46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160</v>
      </c>
      <c r="AT96" s="216" t="s">
        <v>172</v>
      </c>
      <c r="AU96" s="216" t="s">
        <v>83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83</v>
      </c>
      <c r="BK96" s="217">
        <f>ROUND(I96*H96,2)</f>
        <v>0</v>
      </c>
      <c r="BL96" s="18" t="s">
        <v>128</v>
      </c>
      <c r="BM96" s="216" t="s">
        <v>242</v>
      </c>
    </row>
    <row r="97" spans="1:65" s="2" customFormat="1" ht="16.5" customHeight="1">
      <c r="A97" s="39"/>
      <c r="B97" s="40"/>
      <c r="C97" s="251" t="s">
        <v>189</v>
      </c>
      <c r="D97" s="251" t="s">
        <v>172</v>
      </c>
      <c r="E97" s="252" t="s">
        <v>387</v>
      </c>
      <c r="F97" s="253" t="s">
        <v>388</v>
      </c>
      <c r="G97" s="254" t="s">
        <v>245</v>
      </c>
      <c r="H97" s="255">
        <v>80</v>
      </c>
      <c r="I97" s="256"/>
      <c r="J97" s="257">
        <f>ROUND(I97*H97,2)</f>
        <v>0</v>
      </c>
      <c r="K97" s="253" t="s">
        <v>19</v>
      </c>
      <c r="L97" s="258"/>
      <c r="M97" s="259" t="s">
        <v>19</v>
      </c>
      <c r="N97" s="260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160</v>
      </c>
      <c r="AT97" s="216" t="s">
        <v>172</v>
      </c>
      <c r="AU97" s="216" t="s">
        <v>83</v>
      </c>
      <c r="AY97" s="18" t="s">
        <v>121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128</v>
      </c>
      <c r="BM97" s="216" t="s">
        <v>252</v>
      </c>
    </row>
    <row r="98" spans="1:65" s="2" customFormat="1" ht="16.5" customHeight="1">
      <c r="A98" s="39"/>
      <c r="B98" s="40"/>
      <c r="C98" s="251" t="s">
        <v>8</v>
      </c>
      <c r="D98" s="251" t="s">
        <v>172</v>
      </c>
      <c r="E98" s="252" t="s">
        <v>389</v>
      </c>
      <c r="F98" s="253" t="s">
        <v>390</v>
      </c>
      <c r="G98" s="254" t="s">
        <v>391</v>
      </c>
      <c r="H98" s="266"/>
      <c r="I98" s="256"/>
      <c r="J98" s="257">
        <f>ROUND(I98*H98,2)</f>
        <v>0</v>
      </c>
      <c r="K98" s="253" t="s">
        <v>19</v>
      </c>
      <c r="L98" s="258"/>
      <c r="M98" s="259" t="s">
        <v>19</v>
      </c>
      <c r="N98" s="260" t="s">
        <v>46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160</v>
      </c>
      <c r="AT98" s="216" t="s">
        <v>172</v>
      </c>
      <c r="AU98" s="216" t="s">
        <v>83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83</v>
      </c>
      <c r="BK98" s="217">
        <f>ROUND(I98*H98,2)</f>
        <v>0</v>
      </c>
      <c r="BL98" s="18" t="s">
        <v>128</v>
      </c>
      <c r="BM98" s="216" t="s">
        <v>216</v>
      </c>
    </row>
    <row r="99" spans="1:63" s="12" customFormat="1" ht="25.9" customHeight="1">
      <c r="A99" s="12"/>
      <c r="B99" s="189"/>
      <c r="C99" s="190"/>
      <c r="D99" s="191" t="s">
        <v>74</v>
      </c>
      <c r="E99" s="192" t="s">
        <v>392</v>
      </c>
      <c r="F99" s="192" t="s">
        <v>393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SUM(P100:P118)</f>
        <v>0</v>
      </c>
      <c r="Q99" s="197"/>
      <c r="R99" s="198">
        <f>SUM(R100:R118)</f>
        <v>0</v>
      </c>
      <c r="S99" s="197"/>
      <c r="T99" s="199">
        <f>SUM(T100:T118)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83</v>
      </c>
      <c r="AT99" s="201" t="s">
        <v>74</v>
      </c>
      <c r="AU99" s="201" t="s">
        <v>75</v>
      </c>
      <c r="AY99" s="200" t="s">
        <v>121</v>
      </c>
      <c r="BK99" s="202">
        <f>SUM(BK100:BK118)</f>
        <v>0</v>
      </c>
    </row>
    <row r="100" spans="1:65" s="2" customFormat="1" ht="21.75" customHeight="1">
      <c r="A100" s="39"/>
      <c r="B100" s="40"/>
      <c r="C100" s="205" t="s">
        <v>200</v>
      </c>
      <c r="D100" s="205" t="s">
        <v>123</v>
      </c>
      <c r="E100" s="206" t="s">
        <v>394</v>
      </c>
      <c r="F100" s="207" t="s">
        <v>395</v>
      </c>
      <c r="G100" s="208" t="s">
        <v>396</v>
      </c>
      <c r="H100" s="209">
        <v>4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128</v>
      </c>
      <c r="AT100" s="216" t="s">
        <v>123</v>
      </c>
      <c r="AU100" s="216" t="s">
        <v>83</v>
      </c>
      <c r="AY100" s="18" t="s">
        <v>121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128</v>
      </c>
      <c r="BM100" s="216" t="s">
        <v>268</v>
      </c>
    </row>
    <row r="101" spans="1:65" s="2" customFormat="1" ht="16.5" customHeight="1">
      <c r="A101" s="39"/>
      <c r="B101" s="40"/>
      <c r="C101" s="205" t="s">
        <v>204</v>
      </c>
      <c r="D101" s="205" t="s">
        <v>123</v>
      </c>
      <c r="E101" s="206" t="s">
        <v>397</v>
      </c>
      <c r="F101" s="207" t="s">
        <v>398</v>
      </c>
      <c r="G101" s="208" t="s">
        <v>396</v>
      </c>
      <c r="H101" s="209">
        <v>2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46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128</v>
      </c>
      <c r="AT101" s="216" t="s">
        <v>123</v>
      </c>
      <c r="AU101" s="216" t="s">
        <v>83</v>
      </c>
      <c r="AY101" s="18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83</v>
      </c>
      <c r="BK101" s="217">
        <f>ROUND(I101*H101,2)</f>
        <v>0</v>
      </c>
      <c r="BL101" s="18" t="s">
        <v>128</v>
      </c>
      <c r="BM101" s="216" t="s">
        <v>276</v>
      </c>
    </row>
    <row r="102" spans="1:65" s="2" customFormat="1" ht="16.5" customHeight="1">
      <c r="A102" s="39"/>
      <c r="B102" s="40"/>
      <c r="C102" s="205" t="s">
        <v>208</v>
      </c>
      <c r="D102" s="205" t="s">
        <v>123</v>
      </c>
      <c r="E102" s="206" t="s">
        <v>399</v>
      </c>
      <c r="F102" s="207" t="s">
        <v>400</v>
      </c>
      <c r="G102" s="208" t="s">
        <v>362</v>
      </c>
      <c r="H102" s="209">
        <v>2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46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128</v>
      </c>
      <c r="AT102" s="216" t="s">
        <v>123</v>
      </c>
      <c r="AU102" s="216" t="s">
        <v>83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83</v>
      </c>
      <c r="BK102" s="217">
        <f>ROUND(I102*H102,2)</f>
        <v>0</v>
      </c>
      <c r="BL102" s="18" t="s">
        <v>128</v>
      </c>
      <c r="BM102" s="216" t="s">
        <v>287</v>
      </c>
    </row>
    <row r="103" spans="1:65" s="2" customFormat="1" ht="16.5" customHeight="1">
      <c r="A103" s="39"/>
      <c r="B103" s="40"/>
      <c r="C103" s="205" t="s">
        <v>212</v>
      </c>
      <c r="D103" s="205" t="s">
        <v>123</v>
      </c>
      <c r="E103" s="206" t="s">
        <v>401</v>
      </c>
      <c r="F103" s="207" t="s">
        <v>402</v>
      </c>
      <c r="G103" s="208" t="s">
        <v>245</v>
      </c>
      <c r="H103" s="209">
        <v>70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128</v>
      </c>
      <c r="AT103" s="216" t="s">
        <v>123</v>
      </c>
      <c r="AU103" s="216" t="s">
        <v>83</v>
      </c>
      <c r="AY103" s="18" t="s">
        <v>121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128</v>
      </c>
      <c r="BM103" s="216" t="s">
        <v>295</v>
      </c>
    </row>
    <row r="104" spans="1:65" s="2" customFormat="1" ht="16.5" customHeight="1">
      <c r="A104" s="39"/>
      <c r="B104" s="40"/>
      <c r="C104" s="205" t="s">
        <v>218</v>
      </c>
      <c r="D104" s="205" t="s">
        <v>123</v>
      </c>
      <c r="E104" s="206" t="s">
        <v>403</v>
      </c>
      <c r="F104" s="207" t="s">
        <v>404</v>
      </c>
      <c r="G104" s="208" t="s">
        <v>362</v>
      </c>
      <c r="H104" s="209">
        <v>3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128</v>
      </c>
      <c r="AT104" s="216" t="s">
        <v>123</v>
      </c>
      <c r="AU104" s="216" t="s">
        <v>83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83</v>
      </c>
      <c r="BK104" s="217">
        <f>ROUND(I104*H104,2)</f>
        <v>0</v>
      </c>
      <c r="BL104" s="18" t="s">
        <v>128</v>
      </c>
      <c r="BM104" s="216" t="s">
        <v>405</v>
      </c>
    </row>
    <row r="105" spans="1:65" s="2" customFormat="1" ht="16.5" customHeight="1">
      <c r="A105" s="39"/>
      <c r="B105" s="40"/>
      <c r="C105" s="205" t="s">
        <v>7</v>
      </c>
      <c r="D105" s="205" t="s">
        <v>123</v>
      </c>
      <c r="E105" s="206" t="s">
        <v>406</v>
      </c>
      <c r="F105" s="207" t="s">
        <v>407</v>
      </c>
      <c r="G105" s="208" t="s">
        <v>146</v>
      </c>
      <c r="H105" s="209">
        <v>3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46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128</v>
      </c>
      <c r="AT105" s="216" t="s">
        <v>123</v>
      </c>
      <c r="AU105" s="216" t="s">
        <v>83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83</v>
      </c>
      <c r="BK105" s="217">
        <f>ROUND(I105*H105,2)</f>
        <v>0</v>
      </c>
      <c r="BL105" s="18" t="s">
        <v>128</v>
      </c>
      <c r="BM105" s="216" t="s">
        <v>408</v>
      </c>
    </row>
    <row r="106" spans="1:65" s="2" customFormat="1" ht="16.5" customHeight="1">
      <c r="A106" s="39"/>
      <c r="B106" s="40"/>
      <c r="C106" s="205" t="s">
        <v>225</v>
      </c>
      <c r="D106" s="205" t="s">
        <v>123</v>
      </c>
      <c r="E106" s="206" t="s">
        <v>409</v>
      </c>
      <c r="F106" s="207" t="s">
        <v>410</v>
      </c>
      <c r="G106" s="208" t="s">
        <v>245</v>
      </c>
      <c r="H106" s="209">
        <v>70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128</v>
      </c>
      <c r="AT106" s="216" t="s">
        <v>123</v>
      </c>
      <c r="AU106" s="216" t="s">
        <v>83</v>
      </c>
      <c r="AY106" s="18" t="s">
        <v>121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83</v>
      </c>
      <c r="BK106" s="217">
        <f>ROUND(I106*H106,2)</f>
        <v>0</v>
      </c>
      <c r="BL106" s="18" t="s">
        <v>128</v>
      </c>
      <c r="BM106" s="216" t="s">
        <v>411</v>
      </c>
    </row>
    <row r="107" spans="1:65" s="2" customFormat="1" ht="21.75" customHeight="1">
      <c r="A107" s="39"/>
      <c r="B107" s="40"/>
      <c r="C107" s="205" t="s">
        <v>229</v>
      </c>
      <c r="D107" s="205" t="s">
        <v>123</v>
      </c>
      <c r="E107" s="206" t="s">
        <v>412</v>
      </c>
      <c r="F107" s="207" t="s">
        <v>413</v>
      </c>
      <c r="G107" s="208" t="s">
        <v>362</v>
      </c>
      <c r="H107" s="209">
        <v>3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46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128</v>
      </c>
      <c r="AT107" s="216" t="s">
        <v>123</v>
      </c>
      <c r="AU107" s="216" t="s">
        <v>83</v>
      </c>
      <c r="AY107" s="18" t="s">
        <v>121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83</v>
      </c>
      <c r="BK107" s="217">
        <f>ROUND(I107*H107,2)</f>
        <v>0</v>
      </c>
      <c r="BL107" s="18" t="s">
        <v>128</v>
      </c>
      <c r="BM107" s="216" t="s">
        <v>414</v>
      </c>
    </row>
    <row r="108" spans="1:65" s="2" customFormat="1" ht="16.5" customHeight="1">
      <c r="A108" s="39"/>
      <c r="B108" s="40"/>
      <c r="C108" s="205" t="s">
        <v>233</v>
      </c>
      <c r="D108" s="205" t="s">
        <v>123</v>
      </c>
      <c r="E108" s="206" t="s">
        <v>415</v>
      </c>
      <c r="F108" s="207" t="s">
        <v>416</v>
      </c>
      <c r="G108" s="208" t="s">
        <v>396</v>
      </c>
      <c r="H108" s="209">
        <v>3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128</v>
      </c>
      <c r="AT108" s="216" t="s">
        <v>123</v>
      </c>
      <c r="AU108" s="216" t="s">
        <v>83</v>
      </c>
      <c r="AY108" s="18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128</v>
      </c>
      <c r="BM108" s="216" t="s">
        <v>417</v>
      </c>
    </row>
    <row r="109" spans="1:65" s="2" customFormat="1" ht="16.5" customHeight="1">
      <c r="A109" s="39"/>
      <c r="B109" s="40"/>
      <c r="C109" s="205" t="s">
        <v>237</v>
      </c>
      <c r="D109" s="205" t="s">
        <v>123</v>
      </c>
      <c r="E109" s="206" t="s">
        <v>418</v>
      </c>
      <c r="F109" s="207" t="s">
        <v>419</v>
      </c>
      <c r="G109" s="208" t="s">
        <v>362</v>
      </c>
      <c r="H109" s="209">
        <v>3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46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128</v>
      </c>
      <c r="AT109" s="216" t="s">
        <v>123</v>
      </c>
      <c r="AU109" s="216" t="s">
        <v>83</v>
      </c>
      <c r="AY109" s="18" t="s">
        <v>121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83</v>
      </c>
      <c r="BK109" s="217">
        <f>ROUND(I109*H109,2)</f>
        <v>0</v>
      </c>
      <c r="BL109" s="18" t="s">
        <v>128</v>
      </c>
      <c r="BM109" s="216" t="s">
        <v>420</v>
      </c>
    </row>
    <row r="110" spans="1:65" s="2" customFormat="1" ht="24.15" customHeight="1">
      <c r="A110" s="39"/>
      <c r="B110" s="40"/>
      <c r="C110" s="205" t="s">
        <v>242</v>
      </c>
      <c r="D110" s="205" t="s">
        <v>123</v>
      </c>
      <c r="E110" s="206" t="s">
        <v>421</v>
      </c>
      <c r="F110" s="207" t="s">
        <v>422</v>
      </c>
      <c r="G110" s="208" t="s">
        <v>245</v>
      </c>
      <c r="H110" s="209">
        <v>80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128</v>
      </c>
      <c r="AT110" s="216" t="s">
        <v>123</v>
      </c>
      <c r="AU110" s="216" t="s">
        <v>83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128</v>
      </c>
      <c r="BM110" s="216" t="s">
        <v>423</v>
      </c>
    </row>
    <row r="111" spans="1:65" s="2" customFormat="1" ht="21.75" customHeight="1">
      <c r="A111" s="39"/>
      <c r="B111" s="40"/>
      <c r="C111" s="205" t="s">
        <v>247</v>
      </c>
      <c r="D111" s="205" t="s">
        <v>123</v>
      </c>
      <c r="E111" s="206" t="s">
        <v>424</v>
      </c>
      <c r="F111" s="207" t="s">
        <v>425</v>
      </c>
      <c r="G111" s="208" t="s">
        <v>245</v>
      </c>
      <c r="H111" s="209">
        <v>80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128</v>
      </c>
      <c r="AT111" s="216" t="s">
        <v>123</v>
      </c>
      <c r="AU111" s="216" t="s">
        <v>83</v>
      </c>
      <c r="AY111" s="18" t="s">
        <v>121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83</v>
      </c>
      <c r="BK111" s="217">
        <f>ROUND(I111*H111,2)</f>
        <v>0</v>
      </c>
      <c r="BL111" s="18" t="s">
        <v>128</v>
      </c>
      <c r="BM111" s="216" t="s">
        <v>426</v>
      </c>
    </row>
    <row r="112" spans="1:65" s="2" customFormat="1" ht="16.5" customHeight="1">
      <c r="A112" s="39"/>
      <c r="B112" s="40"/>
      <c r="C112" s="205" t="s">
        <v>252</v>
      </c>
      <c r="D112" s="205" t="s">
        <v>123</v>
      </c>
      <c r="E112" s="206" t="s">
        <v>427</v>
      </c>
      <c r="F112" s="207" t="s">
        <v>428</v>
      </c>
      <c r="G112" s="208" t="s">
        <v>245</v>
      </c>
      <c r="H112" s="209">
        <v>75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46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128</v>
      </c>
      <c r="AT112" s="216" t="s">
        <v>123</v>
      </c>
      <c r="AU112" s="216" t="s">
        <v>83</v>
      </c>
      <c r="AY112" s="18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83</v>
      </c>
      <c r="BK112" s="217">
        <f>ROUND(I112*H112,2)</f>
        <v>0</v>
      </c>
      <c r="BL112" s="18" t="s">
        <v>128</v>
      </c>
      <c r="BM112" s="216" t="s">
        <v>429</v>
      </c>
    </row>
    <row r="113" spans="1:65" s="2" customFormat="1" ht="24.15" customHeight="1">
      <c r="A113" s="39"/>
      <c r="B113" s="40"/>
      <c r="C113" s="205" t="s">
        <v>257</v>
      </c>
      <c r="D113" s="205" t="s">
        <v>123</v>
      </c>
      <c r="E113" s="206" t="s">
        <v>430</v>
      </c>
      <c r="F113" s="207" t="s">
        <v>431</v>
      </c>
      <c r="G113" s="208" t="s">
        <v>396</v>
      </c>
      <c r="H113" s="209">
        <v>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128</v>
      </c>
      <c r="AT113" s="216" t="s">
        <v>123</v>
      </c>
      <c r="AU113" s="216" t="s">
        <v>83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83</v>
      </c>
      <c r="BK113" s="217">
        <f>ROUND(I113*H113,2)</f>
        <v>0</v>
      </c>
      <c r="BL113" s="18" t="s">
        <v>128</v>
      </c>
      <c r="BM113" s="216" t="s">
        <v>432</v>
      </c>
    </row>
    <row r="114" spans="1:65" s="2" customFormat="1" ht="16.5" customHeight="1">
      <c r="A114" s="39"/>
      <c r="B114" s="40"/>
      <c r="C114" s="205" t="s">
        <v>216</v>
      </c>
      <c r="D114" s="205" t="s">
        <v>123</v>
      </c>
      <c r="E114" s="206" t="s">
        <v>433</v>
      </c>
      <c r="F114" s="207" t="s">
        <v>434</v>
      </c>
      <c r="G114" s="208" t="s">
        <v>396</v>
      </c>
      <c r="H114" s="209">
        <v>3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128</v>
      </c>
      <c r="AT114" s="216" t="s">
        <v>123</v>
      </c>
      <c r="AU114" s="216" t="s">
        <v>83</v>
      </c>
      <c r="AY114" s="18" t="s">
        <v>121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128</v>
      </c>
      <c r="BM114" s="216" t="s">
        <v>435</v>
      </c>
    </row>
    <row r="115" spans="1:65" s="2" customFormat="1" ht="16.5" customHeight="1">
      <c r="A115" s="39"/>
      <c r="B115" s="40"/>
      <c r="C115" s="205" t="s">
        <v>264</v>
      </c>
      <c r="D115" s="205" t="s">
        <v>123</v>
      </c>
      <c r="E115" s="206" t="s">
        <v>436</v>
      </c>
      <c r="F115" s="207" t="s">
        <v>437</v>
      </c>
      <c r="G115" s="208" t="s">
        <v>396</v>
      </c>
      <c r="H115" s="209">
        <v>1.5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46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128</v>
      </c>
      <c r="AT115" s="216" t="s">
        <v>123</v>
      </c>
      <c r="AU115" s="216" t="s">
        <v>83</v>
      </c>
      <c r="AY115" s="18" t="s">
        <v>121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83</v>
      </c>
      <c r="BK115" s="217">
        <f>ROUND(I115*H115,2)</f>
        <v>0</v>
      </c>
      <c r="BL115" s="18" t="s">
        <v>128</v>
      </c>
      <c r="BM115" s="216" t="s">
        <v>438</v>
      </c>
    </row>
    <row r="116" spans="1:65" s="2" customFormat="1" ht="16.5" customHeight="1">
      <c r="A116" s="39"/>
      <c r="B116" s="40"/>
      <c r="C116" s="205" t="s">
        <v>268</v>
      </c>
      <c r="D116" s="205" t="s">
        <v>123</v>
      </c>
      <c r="E116" s="206" t="s">
        <v>439</v>
      </c>
      <c r="F116" s="207" t="s">
        <v>440</v>
      </c>
      <c r="G116" s="208" t="s">
        <v>396</v>
      </c>
      <c r="H116" s="209">
        <v>5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46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128</v>
      </c>
      <c r="AT116" s="216" t="s">
        <v>123</v>
      </c>
      <c r="AU116" s="216" t="s">
        <v>83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83</v>
      </c>
      <c r="BK116" s="217">
        <f>ROUND(I116*H116,2)</f>
        <v>0</v>
      </c>
      <c r="BL116" s="18" t="s">
        <v>128</v>
      </c>
      <c r="BM116" s="216" t="s">
        <v>441</v>
      </c>
    </row>
    <row r="117" spans="1:65" s="2" customFormat="1" ht="16.5" customHeight="1">
      <c r="A117" s="39"/>
      <c r="B117" s="40"/>
      <c r="C117" s="205" t="s">
        <v>272</v>
      </c>
      <c r="D117" s="205" t="s">
        <v>123</v>
      </c>
      <c r="E117" s="206" t="s">
        <v>442</v>
      </c>
      <c r="F117" s="207" t="s">
        <v>443</v>
      </c>
      <c r="G117" s="208" t="s">
        <v>362</v>
      </c>
      <c r="H117" s="209">
        <v>3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46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128</v>
      </c>
      <c r="AT117" s="216" t="s">
        <v>123</v>
      </c>
      <c r="AU117" s="216" t="s">
        <v>83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128</v>
      </c>
      <c r="BM117" s="216" t="s">
        <v>444</v>
      </c>
    </row>
    <row r="118" spans="1:65" s="2" customFormat="1" ht="16.5" customHeight="1">
      <c r="A118" s="39"/>
      <c r="B118" s="40"/>
      <c r="C118" s="205" t="s">
        <v>276</v>
      </c>
      <c r="D118" s="205" t="s">
        <v>123</v>
      </c>
      <c r="E118" s="206" t="s">
        <v>445</v>
      </c>
      <c r="F118" s="207" t="s">
        <v>446</v>
      </c>
      <c r="G118" s="208" t="s">
        <v>362</v>
      </c>
      <c r="H118" s="209">
        <v>3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46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128</v>
      </c>
      <c r="AT118" s="216" t="s">
        <v>123</v>
      </c>
      <c r="AU118" s="216" t="s">
        <v>83</v>
      </c>
      <c r="AY118" s="18" t="s">
        <v>121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83</v>
      </c>
      <c r="BK118" s="217">
        <f>ROUND(I118*H118,2)</f>
        <v>0</v>
      </c>
      <c r="BL118" s="18" t="s">
        <v>128</v>
      </c>
      <c r="BM118" s="216" t="s">
        <v>447</v>
      </c>
    </row>
    <row r="119" spans="1:63" s="12" customFormat="1" ht="25.9" customHeight="1">
      <c r="A119" s="12"/>
      <c r="B119" s="189"/>
      <c r="C119" s="190"/>
      <c r="D119" s="191" t="s">
        <v>74</v>
      </c>
      <c r="E119" s="192" t="s">
        <v>448</v>
      </c>
      <c r="F119" s="192" t="s">
        <v>449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SUM(P120:P121)</f>
        <v>0</v>
      </c>
      <c r="Q119" s="197"/>
      <c r="R119" s="198">
        <f>SUM(R120:R121)</f>
        <v>0</v>
      </c>
      <c r="S119" s="197"/>
      <c r="T119" s="199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83</v>
      </c>
      <c r="AT119" s="201" t="s">
        <v>74</v>
      </c>
      <c r="AU119" s="201" t="s">
        <v>75</v>
      </c>
      <c r="AY119" s="200" t="s">
        <v>121</v>
      </c>
      <c r="BK119" s="202">
        <f>SUM(BK120:BK121)</f>
        <v>0</v>
      </c>
    </row>
    <row r="120" spans="1:65" s="2" customFormat="1" ht="16.5" customHeight="1">
      <c r="A120" s="39"/>
      <c r="B120" s="40"/>
      <c r="C120" s="205" t="s">
        <v>283</v>
      </c>
      <c r="D120" s="205" t="s">
        <v>123</v>
      </c>
      <c r="E120" s="206" t="s">
        <v>450</v>
      </c>
      <c r="F120" s="207" t="s">
        <v>451</v>
      </c>
      <c r="G120" s="208" t="s">
        <v>396</v>
      </c>
      <c r="H120" s="209">
        <v>2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46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128</v>
      </c>
      <c r="AT120" s="216" t="s">
        <v>123</v>
      </c>
      <c r="AU120" s="216" t="s">
        <v>83</v>
      </c>
      <c r="AY120" s="18" t="s">
        <v>121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83</v>
      </c>
      <c r="BK120" s="217">
        <f>ROUND(I120*H120,2)</f>
        <v>0</v>
      </c>
      <c r="BL120" s="18" t="s">
        <v>128</v>
      </c>
      <c r="BM120" s="216" t="s">
        <v>452</v>
      </c>
    </row>
    <row r="121" spans="1:65" s="2" customFormat="1" ht="16.5" customHeight="1">
      <c r="A121" s="39"/>
      <c r="B121" s="40"/>
      <c r="C121" s="205" t="s">
        <v>287</v>
      </c>
      <c r="D121" s="205" t="s">
        <v>123</v>
      </c>
      <c r="E121" s="206" t="s">
        <v>453</v>
      </c>
      <c r="F121" s="207" t="s">
        <v>454</v>
      </c>
      <c r="G121" s="208" t="s">
        <v>362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61" t="s">
        <v>19</v>
      </c>
      <c r="N121" s="262" t="s">
        <v>46</v>
      </c>
      <c r="O121" s="263"/>
      <c r="P121" s="264">
        <f>O121*H121</f>
        <v>0</v>
      </c>
      <c r="Q121" s="264">
        <v>0</v>
      </c>
      <c r="R121" s="264">
        <f>Q121*H121</f>
        <v>0</v>
      </c>
      <c r="S121" s="264">
        <v>0</v>
      </c>
      <c r="T121" s="26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128</v>
      </c>
      <c r="AT121" s="216" t="s">
        <v>123</v>
      </c>
      <c r="AU121" s="216" t="s">
        <v>83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83</v>
      </c>
      <c r="BK121" s="217">
        <f>ROUND(I121*H121,2)</f>
        <v>0</v>
      </c>
      <c r="BL121" s="18" t="s">
        <v>128</v>
      </c>
      <c r="BM121" s="216" t="s">
        <v>455</v>
      </c>
    </row>
    <row r="122" spans="1:31" s="2" customFormat="1" ht="6.95" customHeight="1">
      <c r="A122" s="39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password="CC35" sheet="1" objects="1" scenarios="1" formatColumns="0" formatRows="0" autoFilter="0"/>
  <autoFilter ref="C81:K12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6" customFormat="1" ht="45" customHeight="1">
      <c r="B3" s="271"/>
      <c r="C3" s="272" t="s">
        <v>456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457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458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459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460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461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462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463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464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465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466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82</v>
      </c>
      <c r="F18" s="278" t="s">
        <v>467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468</v>
      </c>
      <c r="F19" s="278" t="s">
        <v>469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470</v>
      </c>
      <c r="F20" s="278" t="s">
        <v>471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472</v>
      </c>
      <c r="F21" s="278" t="s">
        <v>473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474</v>
      </c>
      <c r="F22" s="278" t="s">
        <v>475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476</v>
      </c>
      <c r="F23" s="278" t="s">
        <v>477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478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479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480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481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482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483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484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485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486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107</v>
      </c>
      <c r="F36" s="278"/>
      <c r="G36" s="278" t="s">
        <v>487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488</v>
      </c>
      <c r="F37" s="278"/>
      <c r="G37" s="278" t="s">
        <v>489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56</v>
      </c>
      <c r="F38" s="278"/>
      <c r="G38" s="278" t="s">
        <v>490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57</v>
      </c>
      <c r="F39" s="278"/>
      <c r="G39" s="278" t="s">
        <v>491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108</v>
      </c>
      <c r="F40" s="278"/>
      <c r="G40" s="278" t="s">
        <v>492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109</v>
      </c>
      <c r="F41" s="278"/>
      <c r="G41" s="278" t="s">
        <v>493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494</v>
      </c>
      <c r="F42" s="278"/>
      <c r="G42" s="278" t="s">
        <v>495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496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497</v>
      </c>
      <c r="F44" s="278"/>
      <c r="G44" s="278" t="s">
        <v>498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111</v>
      </c>
      <c r="F45" s="278"/>
      <c r="G45" s="278" t="s">
        <v>499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500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501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502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503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504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505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506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507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508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509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510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511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512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513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514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515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516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517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518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519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520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521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522</v>
      </c>
      <c r="D76" s="296"/>
      <c r="E76" s="296"/>
      <c r="F76" s="296" t="s">
        <v>523</v>
      </c>
      <c r="G76" s="297"/>
      <c r="H76" s="296" t="s">
        <v>57</v>
      </c>
      <c r="I76" s="296" t="s">
        <v>60</v>
      </c>
      <c r="J76" s="296" t="s">
        <v>524</v>
      </c>
      <c r="K76" s="295"/>
    </row>
    <row r="77" spans="2:11" s="1" customFormat="1" ht="17.25" customHeight="1">
      <c r="B77" s="293"/>
      <c r="C77" s="298" t="s">
        <v>525</v>
      </c>
      <c r="D77" s="298"/>
      <c r="E77" s="298"/>
      <c r="F77" s="299" t="s">
        <v>526</v>
      </c>
      <c r="G77" s="300"/>
      <c r="H77" s="298"/>
      <c r="I77" s="298"/>
      <c r="J77" s="298" t="s">
        <v>527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56</v>
      </c>
      <c r="D79" s="303"/>
      <c r="E79" s="303"/>
      <c r="F79" s="304" t="s">
        <v>528</v>
      </c>
      <c r="G79" s="305"/>
      <c r="H79" s="281" t="s">
        <v>529</v>
      </c>
      <c r="I79" s="281" t="s">
        <v>530</v>
      </c>
      <c r="J79" s="281">
        <v>20</v>
      </c>
      <c r="K79" s="295"/>
    </row>
    <row r="80" spans="2:11" s="1" customFormat="1" ht="15" customHeight="1">
      <c r="B80" s="293"/>
      <c r="C80" s="281" t="s">
        <v>531</v>
      </c>
      <c r="D80" s="281"/>
      <c r="E80" s="281"/>
      <c r="F80" s="304" t="s">
        <v>528</v>
      </c>
      <c r="G80" s="305"/>
      <c r="H80" s="281" t="s">
        <v>532</v>
      </c>
      <c r="I80" s="281" t="s">
        <v>530</v>
      </c>
      <c r="J80" s="281">
        <v>120</v>
      </c>
      <c r="K80" s="295"/>
    </row>
    <row r="81" spans="2:11" s="1" customFormat="1" ht="15" customHeight="1">
      <c r="B81" s="306"/>
      <c r="C81" s="281" t="s">
        <v>533</v>
      </c>
      <c r="D81" s="281"/>
      <c r="E81" s="281"/>
      <c r="F81" s="304" t="s">
        <v>534</v>
      </c>
      <c r="G81" s="305"/>
      <c r="H81" s="281" t="s">
        <v>535</v>
      </c>
      <c r="I81" s="281" t="s">
        <v>530</v>
      </c>
      <c r="J81" s="281">
        <v>50</v>
      </c>
      <c r="K81" s="295"/>
    </row>
    <row r="82" spans="2:11" s="1" customFormat="1" ht="15" customHeight="1">
      <c r="B82" s="306"/>
      <c r="C82" s="281" t="s">
        <v>536</v>
      </c>
      <c r="D82" s="281"/>
      <c r="E82" s="281"/>
      <c r="F82" s="304" t="s">
        <v>528</v>
      </c>
      <c r="G82" s="305"/>
      <c r="H82" s="281" t="s">
        <v>537</v>
      </c>
      <c r="I82" s="281" t="s">
        <v>538</v>
      </c>
      <c r="J82" s="281"/>
      <c r="K82" s="295"/>
    </row>
    <row r="83" spans="2:11" s="1" customFormat="1" ht="15" customHeight="1">
      <c r="B83" s="306"/>
      <c r="C83" s="307" t="s">
        <v>539</v>
      </c>
      <c r="D83" s="307"/>
      <c r="E83" s="307"/>
      <c r="F83" s="308" t="s">
        <v>534</v>
      </c>
      <c r="G83" s="307"/>
      <c r="H83" s="307" t="s">
        <v>540</v>
      </c>
      <c r="I83" s="307" t="s">
        <v>530</v>
      </c>
      <c r="J83" s="307">
        <v>15</v>
      </c>
      <c r="K83" s="295"/>
    </row>
    <row r="84" spans="2:11" s="1" customFormat="1" ht="15" customHeight="1">
      <c r="B84" s="306"/>
      <c r="C84" s="307" t="s">
        <v>541</v>
      </c>
      <c r="D84" s="307"/>
      <c r="E84" s="307"/>
      <c r="F84" s="308" t="s">
        <v>534</v>
      </c>
      <c r="G84" s="307"/>
      <c r="H84" s="307" t="s">
        <v>542</v>
      </c>
      <c r="I84" s="307" t="s">
        <v>530</v>
      </c>
      <c r="J84" s="307">
        <v>15</v>
      </c>
      <c r="K84" s="295"/>
    </row>
    <row r="85" spans="2:11" s="1" customFormat="1" ht="15" customHeight="1">
      <c r="B85" s="306"/>
      <c r="C85" s="307" t="s">
        <v>543</v>
      </c>
      <c r="D85" s="307"/>
      <c r="E85" s="307"/>
      <c r="F85" s="308" t="s">
        <v>534</v>
      </c>
      <c r="G85" s="307"/>
      <c r="H85" s="307" t="s">
        <v>544</v>
      </c>
      <c r="I85" s="307" t="s">
        <v>530</v>
      </c>
      <c r="J85" s="307">
        <v>20</v>
      </c>
      <c r="K85" s="295"/>
    </row>
    <row r="86" spans="2:11" s="1" customFormat="1" ht="15" customHeight="1">
      <c r="B86" s="306"/>
      <c r="C86" s="307" t="s">
        <v>545</v>
      </c>
      <c r="D86" s="307"/>
      <c r="E86" s="307"/>
      <c r="F86" s="308" t="s">
        <v>534</v>
      </c>
      <c r="G86" s="307"/>
      <c r="H86" s="307" t="s">
        <v>546</v>
      </c>
      <c r="I86" s="307" t="s">
        <v>530</v>
      </c>
      <c r="J86" s="307">
        <v>20</v>
      </c>
      <c r="K86" s="295"/>
    </row>
    <row r="87" spans="2:11" s="1" customFormat="1" ht="15" customHeight="1">
      <c r="B87" s="306"/>
      <c r="C87" s="281" t="s">
        <v>547</v>
      </c>
      <c r="D87" s="281"/>
      <c r="E87" s="281"/>
      <c r="F87" s="304" t="s">
        <v>534</v>
      </c>
      <c r="G87" s="305"/>
      <c r="H87" s="281" t="s">
        <v>548</v>
      </c>
      <c r="I87" s="281" t="s">
        <v>530</v>
      </c>
      <c r="J87" s="281">
        <v>50</v>
      </c>
      <c r="K87" s="295"/>
    </row>
    <row r="88" spans="2:11" s="1" customFormat="1" ht="15" customHeight="1">
      <c r="B88" s="306"/>
      <c r="C88" s="281" t="s">
        <v>549</v>
      </c>
      <c r="D88" s="281"/>
      <c r="E88" s="281"/>
      <c r="F88" s="304" t="s">
        <v>534</v>
      </c>
      <c r="G88" s="305"/>
      <c r="H88" s="281" t="s">
        <v>550</v>
      </c>
      <c r="I88" s="281" t="s">
        <v>530</v>
      </c>
      <c r="J88" s="281">
        <v>20</v>
      </c>
      <c r="K88" s="295"/>
    </row>
    <row r="89" spans="2:11" s="1" customFormat="1" ht="15" customHeight="1">
      <c r="B89" s="306"/>
      <c r="C89" s="281" t="s">
        <v>551</v>
      </c>
      <c r="D89" s="281"/>
      <c r="E89" s="281"/>
      <c r="F89" s="304" t="s">
        <v>534</v>
      </c>
      <c r="G89" s="305"/>
      <c r="H89" s="281" t="s">
        <v>552</v>
      </c>
      <c r="I89" s="281" t="s">
        <v>530</v>
      </c>
      <c r="J89" s="281">
        <v>20</v>
      </c>
      <c r="K89" s="295"/>
    </row>
    <row r="90" spans="2:11" s="1" customFormat="1" ht="15" customHeight="1">
      <c r="B90" s="306"/>
      <c r="C90" s="281" t="s">
        <v>553</v>
      </c>
      <c r="D90" s="281"/>
      <c r="E90" s="281"/>
      <c r="F90" s="304" t="s">
        <v>534</v>
      </c>
      <c r="G90" s="305"/>
      <c r="H90" s="281" t="s">
        <v>554</v>
      </c>
      <c r="I90" s="281" t="s">
        <v>530</v>
      </c>
      <c r="J90" s="281">
        <v>50</v>
      </c>
      <c r="K90" s="295"/>
    </row>
    <row r="91" spans="2:11" s="1" customFormat="1" ht="15" customHeight="1">
      <c r="B91" s="306"/>
      <c r="C91" s="281" t="s">
        <v>555</v>
      </c>
      <c r="D91" s="281"/>
      <c r="E91" s="281"/>
      <c r="F91" s="304" t="s">
        <v>534</v>
      </c>
      <c r="G91" s="305"/>
      <c r="H91" s="281" t="s">
        <v>555</v>
      </c>
      <c r="I91" s="281" t="s">
        <v>530</v>
      </c>
      <c r="J91" s="281">
        <v>50</v>
      </c>
      <c r="K91" s="295"/>
    </row>
    <row r="92" spans="2:11" s="1" customFormat="1" ht="15" customHeight="1">
      <c r="B92" s="306"/>
      <c r="C92" s="281" t="s">
        <v>556</v>
      </c>
      <c r="D92" s="281"/>
      <c r="E92" s="281"/>
      <c r="F92" s="304" t="s">
        <v>534</v>
      </c>
      <c r="G92" s="305"/>
      <c r="H92" s="281" t="s">
        <v>557</v>
      </c>
      <c r="I92" s="281" t="s">
        <v>530</v>
      </c>
      <c r="J92" s="281">
        <v>255</v>
      </c>
      <c r="K92" s="295"/>
    </row>
    <row r="93" spans="2:11" s="1" customFormat="1" ht="15" customHeight="1">
      <c r="B93" s="306"/>
      <c r="C93" s="281" t="s">
        <v>558</v>
      </c>
      <c r="D93" s="281"/>
      <c r="E93" s="281"/>
      <c r="F93" s="304" t="s">
        <v>528</v>
      </c>
      <c r="G93" s="305"/>
      <c r="H93" s="281" t="s">
        <v>559</v>
      </c>
      <c r="I93" s="281" t="s">
        <v>560</v>
      </c>
      <c r="J93" s="281"/>
      <c r="K93" s="295"/>
    </row>
    <row r="94" spans="2:11" s="1" customFormat="1" ht="15" customHeight="1">
      <c r="B94" s="306"/>
      <c r="C94" s="281" t="s">
        <v>561</v>
      </c>
      <c r="D94" s="281"/>
      <c r="E94" s="281"/>
      <c r="F94" s="304" t="s">
        <v>528</v>
      </c>
      <c r="G94" s="305"/>
      <c r="H94" s="281" t="s">
        <v>562</v>
      </c>
      <c r="I94" s="281" t="s">
        <v>563</v>
      </c>
      <c r="J94" s="281"/>
      <c r="K94" s="295"/>
    </row>
    <row r="95" spans="2:11" s="1" customFormat="1" ht="15" customHeight="1">
      <c r="B95" s="306"/>
      <c r="C95" s="281" t="s">
        <v>564</v>
      </c>
      <c r="D95" s="281"/>
      <c r="E95" s="281"/>
      <c r="F95" s="304" t="s">
        <v>528</v>
      </c>
      <c r="G95" s="305"/>
      <c r="H95" s="281" t="s">
        <v>564</v>
      </c>
      <c r="I95" s="281" t="s">
        <v>563</v>
      </c>
      <c r="J95" s="281"/>
      <c r="K95" s="295"/>
    </row>
    <row r="96" spans="2:11" s="1" customFormat="1" ht="15" customHeight="1">
      <c r="B96" s="306"/>
      <c r="C96" s="281" t="s">
        <v>41</v>
      </c>
      <c r="D96" s="281"/>
      <c r="E96" s="281"/>
      <c r="F96" s="304" t="s">
        <v>528</v>
      </c>
      <c r="G96" s="305"/>
      <c r="H96" s="281" t="s">
        <v>565</v>
      </c>
      <c r="I96" s="281" t="s">
        <v>563</v>
      </c>
      <c r="J96" s="281"/>
      <c r="K96" s="295"/>
    </row>
    <row r="97" spans="2:11" s="1" customFormat="1" ht="15" customHeight="1">
      <c r="B97" s="306"/>
      <c r="C97" s="281" t="s">
        <v>51</v>
      </c>
      <c r="D97" s="281"/>
      <c r="E97" s="281"/>
      <c r="F97" s="304" t="s">
        <v>528</v>
      </c>
      <c r="G97" s="305"/>
      <c r="H97" s="281" t="s">
        <v>566</v>
      </c>
      <c r="I97" s="281" t="s">
        <v>563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567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522</v>
      </c>
      <c r="D103" s="296"/>
      <c r="E103" s="296"/>
      <c r="F103" s="296" t="s">
        <v>523</v>
      </c>
      <c r="G103" s="297"/>
      <c r="H103" s="296" t="s">
        <v>57</v>
      </c>
      <c r="I103" s="296" t="s">
        <v>60</v>
      </c>
      <c r="J103" s="296" t="s">
        <v>524</v>
      </c>
      <c r="K103" s="295"/>
    </row>
    <row r="104" spans="2:11" s="1" customFormat="1" ht="17.25" customHeight="1">
      <c r="B104" s="293"/>
      <c r="C104" s="298" t="s">
        <v>525</v>
      </c>
      <c r="D104" s="298"/>
      <c r="E104" s="298"/>
      <c r="F104" s="299" t="s">
        <v>526</v>
      </c>
      <c r="G104" s="300"/>
      <c r="H104" s="298"/>
      <c r="I104" s="298"/>
      <c r="J104" s="298" t="s">
        <v>527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56</v>
      </c>
      <c r="D106" s="303"/>
      <c r="E106" s="303"/>
      <c r="F106" s="304" t="s">
        <v>528</v>
      </c>
      <c r="G106" s="281"/>
      <c r="H106" s="281" t="s">
        <v>568</v>
      </c>
      <c r="I106" s="281" t="s">
        <v>530</v>
      </c>
      <c r="J106" s="281">
        <v>20</v>
      </c>
      <c r="K106" s="295"/>
    </row>
    <row r="107" spans="2:11" s="1" customFormat="1" ht="15" customHeight="1">
      <c r="B107" s="293"/>
      <c r="C107" s="281" t="s">
        <v>531</v>
      </c>
      <c r="D107" s="281"/>
      <c r="E107" s="281"/>
      <c r="F107" s="304" t="s">
        <v>528</v>
      </c>
      <c r="G107" s="281"/>
      <c r="H107" s="281" t="s">
        <v>568</v>
      </c>
      <c r="I107" s="281" t="s">
        <v>530</v>
      </c>
      <c r="J107" s="281">
        <v>120</v>
      </c>
      <c r="K107" s="295"/>
    </row>
    <row r="108" spans="2:11" s="1" customFormat="1" ht="15" customHeight="1">
      <c r="B108" s="306"/>
      <c r="C108" s="281" t="s">
        <v>533</v>
      </c>
      <c r="D108" s="281"/>
      <c r="E108" s="281"/>
      <c r="F108" s="304" t="s">
        <v>534</v>
      </c>
      <c r="G108" s="281"/>
      <c r="H108" s="281" t="s">
        <v>568</v>
      </c>
      <c r="I108" s="281" t="s">
        <v>530</v>
      </c>
      <c r="J108" s="281">
        <v>50</v>
      </c>
      <c r="K108" s="295"/>
    </row>
    <row r="109" spans="2:11" s="1" customFormat="1" ht="15" customHeight="1">
      <c r="B109" s="306"/>
      <c r="C109" s="281" t="s">
        <v>536</v>
      </c>
      <c r="D109" s="281"/>
      <c r="E109" s="281"/>
      <c r="F109" s="304" t="s">
        <v>528</v>
      </c>
      <c r="G109" s="281"/>
      <c r="H109" s="281" t="s">
        <v>568</v>
      </c>
      <c r="I109" s="281" t="s">
        <v>538</v>
      </c>
      <c r="J109" s="281"/>
      <c r="K109" s="295"/>
    </row>
    <row r="110" spans="2:11" s="1" customFormat="1" ht="15" customHeight="1">
      <c r="B110" s="306"/>
      <c r="C110" s="281" t="s">
        <v>547</v>
      </c>
      <c r="D110" s="281"/>
      <c r="E110" s="281"/>
      <c r="F110" s="304" t="s">
        <v>534</v>
      </c>
      <c r="G110" s="281"/>
      <c r="H110" s="281" t="s">
        <v>568</v>
      </c>
      <c r="I110" s="281" t="s">
        <v>530</v>
      </c>
      <c r="J110" s="281">
        <v>50</v>
      </c>
      <c r="K110" s="295"/>
    </row>
    <row r="111" spans="2:11" s="1" customFormat="1" ht="15" customHeight="1">
      <c r="B111" s="306"/>
      <c r="C111" s="281" t="s">
        <v>555</v>
      </c>
      <c r="D111" s="281"/>
      <c r="E111" s="281"/>
      <c r="F111" s="304" t="s">
        <v>534</v>
      </c>
      <c r="G111" s="281"/>
      <c r="H111" s="281" t="s">
        <v>568</v>
      </c>
      <c r="I111" s="281" t="s">
        <v>530</v>
      </c>
      <c r="J111" s="281">
        <v>50</v>
      </c>
      <c r="K111" s="295"/>
    </row>
    <row r="112" spans="2:11" s="1" customFormat="1" ht="15" customHeight="1">
      <c r="B112" s="306"/>
      <c r="C112" s="281" t="s">
        <v>553</v>
      </c>
      <c r="D112" s="281"/>
      <c r="E112" s="281"/>
      <c r="F112" s="304" t="s">
        <v>534</v>
      </c>
      <c r="G112" s="281"/>
      <c r="H112" s="281" t="s">
        <v>568</v>
      </c>
      <c r="I112" s="281" t="s">
        <v>530</v>
      </c>
      <c r="J112" s="281">
        <v>50</v>
      </c>
      <c r="K112" s="295"/>
    </row>
    <row r="113" spans="2:11" s="1" customFormat="1" ht="15" customHeight="1">
      <c r="B113" s="306"/>
      <c r="C113" s="281" t="s">
        <v>56</v>
      </c>
      <c r="D113" s="281"/>
      <c r="E113" s="281"/>
      <c r="F113" s="304" t="s">
        <v>528</v>
      </c>
      <c r="G113" s="281"/>
      <c r="H113" s="281" t="s">
        <v>569</v>
      </c>
      <c r="I113" s="281" t="s">
        <v>530</v>
      </c>
      <c r="J113" s="281">
        <v>20</v>
      </c>
      <c r="K113" s="295"/>
    </row>
    <row r="114" spans="2:11" s="1" customFormat="1" ht="15" customHeight="1">
      <c r="B114" s="306"/>
      <c r="C114" s="281" t="s">
        <v>570</v>
      </c>
      <c r="D114" s="281"/>
      <c r="E114" s="281"/>
      <c r="F114" s="304" t="s">
        <v>528</v>
      </c>
      <c r="G114" s="281"/>
      <c r="H114" s="281" t="s">
        <v>571</v>
      </c>
      <c r="I114" s="281" t="s">
        <v>530</v>
      </c>
      <c r="J114" s="281">
        <v>120</v>
      </c>
      <c r="K114" s="295"/>
    </row>
    <row r="115" spans="2:11" s="1" customFormat="1" ht="15" customHeight="1">
      <c r="B115" s="306"/>
      <c r="C115" s="281" t="s">
        <v>41</v>
      </c>
      <c r="D115" s="281"/>
      <c r="E115" s="281"/>
      <c r="F115" s="304" t="s">
        <v>528</v>
      </c>
      <c r="G115" s="281"/>
      <c r="H115" s="281" t="s">
        <v>572</v>
      </c>
      <c r="I115" s="281" t="s">
        <v>563</v>
      </c>
      <c r="J115" s="281"/>
      <c r="K115" s="295"/>
    </row>
    <row r="116" spans="2:11" s="1" customFormat="1" ht="15" customHeight="1">
      <c r="B116" s="306"/>
      <c r="C116" s="281" t="s">
        <v>51</v>
      </c>
      <c r="D116" s="281"/>
      <c r="E116" s="281"/>
      <c r="F116" s="304" t="s">
        <v>528</v>
      </c>
      <c r="G116" s="281"/>
      <c r="H116" s="281" t="s">
        <v>573</v>
      </c>
      <c r="I116" s="281" t="s">
        <v>563</v>
      </c>
      <c r="J116" s="281"/>
      <c r="K116" s="295"/>
    </row>
    <row r="117" spans="2:11" s="1" customFormat="1" ht="15" customHeight="1">
      <c r="B117" s="306"/>
      <c r="C117" s="281" t="s">
        <v>60</v>
      </c>
      <c r="D117" s="281"/>
      <c r="E117" s="281"/>
      <c r="F117" s="304" t="s">
        <v>528</v>
      </c>
      <c r="G117" s="281"/>
      <c r="H117" s="281" t="s">
        <v>574</v>
      </c>
      <c r="I117" s="281" t="s">
        <v>575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576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522</v>
      </c>
      <c r="D123" s="296"/>
      <c r="E123" s="296"/>
      <c r="F123" s="296" t="s">
        <v>523</v>
      </c>
      <c r="G123" s="297"/>
      <c r="H123" s="296" t="s">
        <v>57</v>
      </c>
      <c r="I123" s="296" t="s">
        <v>60</v>
      </c>
      <c r="J123" s="296" t="s">
        <v>524</v>
      </c>
      <c r="K123" s="325"/>
    </row>
    <row r="124" spans="2:11" s="1" customFormat="1" ht="17.25" customHeight="1">
      <c r="B124" s="324"/>
      <c r="C124" s="298" t="s">
        <v>525</v>
      </c>
      <c r="D124" s="298"/>
      <c r="E124" s="298"/>
      <c r="F124" s="299" t="s">
        <v>526</v>
      </c>
      <c r="G124" s="300"/>
      <c r="H124" s="298"/>
      <c r="I124" s="298"/>
      <c r="J124" s="298" t="s">
        <v>527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531</v>
      </c>
      <c r="D126" s="303"/>
      <c r="E126" s="303"/>
      <c r="F126" s="304" t="s">
        <v>528</v>
      </c>
      <c r="G126" s="281"/>
      <c r="H126" s="281" t="s">
        <v>568</v>
      </c>
      <c r="I126" s="281" t="s">
        <v>530</v>
      </c>
      <c r="J126" s="281">
        <v>120</v>
      </c>
      <c r="K126" s="329"/>
    </row>
    <row r="127" spans="2:11" s="1" customFormat="1" ht="15" customHeight="1">
      <c r="B127" s="326"/>
      <c r="C127" s="281" t="s">
        <v>577</v>
      </c>
      <c r="D127" s="281"/>
      <c r="E127" s="281"/>
      <c r="F127" s="304" t="s">
        <v>528</v>
      </c>
      <c r="G127" s="281"/>
      <c r="H127" s="281" t="s">
        <v>578</v>
      </c>
      <c r="I127" s="281" t="s">
        <v>530</v>
      </c>
      <c r="J127" s="281" t="s">
        <v>579</v>
      </c>
      <c r="K127" s="329"/>
    </row>
    <row r="128" spans="2:11" s="1" customFormat="1" ht="15" customHeight="1">
      <c r="B128" s="326"/>
      <c r="C128" s="281" t="s">
        <v>476</v>
      </c>
      <c r="D128" s="281"/>
      <c r="E128" s="281"/>
      <c r="F128" s="304" t="s">
        <v>528</v>
      </c>
      <c r="G128" s="281"/>
      <c r="H128" s="281" t="s">
        <v>580</v>
      </c>
      <c r="I128" s="281" t="s">
        <v>530</v>
      </c>
      <c r="J128" s="281" t="s">
        <v>579</v>
      </c>
      <c r="K128" s="329"/>
    </row>
    <row r="129" spans="2:11" s="1" customFormat="1" ht="15" customHeight="1">
      <c r="B129" s="326"/>
      <c r="C129" s="281" t="s">
        <v>539</v>
      </c>
      <c r="D129" s="281"/>
      <c r="E129" s="281"/>
      <c r="F129" s="304" t="s">
        <v>534</v>
      </c>
      <c r="G129" s="281"/>
      <c r="H129" s="281" t="s">
        <v>540</v>
      </c>
      <c r="I129" s="281" t="s">
        <v>530</v>
      </c>
      <c r="J129" s="281">
        <v>15</v>
      </c>
      <c r="K129" s="329"/>
    </row>
    <row r="130" spans="2:11" s="1" customFormat="1" ht="15" customHeight="1">
      <c r="B130" s="326"/>
      <c r="C130" s="307" t="s">
        <v>541</v>
      </c>
      <c r="D130" s="307"/>
      <c r="E130" s="307"/>
      <c r="F130" s="308" t="s">
        <v>534</v>
      </c>
      <c r="G130" s="307"/>
      <c r="H130" s="307" t="s">
        <v>542</v>
      </c>
      <c r="I130" s="307" t="s">
        <v>530</v>
      </c>
      <c r="J130" s="307">
        <v>15</v>
      </c>
      <c r="K130" s="329"/>
    </row>
    <row r="131" spans="2:11" s="1" customFormat="1" ht="15" customHeight="1">
      <c r="B131" s="326"/>
      <c r="C131" s="307" t="s">
        <v>543</v>
      </c>
      <c r="D131" s="307"/>
      <c r="E131" s="307"/>
      <c r="F131" s="308" t="s">
        <v>534</v>
      </c>
      <c r="G131" s="307"/>
      <c r="H131" s="307" t="s">
        <v>544</v>
      </c>
      <c r="I131" s="307" t="s">
        <v>530</v>
      </c>
      <c r="J131" s="307">
        <v>20</v>
      </c>
      <c r="K131" s="329"/>
    </row>
    <row r="132" spans="2:11" s="1" customFormat="1" ht="15" customHeight="1">
      <c r="B132" s="326"/>
      <c r="C132" s="307" t="s">
        <v>545</v>
      </c>
      <c r="D132" s="307"/>
      <c r="E132" s="307"/>
      <c r="F132" s="308" t="s">
        <v>534</v>
      </c>
      <c r="G132" s="307"/>
      <c r="H132" s="307" t="s">
        <v>546</v>
      </c>
      <c r="I132" s="307" t="s">
        <v>530</v>
      </c>
      <c r="J132" s="307">
        <v>20</v>
      </c>
      <c r="K132" s="329"/>
    </row>
    <row r="133" spans="2:11" s="1" customFormat="1" ht="15" customHeight="1">
      <c r="B133" s="326"/>
      <c r="C133" s="281" t="s">
        <v>533</v>
      </c>
      <c r="D133" s="281"/>
      <c r="E133" s="281"/>
      <c r="F133" s="304" t="s">
        <v>534</v>
      </c>
      <c r="G133" s="281"/>
      <c r="H133" s="281" t="s">
        <v>568</v>
      </c>
      <c r="I133" s="281" t="s">
        <v>530</v>
      </c>
      <c r="J133" s="281">
        <v>50</v>
      </c>
      <c r="K133" s="329"/>
    </row>
    <row r="134" spans="2:11" s="1" customFormat="1" ht="15" customHeight="1">
      <c r="B134" s="326"/>
      <c r="C134" s="281" t="s">
        <v>547</v>
      </c>
      <c r="D134" s="281"/>
      <c r="E134" s="281"/>
      <c r="F134" s="304" t="s">
        <v>534</v>
      </c>
      <c r="G134" s="281"/>
      <c r="H134" s="281" t="s">
        <v>568</v>
      </c>
      <c r="I134" s="281" t="s">
        <v>530</v>
      </c>
      <c r="J134" s="281">
        <v>50</v>
      </c>
      <c r="K134" s="329"/>
    </row>
    <row r="135" spans="2:11" s="1" customFormat="1" ht="15" customHeight="1">
      <c r="B135" s="326"/>
      <c r="C135" s="281" t="s">
        <v>553</v>
      </c>
      <c r="D135" s="281"/>
      <c r="E135" s="281"/>
      <c r="F135" s="304" t="s">
        <v>534</v>
      </c>
      <c r="G135" s="281"/>
      <c r="H135" s="281" t="s">
        <v>568</v>
      </c>
      <c r="I135" s="281" t="s">
        <v>530</v>
      </c>
      <c r="J135" s="281">
        <v>50</v>
      </c>
      <c r="K135" s="329"/>
    </row>
    <row r="136" spans="2:11" s="1" customFormat="1" ht="15" customHeight="1">
      <c r="B136" s="326"/>
      <c r="C136" s="281" t="s">
        <v>555</v>
      </c>
      <c r="D136" s="281"/>
      <c r="E136" s="281"/>
      <c r="F136" s="304" t="s">
        <v>534</v>
      </c>
      <c r="G136" s="281"/>
      <c r="H136" s="281" t="s">
        <v>568</v>
      </c>
      <c r="I136" s="281" t="s">
        <v>530</v>
      </c>
      <c r="J136" s="281">
        <v>50</v>
      </c>
      <c r="K136" s="329"/>
    </row>
    <row r="137" spans="2:11" s="1" customFormat="1" ht="15" customHeight="1">
      <c r="B137" s="326"/>
      <c r="C137" s="281" t="s">
        <v>556</v>
      </c>
      <c r="D137" s="281"/>
      <c r="E137" s="281"/>
      <c r="F137" s="304" t="s">
        <v>534</v>
      </c>
      <c r="G137" s="281"/>
      <c r="H137" s="281" t="s">
        <v>581</v>
      </c>
      <c r="I137" s="281" t="s">
        <v>530</v>
      </c>
      <c r="J137" s="281">
        <v>255</v>
      </c>
      <c r="K137" s="329"/>
    </row>
    <row r="138" spans="2:11" s="1" customFormat="1" ht="15" customHeight="1">
      <c r="B138" s="326"/>
      <c r="C138" s="281" t="s">
        <v>558</v>
      </c>
      <c r="D138" s="281"/>
      <c r="E138" s="281"/>
      <c r="F138" s="304" t="s">
        <v>528</v>
      </c>
      <c r="G138" s="281"/>
      <c r="H138" s="281" t="s">
        <v>582</v>
      </c>
      <c r="I138" s="281" t="s">
        <v>560</v>
      </c>
      <c r="J138" s="281"/>
      <c r="K138" s="329"/>
    </row>
    <row r="139" spans="2:11" s="1" customFormat="1" ht="15" customHeight="1">
      <c r="B139" s="326"/>
      <c r="C139" s="281" t="s">
        <v>561</v>
      </c>
      <c r="D139" s="281"/>
      <c r="E139" s="281"/>
      <c r="F139" s="304" t="s">
        <v>528</v>
      </c>
      <c r="G139" s="281"/>
      <c r="H139" s="281" t="s">
        <v>583</v>
      </c>
      <c r="I139" s="281" t="s">
        <v>563</v>
      </c>
      <c r="J139" s="281"/>
      <c r="K139" s="329"/>
    </row>
    <row r="140" spans="2:11" s="1" customFormat="1" ht="15" customHeight="1">
      <c r="B140" s="326"/>
      <c r="C140" s="281" t="s">
        <v>564</v>
      </c>
      <c r="D140" s="281"/>
      <c r="E140" s="281"/>
      <c r="F140" s="304" t="s">
        <v>528</v>
      </c>
      <c r="G140" s="281"/>
      <c r="H140" s="281" t="s">
        <v>564</v>
      </c>
      <c r="I140" s="281" t="s">
        <v>563</v>
      </c>
      <c r="J140" s="281"/>
      <c r="K140" s="329"/>
    </row>
    <row r="141" spans="2:11" s="1" customFormat="1" ht="15" customHeight="1">
      <c r="B141" s="326"/>
      <c r="C141" s="281" t="s">
        <v>41</v>
      </c>
      <c r="D141" s="281"/>
      <c r="E141" s="281"/>
      <c r="F141" s="304" t="s">
        <v>528</v>
      </c>
      <c r="G141" s="281"/>
      <c r="H141" s="281" t="s">
        <v>584</v>
      </c>
      <c r="I141" s="281" t="s">
        <v>563</v>
      </c>
      <c r="J141" s="281"/>
      <c r="K141" s="329"/>
    </row>
    <row r="142" spans="2:11" s="1" customFormat="1" ht="15" customHeight="1">
      <c r="B142" s="326"/>
      <c r="C142" s="281" t="s">
        <v>585</v>
      </c>
      <c r="D142" s="281"/>
      <c r="E142" s="281"/>
      <c r="F142" s="304" t="s">
        <v>528</v>
      </c>
      <c r="G142" s="281"/>
      <c r="H142" s="281" t="s">
        <v>586</v>
      </c>
      <c r="I142" s="281" t="s">
        <v>563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587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522</v>
      </c>
      <c r="D148" s="296"/>
      <c r="E148" s="296"/>
      <c r="F148" s="296" t="s">
        <v>523</v>
      </c>
      <c r="G148" s="297"/>
      <c r="H148" s="296" t="s">
        <v>57</v>
      </c>
      <c r="I148" s="296" t="s">
        <v>60</v>
      </c>
      <c r="J148" s="296" t="s">
        <v>524</v>
      </c>
      <c r="K148" s="295"/>
    </row>
    <row r="149" spans="2:11" s="1" customFormat="1" ht="17.25" customHeight="1">
      <c r="B149" s="293"/>
      <c r="C149" s="298" t="s">
        <v>525</v>
      </c>
      <c r="D149" s="298"/>
      <c r="E149" s="298"/>
      <c r="F149" s="299" t="s">
        <v>526</v>
      </c>
      <c r="G149" s="300"/>
      <c r="H149" s="298"/>
      <c r="I149" s="298"/>
      <c r="J149" s="298" t="s">
        <v>527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531</v>
      </c>
      <c r="D151" s="281"/>
      <c r="E151" s="281"/>
      <c r="F151" s="334" t="s">
        <v>528</v>
      </c>
      <c r="G151" s="281"/>
      <c r="H151" s="333" t="s">
        <v>568</v>
      </c>
      <c r="I151" s="333" t="s">
        <v>530</v>
      </c>
      <c r="J151" s="333">
        <v>120</v>
      </c>
      <c r="K151" s="329"/>
    </row>
    <row r="152" spans="2:11" s="1" customFormat="1" ht="15" customHeight="1">
      <c r="B152" s="306"/>
      <c r="C152" s="333" t="s">
        <v>577</v>
      </c>
      <c r="D152" s="281"/>
      <c r="E152" s="281"/>
      <c r="F152" s="334" t="s">
        <v>528</v>
      </c>
      <c r="G152" s="281"/>
      <c r="H152" s="333" t="s">
        <v>588</v>
      </c>
      <c r="I152" s="333" t="s">
        <v>530</v>
      </c>
      <c r="J152" s="333" t="s">
        <v>579</v>
      </c>
      <c r="K152" s="329"/>
    </row>
    <row r="153" spans="2:11" s="1" customFormat="1" ht="15" customHeight="1">
      <c r="B153" s="306"/>
      <c r="C153" s="333" t="s">
        <v>476</v>
      </c>
      <c r="D153" s="281"/>
      <c r="E153" s="281"/>
      <c r="F153" s="334" t="s">
        <v>528</v>
      </c>
      <c r="G153" s="281"/>
      <c r="H153" s="333" t="s">
        <v>589</v>
      </c>
      <c r="I153" s="333" t="s">
        <v>530</v>
      </c>
      <c r="J153" s="333" t="s">
        <v>579</v>
      </c>
      <c r="K153" s="329"/>
    </row>
    <row r="154" spans="2:11" s="1" customFormat="1" ht="15" customHeight="1">
      <c r="B154" s="306"/>
      <c r="C154" s="333" t="s">
        <v>533</v>
      </c>
      <c r="D154" s="281"/>
      <c r="E154" s="281"/>
      <c r="F154" s="334" t="s">
        <v>534</v>
      </c>
      <c r="G154" s="281"/>
      <c r="H154" s="333" t="s">
        <v>568</v>
      </c>
      <c r="I154" s="333" t="s">
        <v>530</v>
      </c>
      <c r="J154" s="333">
        <v>50</v>
      </c>
      <c r="K154" s="329"/>
    </row>
    <row r="155" spans="2:11" s="1" customFormat="1" ht="15" customHeight="1">
      <c r="B155" s="306"/>
      <c r="C155" s="333" t="s">
        <v>536</v>
      </c>
      <c r="D155" s="281"/>
      <c r="E155" s="281"/>
      <c r="F155" s="334" t="s">
        <v>528</v>
      </c>
      <c r="G155" s="281"/>
      <c r="H155" s="333" t="s">
        <v>568</v>
      </c>
      <c r="I155" s="333" t="s">
        <v>538</v>
      </c>
      <c r="J155" s="333"/>
      <c r="K155" s="329"/>
    </row>
    <row r="156" spans="2:11" s="1" customFormat="1" ht="15" customHeight="1">
      <c r="B156" s="306"/>
      <c r="C156" s="333" t="s">
        <v>547</v>
      </c>
      <c r="D156" s="281"/>
      <c r="E156" s="281"/>
      <c r="F156" s="334" t="s">
        <v>534</v>
      </c>
      <c r="G156" s="281"/>
      <c r="H156" s="333" t="s">
        <v>568</v>
      </c>
      <c r="I156" s="333" t="s">
        <v>530</v>
      </c>
      <c r="J156" s="333">
        <v>50</v>
      </c>
      <c r="K156" s="329"/>
    </row>
    <row r="157" spans="2:11" s="1" customFormat="1" ht="15" customHeight="1">
      <c r="B157" s="306"/>
      <c r="C157" s="333" t="s">
        <v>555</v>
      </c>
      <c r="D157" s="281"/>
      <c r="E157" s="281"/>
      <c r="F157" s="334" t="s">
        <v>534</v>
      </c>
      <c r="G157" s="281"/>
      <c r="H157" s="333" t="s">
        <v>568</v>
      </c>
      <c r="I157" s="333" t="s">
        <v>530</v>
      </c>
      <c r="J157" s="333">
        <v>50</v>
      </c>
      <c r="K157" s="329"/>
    </row>
    <row r="158" spans="2:11" s="1" customFormat="1" ht="15" customHeight="1">
      <c r="B158" s="306"/>
      <c r="C158" s="333" t="s">
        <v>553</v>
      </c>
      <c r="D158" s="281"/>
      <c r="E158" s="281"/>
      <c r="F158" s="334" t="s">
        <v>534</v>
      </c>
      <c r="G158" s="281"/>
      <c r="H158" s="333" t="s">
        <v>568</v>
      </c>
      <c r="I158" s="333" t="s">
        <v>530</v>
      </c>
      <c r="J158" s="333">
        <v>50</v>
      </c>
      <c r="K158" s="329"/>
    </row>
    <row r="159" spans="2:11" s="1" customFormat="1" ht="15" customHeight="1">
      <c r="B159" s="306"/>
      <c r="C159" s="333" t="s">
        <v>97</v>
      </c>
      <c r="D159" s="281"/>
      <c r="E159" s="281"/>
      <c r="F159" s="334" t="s">
        <v>528</v>
      </c>
      <c r="G159" s="281"/>
      <c r="H159" s="333" t="s">
        <v>590</v>
      </c>
      <c r="I159" s="333" t="s">
        <v>530</v>
      </c>
      <c r="J159" s="333" t="s">
        <v>591</v>
      </c>
      <c r="K159" s="329"/>
    </row>
    <row r="160" spans="2:11" s="1" customFormat="1" ht="15" customHeight="1">
      <c r="B160" s="306"/>
      <c r="C160" s="333" t="s">
        <v>592</v>
      </c>
      <c r="D160" s="281"/>
      <c r="E160" s="281"/>
      <c r="F160" s="334" t="s">
        <v>528</v>
      </c>
      <c r="G160" s="281"/>
      <c r="H160" s="333" t="s">
        <v>593</v>
      </c>
      <c r="I160" s="333" t="s">
        <v>563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594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522</v>
      </c>
      <c r="D166" s="296"/>
      <c r="E166" s="296"/>
      <c r="F166" s="296" t="s">
        <v>523</v>
      </c>
      <c r="G166" s="338"/>
      <c r="H166" s="339" t="s">
        <v>57</v>
      </c>
      <c r="I166" s="339" t="s">
        <v>60</v>
      </c>
      <c r="J166" s="296" t="s">
        <v>524</v>
      </c>
      <c r="K166" s="273"/>
    </row>
    <row r="167" spans="2:11" s="1" customFormat="1" ht="17.25" customHeight="1">
      <c r="B167" s="274"/>
      <c r="C167" s="298" t="s">
        <v>525</v>
      </c>
      <c r="D167" s="298"/>
      <c r="E167" s="298"/>
      <c r="F167" s="299" t="s">
        <v>526</v>
      </c>
      <c r="G167" s="340"/>
      <c r="H167" s="341"/>
      <c r="I167" s="341"/>
      <c r="J167" s="298" t="s">
        <v>527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531</v>
      </c>
      <c r="D169" s="281"/>
      <c r="E169" s="281"/>
      <c r="F169" s="304" t="s">
        <v>528</v>
      </c>
      <c r="G169" s="281"/>
      <c r="H169" s="281" t="s">
        <v>568</v>
      </c>
      <c r="I169" s="281" t="s">
        <v>530</v>
      </c>
      <c r="J169" s="281">
        <v>120</v>
      </c>
      <c r="K169" s="329"/>
    </row>
    <row r="170" spans="2:11" s="1" customFormat="1" ht="15" customHeight="1">
      <c r="B170" s="306"/>
      <c r="C170" s="281" t="s">
        <v>577</v>
      </c>
      <c r="D170" s="281"/>
      <c r="E170" s="281"/>
      <c r="F170" s="304" t="s">
        <v>528</v>
      </c>
      <c r="G170" s="281"/>
      <c r="H170" s="281" t="s">
        <v>578</v>
      </c>
      <c r="I170" s="281" t="s">
        <v>530</v>
      </c>
      <c r="J170" s="281" t="s">
        <v>579</v>
      </c>
      <c r="K170" s="329"/>
    </row>
    <row r="171" spans="2:11" s="1" customFormat="1" ht="15" customHeight="1">
      <c r="B171" s="306"/>
      <c r="C171" s="281" t="s">
        <v>476</v>
      </c>
      <c r="D171" s="281"/>
      <c r="E171" s="281"/>
      <c r="F171" s="304" t="s">
        <v>528</v>
      </c>
      <c r="G171" s="281"/>
      <c r="H171" s="281" t="s">
        <v>595</v>
      </c>
      <c r="I171" s="281" t="s">
        <v>530</v>
      </c>
      <c r="J171" s="281" t="s">
        <v>579</v>
      </c>
      <c r="K171" s="329"/>
    </row>
    <row r="172" spans="2:11" s="1" customFormat="1" ht="15" customHeight="1">
      <c r="B172" s="306"/>
      <c r="C172" s="281" t="s">
        <v>533</v>
      </c>
      <c r="D172" s="281"/>
      <c r="E172" s="281"/>
      <c r="F172" s="304" t="s">
        <v>534</v>
      </c>
      <c r="G172" s="281"/>
      <c r="H172" s="281" t="s">
        <v>595</v>
      </c>
      <c r="I172" s="281" t="s">
        <v>530</v>
      </c>
      <c r="J172" s="281">
        <v>50</v>
      </c>
      <c r="K172" s="329"/>
    </row>
    <row r="173" spans="2:11" s="1" customFormat="1" ht="15" customHeight="1">
      <c r="B173" s="306"/>
      <c r="C173" s="281" t="s">
        <v>536</v>
      </c>
      <c r="D173" s="281"/>
      <c r="E173" s="281"/>
      <c r="F173" s="304" t="s">
        <v>528</v>
      </c>
      <c r="G173" s="281"/>
      <c r="H173" s="281" t="s">
        <v>595</v>
      </c>
      <c r="I173" s="281" t="s">
        <v>538</v>
      </c>
      <c r="J173" s="281"/>
      <c r="K173" s="329"/>
    </row>
    <row r="174" spans="2:11" s="1" customFormat="1" ht="15" customHeight="1">
      <c r="B174" s="306"/>
      <c r="C174" s="281" t="s">
        <v>547</v>
      </c>
      <c r="D174" s="281"/>
      <c r="E174" s="281"/>
      <c r="F174" s="304" t="s">
        <v>534</v>
      </c>
      <c r="G174" s="281"/>
      <c r="H174" s="281" t="s">
        <v>595</v>
      </c>
      <c r="I174" s="281" t="s">
        <v>530</v>
      </c>
      <c r="J174" s="281">
        <v>50</v>
      </c>
      <c r="K174" s="329"/>
    </row>
    <row r="175" spans="2:11" s="1" customFormat="1" ht="15" customHeight="1">
      <c r="B175" s="306"/>
      <c r="C175" s="281" t="s">
        <v>555</v>
      </c>
      <c r="D175" s="281"/>
      <c r="E175" s="281"/>
      <c r="F175" s="304" t="s">
        <v>534</v>
      </c>
      <c r="G175" s="281"/>
      <c r="H175" s="281" t="s">
        <v>595</v>
      </c>
      <c r="I175" s="281" t="s">
        <v>530</v>
      </c>
      <c r="J175" s="281">
        <v>50</v>
      </c>
      <c r="K175" s="329"/>
    </row>
    <row r="176" spans="2:11" s="1" customFormat="1" ht="15" customHeight="1">
      <c r="B176" s="306"/>
      <c r="C176" s="281" t="s">
        <v>553</v>
      </c>
      <c r="D176" s="281"/>
      <c r="E176" s="281"/>
      <c r="F176" s="304" t="s">
        <v>534</v>
      </c>
      <c r="G176" s="281"/>
      <c r="H176" s="281" t="s">
        <v>595</v>
      </c>
      <c r="I176" s="281" t="s">
        <v>530</v>
      </c>
      <c r="J176" s="281">
        <v>50</v>
      </c>
      <c r="K176" s="329"/>
    </row>
    <row r="177" spans="2:11" s="1" customFormat="1" ht="15" customHeight="1">
      <c r="B177" s="306"/>
      <c r="C177" s="281" t="s">
        <v>107</v>
      </c>
      <c r="D177" s="281"/>
      <c r="E177" s="281"/>
      <c r="F177" s="304" t="s">
        <v>528</v>
      </c>
      <c r="G177" s="281"/>
      <c r="H177" s="281" t="s">
        <v>596</v>
      </c>
      <c r="I177" s="281" t="s">
        <v>597</v>
      </c>
      <c r="J177" s="281"/>
      <c r="K177" s="329"/>
    </row>
    <row r="178" spans="2:11" s="1" customFormat="1" ht="15" customHeight="1">
      <c r="B178" s="306"/>
      <c r="C178" s="281" t="s">
        <v>60</v>
      </c>
      <c r="D178" s="281"/>
      <c r="E178" s="281"/>
      <c r="F178" s="304" t="s">
        <v>528</v>
      </c>
      <c r="G178" s="281"/>
      <c r="H178" s="281" t="s">
        <v>598</v>
      </c>
      <c r="I178" s="281" t="s">
        <v>599</v>
      </c>
      <c r="J178" s="281">
        <v>1</v>
      </c>
      <c r="K178" s="329"/>
    </row>
    <row r="179" spans="2:11" s="1" customFormat="1" ht="15" customHeight="1">
      <c r="B179" s="306"/>
      <c r="C179" s="281" t="s">
        <v>56</v>
      </c>
      <c r="D179" s="281"/>
      <c r="E179" s="281"/>
      <c r="F179" s="304" t="s">
        <v>528</v>
      </c>
      <c r="G179" s="281"/>
      <c r="H179" s="281" t="s">
        <v>600</v>
      </c>
      <c r="I179" s="281" t="s">
        <v>530</v>
      </c>
      <c r="J179" s="281">
        <v>20</v>
      </c>
      <c r="K179" s="329"/>
    </row>
    <row r="180" spans="2:11" s="1" customFormat="1" ht="15" customHeight="1">
      <c r="B180" s="306"/>
      <c r="C180" s="281" t="s">
        <v>57</v>
      </c>
      <c r="D180" s="281"/>
      <c r="E180" s="281"/>
      <c r="F180" s="304" t="s">
        <v>528</v>
      </c>
      <c r="G180" s="281"/>
      <c r="H180" s="281" t="s">
        <v>601</v>
      </c>
      <c r="I180" s="281" t="s">
        <v>530</v>
      </c>
      <c r="J180" s="281">
        <v>255</v>
      </c>
      <c r="K180" s="329"/>
    </row>
    <row r="181" spans="2:11" s="1" customFormat="1" ht="15" customHeight="1">
      <c r="B181" s="306"/>
      <c r="C181" s="281" t="s">
        <v>108</v>
      </c>
      <c r="D181" s="281"/>
      <c r="E181" s="281"/>
      <c r="F181" s="304" t="s">
        <v>528</v>
      </c>
      <c r="G181" s="281"/>
      <c r="H181" s="281" t="s">
        <v>492</v>
      </c>
      <c r="I181" s="281" t="s">
        <v>530</v>
      </c>
      <c r="J181" s="281">
        <v>10</v>
      </c>
      <c r="K181" s="329"/>
    </row>
    <row r="182" spans="2:11" s="1" customFormat="1" ht="15" customHeight="1">
      <c r="B182" s="306"/>
      <c r="C182" s="281" t="s">
        <v>109</v>
      </c>
      <c r="D182" s="281"/>
      <c r="E182" s="281"/>
      <c r="F182" s="304" t="s">
        <v>528</v>
      </c>
      <c r="G182" s="281"/>
      <c r="H182" s="281" t="s">
        <v>602</v>
      </c>
      <c r="I182" s="281" t="s">
        <v>563</v>
      </c>
      <c r="J182" s="281"/>
      <c r="K182" s="329"/>
    </row>
    <row r="183" spans="2:11" s="1" customFormat="1" ht="15" customHeight="1">
      <c r="B183" s="306"/>
      <c r="C183" s="281" t="s">
        <v>603</v>
      </c>
      <c r="D183" s="281"/>
      <c r="E183" s="281"/>
      <c r="F183" s="304" t="s">
        <v>528</v>
      </c>
      <c r="G183" s="281"/>
      <c r="H183" s="281" t="s">
        <v>604</v>
      </c>
      <c r="I183" s="281" t="s">
        <v>563</v>
      </c>
      <c r="J183" s="281"/>
      <c r="K183" s="329"/>
    </row>
    <row r="184" spans="2:11" s="1" customFormat="1" ht="15" customHeight="1">
      <c r="B184" s="306"/>
      <c r="C184" s="281" t="s">
        <v>592</v>
      </c>
      <c r="D184" s="281"/>
      <c r="E184" s="281"/>
      <c r="F184" s="304" t="s">
        <v>528</v>
      </c>
      <c r="G184" s="281"/>
      <c r="H184" s="281" t="s">
        <v>605</v>
      </c>
      <c r="I184" s="281" t="s">
        <v>563</v>
      </c>
      <c r="J184" s="281"/>
      <c r="K184" s="329"/>
    </row>
    <row r="185" spans="2:11" s="1" customFormat="1" ht="15" customHeight="1">
      <c r="B185" s="306"/>
      <c r="C185" s="281" t="s">
        <v>111</v>
      </c>
      <c r="D185" s="281"/>
      <c r="E185" s="281"/>
      <c r="F185" s="304" t="s">
        <v>534</v>
      </c>
      <c r="G185" s="281"/>
      <c r="H185" s="281" t="s">
        <v>606</v>
      </c>
      <c r="I185" s="281" t="s">
        <v>530</v>
      </c>
      <c r="J185" s="281">
        <v>50</v>
      </c>
      <c r="K185" s="329"/>
    </row>
    <row r="186" spans="2:11" s="1" customFormat="1" ht="15" customHeight="1">
      <c r="B186" s="306"/>
      <c r="C186" s="281" t="s">
        <v>607</v>
      </c>
      <c r="D186" s="281"/>
      <c r="E186" s="281"/>
      <c r="F186" s="304" t="s">
        <v>534</v>
      </c>
      <c r="G186" s="281"/>
      <c r="H186" s="281" t="s">
        <v>608</v>
      </c>
      <c r="I186" s="281" t="s">
        <v>609</v>
      </c>
      <c r="J186" s="281"/>
      <c r="K186" s="329"/>
    </row>
    <row r="187" spans="2:11" s="1" customFormat="1" ht="15" customHeight="1">
      <c r="B187" s="306"/>
      <c r="C187" s="281" t="s">
        <v>610</v>
      </c>
      <c r="D187" s="281"/>
      <c r="E187" s="281"/>
      <c r="F187" s="304" t="s">
        <v>534</v>
      </c>
      <c r="G187" s="281"/>
      <c r="H187" s="281" t="s">
        <v>611</v>
      </c>
      <c r="I187" s="281" t="s">
        <v>609</v>
      </c>
      <c r="J187" s="281"/>
      <c r="K187" s="329"/>
    </row>
    <row r="188" spans="2:11" s="1" customFormat="1" ht="15" customHeight="1">
      <c r="B188" s="306"/>
      <c r="C188" s="281" t="s">
        <v>612</v>
      </c>
      <c r="D188" s="281"/>
      <c r="E188" s="281"/>
      <c r="F188" s="304" t="s">
        <v>534</v>
      </c>
      <c r="G188" s="281"/>
      <c r="H188" s="281" t="s">
        <v>613</v>
      </c>
      <c r="I188" s="281" t="s">
        <v>609</v>
      </c>
      <c r="J188" s="281"/>
      <c r="K188" s="329"/>
    </row>
    <row r="189" spans="2:11" s="1" customFormat="1" ht="15" customHeight="1">
      <c r="B189" s="306"/>
      <c r="C189" s="342" t="s">
        <v>614</v>
      </c>
      <c r="D189" s="281"/>
      <c r="E189" s="281"/>
      <c r="F189" s="304" t="s">
        <v>534</v>
      </c>
      <c r="G189" s="281"/>
      <c r="H189" s="281" t="s">
        <v>615</v>
      </c>
      <c r="I189" s="281" t="s">
        <v>616</v>
      </c>
      <c r="J189" s="343" t="s">
        <v>617</v>
      </c>
      <c r="K189" s="329"/>
    </row>
    <row r="190" spans="2:11" s="1" customFormat="1" ht="15" customHeight="1">
      <c r="B190" s="306"/>
      <c r="C190" s="342" t="s">
        <v>45</v>
      </c>
      <c r="D190" s="281"/>
      <c r="E190" s="281"/>
      <c r="F190" s="304" t="s">
        <v>528</v>
      </c>
      <c r="G190" s="281"/>
      <c r="H190" s="278" t="s">
        <v>618</v>
      </c>
      <c r="I190" s="281" t="s">
        <v>619</v>
      </c>
      <c r="J190" s="281"/>
      <c r="K190" s="329"/>
    </row>
    <row r="191" spans="2:11" s="1" customFormat="1" ht="15" customHeight="1">
      <c r="B191" s="306"/>
      <c r="C191" s="342" t="s">
        <v>620</v>
      </c>
      <c r="D191" s="281"/>
      <c r="E191" s="281"/>
      <c r="F191" s="304" t="s">
        <v>528</v>
      </c>
      <c r="G191" s="281"/>
      <c r="H191" s="281" t="s">
        <v>621</v>
      </c>
      <c r="I191" s="281" t="s">
        <v>563</v>
      </c>
      <c r="J191" s="281"/>
      <c r="K191" s="329"/>
    </row>
    <row r="192" spans="2:11" s="1" customFormat="1" ht="15" customHeight="1">
      <c r="B192" s="306"/>
      <c r="C192" s="342" t="s">
        <v>622</v>
      </c>
      <c r="D192" s="281"/>
      <c r="E192" s="281"/>
      <c r="F192" s="304" t="s">
        <v>528</v>
      </c>
      <c r="G192" s="281"/>
      <c r="H192" s="281" t="s">
        <v>623</v>
      </c>
      <c r="I192" s="281" t="s">
        <v>563</v>
      </c>
      <c r="J192" s="281"/>
      <c r="K192" s="329"/>
    </row>
    <row r="193" spans="2:11" s="1" customFormat="1" ht="15" customHeight="1">
      <c r="B193" s="306"/>
      <c r="C193" s="342" t="s">
        <v>624</v>
      </c>
      <c r="D193" s="281"/>
      <c r="E193" s="281"/>
      <c r="F193" s="304" t="s">
        <v>534</v>
      </c>
      <c r="G193" s="281"/>
      <c r="H193" s="281" t="s">
        <v>625</v>
      </c>
      <c r="I193" s="281" t="s">
        <v>563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626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627</v>
      </c>
      <c r="D200" s="345"/>
      <c r="E200" s="345"/>
      <c r="F200" s="345" t="s">
        <v>628</v>
      </c>
      <c r="G200" s="346"/>
      <c r="H200" s="345" t="s">
        <v>629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619</v>
      </c>
      <c r="D202" s="281"/>
      <c r="E202" s="281"/>
      <c r="F202" s="304" t="s">
        <v>46</v>
      </c>
      <c r="G202" s="281"/>
      <c r="H202" s="281" t="s">
        <v>630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47</v>
      </c>
      <c r="G203" s="281"/>
      <c r="H203" s="281" t="s">
        <v>631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50</v>
      </c>
      <c r="G204" s="281"/>
      <c r="H204" s="281" t="s">
        <v>632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48</v>
      </c>
      <c r="G205" s="281"/>
      <c r="H205" s="281" t="s">
        <v>633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49</v>
      </c>
      <c r="G206" s="281"/>
      <c r="H206" s="281" t="s">
        <v>634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575</v>
      </c>
      <c r="D208" s="281"/>
      <c r="E208" s="281"/>
      <c r="F208" s="304" t="s">
        <v>82</v>
      </c>
      <c r="G208" s="281"/>
      <c r="H208" s="281" t="s">
        <v>635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470</v>
      </c>
      <c r="G209" s="281"/>
      <c r="H209" s="281" t="s">
        <v>471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468</v>
      </c>
      <c r="G210" s="281"/>
      <c r="H210" s="281" t="s">
        <v>636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472</v>
      </c>
      <c r="G211" s="342"/>
      <c r="H211" s="333" t="s">
        <v>473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474</v>
      </c>
      <c r="G212" s="342"/>
      <c r="H212" s="333" t="s">
        <v>637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599</v>
      </c>
      <c r="D214" s="281"/>
      <c r="E214" s="281"/>
      <c r="F214" s="304">
        <v>1</v>
      </c>
      <c r="G214" s="342"/>
      <c r="H214" s="333" t="s">
        <v>638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639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640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641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Valenta</dc:creator>
  <cp:keywords/>
  <dc:description/>
  <cp:lastModifiedBy>Tomáš Valenta</cp:lastModifiedBy>
  <dcterms:created xsi:type="dcterms:W3CDTF">2023-04-05T09:00:43Z</dcterms:created>
  <dcterms:modified xsi:type="dcterms:W3CDTF">2023-04-05T09:00:47Z</dcterms:modified>
  <cp:category/>
  <cp:version/>
  <cp:contentType/>
  <cp:contentStatus/>
</cp:coreProperties>
</file>