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VON" sheetId="2" r:id="rId2"/>
    <sheet name="SO 101 - PARKOVIŠTĚ A ZPE..." sheetId="3" r:id="rId3"/>
    <sheet name="SO 102 - PARKOVIŠTĚ A ZPE..." sheetId="4" r:id="rId4"/>
    <sheet name="SO 431.1 - VO ETAPA I" sheetId="5" r:id="rId5"/>
    <sheet name="SO 431.2 - VO ETAPA II" sheetId="6" r:id="rId6"/>
    <sheet name="SO 431.3 - VO přesun stožáru" sheetId="7" r:id="rId7"/>
  </sheets>
  <definedNames>
    <definedName name="_xlnm.Print_Area" localSheetId="0">'Rekapitulace stavby'!$D$4:$AO$76,'Rekapitulace stavby'!$C$82:$AQ$101</definedName>
    <definedName name="_xlnm._FilterDatabase" localSheetId="1" hidden="1">'SO 00 - VON'!$C$121:$K$133</definedName>
    <definedName name="_xlnm.Print_Area" localSheetId="1">'SO 00 - VON'!$C$109:$J$133</definedName>
    <definedName name="_xlnm._FilterDatabase" localSheetId="2" hidden="1">'SO 101 - PARKOVIŠTĚ A ZPE...'!$C$123:$K$248</definedName>
    <definedName name="_xlnm.Print_Area" localSheetId="2">'SO 101 - PARKOVIŠTĚ A ZPE...'!$C$111:$J$248</definedName>
    <definedName name="_xlnm._FilterDatabase" localSheetId="3" hidden="1">'SO 102 - PARKOVIŠTĚ A ZPE...'!$C$120:$K$186</definedName>
    <definedName name="_xlnm.Print_Area" localSheetId="3">'SO 102 - PARKOVIŠTĚ A ZPE...'!$C$108:$J$186</definedName>
    <definedName name="_xlnm._FilterDatabase" localSheetId="4" hidden="1">'SO 431.1 - VO ETAPA I'!$C$118:$K$152</definedName>
    <definedName name="_xlnm.Print_Area" localSheetId="4">'SO 431.1 - VO ETAPA I'!$C$106:$J$152</definedName>
    <definedName name="_xlnm._FilterDatabase" localSheetId="5" hidden="1">'SO 431.2 - VO ETAPA II'!$C$118:$K$152</definedName>
    <definedName name="_xlnm.Print_Area" localSheetId="5">'SO 431.2 - VO ETAPA II'!$C$106:$J$152</definedName>
    <definedName name="_xlnm._FilterDatabase" localSheetId="6" hidden="1">'SO 431.3 - VO přesun stožáru'!$C$118:$K$147</definedName>
    <definedName name="_xlnm.Print_Area" localSheetId="6">'SO 431.3 - VO přesun stožáru'!$C$106:$J$147</definedName>
    <definedName name="_xlnm.Print_Titles" localSheetId="0">'Rekapitulace stavby'!$92:$92</definedName>
    <definedName name="_xlnm.Print_Titles" localSheetId="1">'SO 00 - VON'!$121:$121</definedName>
    <definedName name="_xlnm.Print_Titles" localSheetId="2">'SO 101 - PARKOVIŠTĚ A ZPE...'!$123:$123</definedName>
    <definedName name="_xlnm.Print_Titles" localSheetId="3">'SO 102 - PARKOVIŠTĚ A ZPE...'!$120:$120</definedName>
    <definedName name="_xlnm.Print_Titles" localSheetId="4">'SO 431.1 - VO ETAPA I'!$118:$118</definedName>
    <definedName name="_xlnm.Print_Titles" localSheetId="5">'SO 431.2 - VO ETAPA II'!$118:$118</definedName>
    <definedName name="_xlnm.Print_Titles" localSheetId="6">'SO 431.3 - VO přesun stožáru'!$118:$118</definedName>
  </definedNames>
  <calcPr fullCalcOnLoad="1"/>
</workbook>
</file>

<file path=xl/sharedStrings.xml><?xml version="1.0" encoding="utf-8"?>
<sst xmlns="http://schemas.openxmlformats.org/spreadsheetml/2006/main" count="4432" uniqueCount="601">
  <si>
    <t>Export Komplet</t>
  </si>
  <si>
    <t/>
  </si>
  <si>
    <t>2.0</t>
  </si>
  <si>
    <t>ZAMOK</t>
  </si>
  <si>
    <t>False</t>
  </si>
  <si>
    <t>{c892a058-bdef-4028-a962-992657bbc61c}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</si>
  <si>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</si>
  <si>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</si>
  <si>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</si>
  <si>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</si>
  <si>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</si>
  <si>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</si>
  <si>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</si>
  <si>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</si>
  <si>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2022_50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</si>
  <si>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</si>
  <si>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</si>
  <si>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Parkovištěv ul. Heyrovského za bývalou ZŠ Sokolovská</t>
  </si>
  <si>
    <t>KSO:</t>
  </si>
  <si>
    <t>CC-CZ:</t>
  </si>
  <si>
    <t>Místo:</t>
  </si>
  <si>
    <t xml:space="preserve"> </t>
  </si>
  <si>
    <t>Datum:</t>
  </si>
  <si>
    <t>29. 11. 2022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</si>
  <si>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</si>
  <si>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</si>
  <si>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</si>
  <si>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</si>
  <si>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</si>
  <si>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</si>
  <si>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</si>
  <si>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</si>
  <si>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</si>
  <si>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</si>
  <si>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</si>
  <si>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</si>
  <si>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</si>
  <si>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</si>
  <si>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</si>
  <si>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</si>
  <si>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</si>
  <si>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</si>
  <si>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</si>
  <si>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</si>
  <si>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</si>
  <si>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</si>
  <si>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</si>
  <si>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</si>
  <si>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</si>
  <si>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</si>
  <si>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</si>
  <si>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</si>
  <si>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</si>
  <si>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</si>
  <si>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</si>
  <si>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</si>
  <si>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</si>
  <si>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</si>
  <si>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</si>
  <si>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</si>
  <si>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</si>
  <si>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</si>
  <si>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</si>
  <si>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</si>
  <si>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</si>
  <si>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</si>
  <si>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</si>
  <si>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</si>
  <si>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</si>
  <si>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</si>
  <si>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</si>
  <si>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</si>
  <si>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</si>
  <si>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</si>
  <si>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</si>
  <si>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</si>
  <si>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</si>
  <si>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</si>
  <si>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</si>
  <si>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VON</t>
  </si>
  <si>
    <t>STA</t>
  </si>
  <si>
    <t>1</t>
  </si>
  <si>
    <t>{01732337-ad09-4763-a906-ed929f76cc86}</t>
  </si>
  <si>
    <t>2</t>
  </si>
  <si>
    <t>SO 101</t>
  </si>
  <si>
    <t>PARKOVIŠTĚ A ZPEVNĚNÉ PLOCHY ETAPA I</t>
  </si>
  <si>
    <t>{b6beebef-e0d4-4900-89b5-2642ec3c4498}</t>
  </si>
  <si>
    <t>SO 102</t>
  </si>
  <si>
    <t>PARKOVIŠTĚ A ZPEVNĚNÉ PLOCHY ETAPA II</t>
  </si>
  <si>
    <t>{391f63fe-2247-49e4-848a-782c11bc3473}</t>
  </si>
  <si>
    <t>SO 431.1</t>
  </si>
  <si>
    <t>VO ETAPA I</t>
  </si>
  <si>
    <t>{7006e758-30e0-4bee-8161-9afdec72b17a}</t>
  </si>
  <si>
    <t>SO 431.2</t>
  </si>
  <si>
    <t>VO ETAPA II</t>
  </si>
  <si>
    <t>{2eaebf7d-dd50-47ec-83e1-1ec27b0763e5}</t>
  </si>
  <si>
    <t>SO 431.3</t>
  </si>
  <si>
    <t>VO přesun stožáru</t>
  </si>
  <si>
    <t>{7ea32b34-d163-498e-9829-0525ceec6b7a}</t>
  </si>
  <si>
    <t>KRYCÍ LIST SOUPISU PRACÍ</t>
  </si>
  <si>
    <t>Objekt:</t>
  </si>
  <si>
    <t>SO 00 - VON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</si>
  <si>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</si>
  <si>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</si>
  <si>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</si>
  <si>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</si>
  <si>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</si>
  <si>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</si>
  <si>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</si>
  <si>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</si>
  <si>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</si>
  <si>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</si>
  <si>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</si>
  <si>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</si>
  <si>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</si>
  <si>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</si>
  <si>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</si>
  <si>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</si>
  <si>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</si>
  <si>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</si>
  <si>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</si>
  <si>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</si>
  <si>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</si>
  <si>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</si>
  <si>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</si>
  <si>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</si>
  <si>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</si>
  <si>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</si>
  <si>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</si>
  <si>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</si>
  <si>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</si>
  <si>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</si>
  <si>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</si>
  <si>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010001000</t>
  </si>
  <si>
    <t>kpl…</t>
  </si>
  <si>
    <t>1024</t>
  </si>
  <si>
    <t>-1739648429</t>
  </si>
  <si>
    <t>VRN2</t>
  </si>
  <si>
    <t>Příprava staveniště</t>
  </si>
  <si>
    <t>020001000</t>
  </si>
  <si>
    <t>kpl</t>
  </si>
  <si>
    <t>-1967143922</t>
  </si>
  <si>
    <t>VRN3</t>
  </si>
  <si>
    <t>Zařízení staveniště</t>
  </si>
  <si>
    <t>3</t>
  </si>
  <si>
    <t>030001000</t>
  </si>
  <si>
    <t>122354629</t>
  </si>
  <si>
    <t>VRN4</t>
  </si>
  <si>
    <t>Inženýrská činnost</t>
  </si>
  <si>
    <t>4</t>
  </si>
  <si>
    <t>040001000</t>
  </si>
  <si>
    <t>-137643588</t>
  </si>
  <si>
    <t>VRN9</t>
  </si>
  <si>
    <t>Ostatní náklady</t>
  </si>
  <si>
    <t>090001000</t>
  </si>
  <si>
    <t>1094850002</t>
  </si>
  <si>
    <t>SO 101 - PARKOVIŠTĚ A ZPEVNĚNÉ PLOCHY ETAPA I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</si>
  <si>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</si>
  <si>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</si>
  <si>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</si>
  <si>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</si>
  <si>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</si>
  <si>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</si>
  <si>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</si>
  <si>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</si>
  <si>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</si>
  <si>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</si>
  <si>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</si>
  <si>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112101104</t>
  </si>
  <si>
    <t>Odstranění stromů s odřezáním kmene a s odvětvením listnatých, průměru kmene přes 700 do 900 mm</t>
  </si>
  <si>
    <t>kus</t>
  </si>
  <si>
    <t>-497805106</t>
  </si>
  <si>
    <t>112251104</t>
  </si>
  <si>
    <t>Odstranění pařezů strojně s jejich vykopáním nebo vytrháním průměru přes 700 do 900 mm</t>
  </si>
  <si>
    <t>-1514401280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</si>
  <si>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</si>
  <si>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</si>
  <si>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</si>
  <si>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-819489038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</si>
  <si>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</si>
  <si>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</si>
  <si>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2070913440</t>
  </si>
  <si>
    <t>VV</t>
  </si>
  <si>
    <t>plocha parkoviště</t>
  </si>
  <si>
    <t>520,8</t>
  </si>
  <si>
    <t>plocha chodníku</t>
  </si>
  <si>
    <t>7,35</t>
  </si>
  <si>
    <t>Součet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</si>
  <si>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</si>
  <si>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</si>
  <si>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1388482969</t>
  </si>
  <si>
    <t>6</t>
  </si>
  <si>
    <t>113154123</t>
  </si>
  <si>
    <t>Frézování živičného podkladu nebo krytu s naložením na dopravní prostředek plochy do 500 m2 bez překážek v trase pruhu šířky přes 0,5 m do 1 m, tloušťky vrstvy 50 mm</t>
  </si>
  <si>
    <t>-2096966463</t>
  </si>
  <si>
    <t>496</t>
  </si>
  <si>
    <t>7</t>
  </si>
  <si>
    <t>113203111</t>
  </si>
  <si>
    <t>Vytrhání obrub s vybouráním lože, s přemístěním hmot na skládku na vzdálenost do 3 m nebo s naložením na dopravní prostředek z dlažebních kostek</t>
  </si>
  <si>
    <t>m</t>
  </si>
  <si>
    <t>-395070486</t>
  </si>
  <si>
    <t>8</t>
  </si>
  <si>
    <t>121151103</t>
  </si>
  <si>
    <t>Sejmutí ornice strojně při souvislé ploše do 100 m2, tl. vrstvy do 200 mm</t>
  </si>
  <si>
    <t>1819111708</t>
  </si>
  <si>
    <t>9</t>
  </si>
  <si>
    <t>122252206</t>
  </si>
  <si>
    <t>Odkopávky a prokopávky nezapažené pro silnice a dálnice strojně v hornině třídy těžitelnosti I přes 1 000 do 5 000 m3</t>
  </si>
  <si>
    <t>m3</t>
  </si>
  <si>
    <t>-1111655551</t>
  </si>
  <si>
    <t>10</t>
  </si>
  <si>
    <t>-887381306</t>
  </si>
  <si>
    <t>odečteno z řezů</t>
  </si>
  <si>
    <t>944</t>
  </si>
  <si>
    <t>11</t>
  </si>
  <si>
    <t>129001101</t>
  </si>
  <si>
    <t>Příplatek k cenám vykopávek za ztížení vykopávky v blízkosti podzemního vedení nebo výbušnin v horninách jakékoliv třídy</t>
  </si>
  <si>
    <t>1155672435</t>
  </si>
  <si>
    <t>12</t>
  </si>
  <si>
    <t>162201404</t>
  </si>
  <si>
    <t>Vodorovné přemístění větví, kmenů nebo pařezů s naložením, složením a dopravou do 1000 m větví stromů listnatých, průměru kmene přes 700 do 900 mm</t>
  </si>
  <si>
    <t>-405406491</t>
  </si>
  <si>
    <t>13</t>
  </si>
  <si>
    <t>162201414</t>
  </si>
  <si>
    <t>Vodorovné přemístění větví, kmenů nebo pařezů s naložením, složením a dopravou do 1000 m kmenů stromů listnatých, průměru přes 700 do 900 mm</t>
  </si>
  <si>
    <t>-1676807590</t>
  </si>
  <si>
    <t>14</t>
  </si>
  <si>
    <t>162201424</t>
  </si>
  <si>
    <t>Vodorovné přemístění větví, kmenů nebo pařezů s naložením, složením a dopravou do 1000 m pařezů kmenů, průměru přes 700 do 900 mm</t>
  </si>
  <si>
    <t>1263181755</t>
  </si>
  <si>
    <t>162301934</t>
  </si>
  <si>
    <t>Vodorovné přemístění větví, kmenů nebo pařezů s naložením, složením a dopravou Příplatek k cenám za každých dalších i započatých 1000 m přes 1000 m větví stromů listnatých, průměru kmene přes 700 do 900 mm</t>
  </si>
  <si>
    <t>1617091338</t>
  </si>
  <si>
    <t>16</t>
  </si>
  <si>
    <t>162301954</t>
  </si>
  <si>
    <t>Vodorovné přemístění větví, kmenů nebo pařezů s naložením, složením a dopravou Příplatek k cenám za každých dalších i započatých 1000 m přes 1000 m kmenů stromů listnatých, o průměru přes 700 do 900 mm</t>
  </si>
  <si>
    <t>1428004681</t>
  </si>
  <si>
    <t>17</t>
  </si>
  <si>
    <t>162301974</t>
  </si>
  <si>
    <t>Vodorovné přemístění větví, kmenů nebo pařezů s naložením, složením a dopravou Příplatek k cenám za každých dalších i započatých 1000 m přes 1000 m pařezů kmenů, průměru přes 700 do 900 mm</t>
  </si>
  <si>
    <t>923840674</t>
  </si>
  <si>
    <t>18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</si>
  <si>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</si>
  <si>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</si>
  <si>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1817302290</t>
  </si>
  <si>
    <t>19</t>
  </si>
  <si>
    <t>-160415806</t>
  </si>
  <si>
    <t>20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</si>
  <si>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</si>
  <si>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</si>
  <si>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-1770786909</t>
  </si>
  <si>
    <t>na příkaz TDI - komunikace</t>
  </si>
  <si>
    <t>303</t>
  </si>
  <si>
    <t>1965566871</t>
  </si>
  <si>
    <t>na příkaz TDI - parkoviště</t>
  </si>
  <si>
    <t>144,5</t>
  </si>
  <si>
    <t>22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</si>
  <si>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</si>
  <si>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</si>
  <si>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321867588</t>
  </si>
  <si>
    <t>23</t>
  </si>
  <si>
    <t>M</t>
  </si>
  <si>
    <t>58337308</t>
  </si>
  <si>
    <t>štěrkopísek frakce 0/2</t>
  </si>
  <si>
    <t>t</t>
  </si>
  <si>
    <t>-919998007</t>
  </si>
  <si>
    <t>6*2 'Přepočtené koeficientem množství</t>
  </si>
  <si>
    <t>24</t>
  </si>
  <si>
    <t>181152302</t>
  </si>
  <si>
    <t>Úprava pláně na stavbách silnic a dálnic strojně v zářezech mimo skalních se zhutněním</t>
  </si>
  <si>
    <t>-1318720248</t>
  </si>
  <si>
    <t>komunikace</t>
  </si>
  <si>
    <t>605</t>
  </si>
  <si>
    <t>25</t>
  </si>
  <si>
    <t>1810274930</t>
  </si>
  <si>
    <t>parkoviště</t>
  </si>
  <si>
    <t>289</t>
  </si>
  <si>
    <t>26</t>
  </si>
  <si>
    <t>181351103</t>
  </si>
  <si>
    <t>Rozprostření a urovnání ornice v rovině nebo ve svahu sklonu do 1:5 strojně při souvislé ploše přes 100 do 500 m2, tl. vrstvy do 200 mm</t>
  </si>
  <si>
    <t>1829691256</t>
  </si>
  <si>
    <t>27</t>
  </si>
  <si>
    <t>181411131</t>
  </si>
  <si>
    <t>Založení trávníku na půdě předem připravené plochy do 1000 m2 výsevem včetně utažení parkového v rovině nebo na svahu do 1:5</t>
  </si>
  <si>
    <t>1091310035</t>
  </si>
  <si>
    <t>28</t>
  </si>
  <si>
    <t>00572410</t>
  </si>
  <si>
    <t>osivo směs travní parková</t>
  </si>
  <si>
    <t>kg</t>
  </si>
  <si>
    <t>1042397253</t>
  </si>
  <si>
    <t>122*0,02 'Přepočtené koeficientem množství</t>
  </si>
  <si>
    <t>Zakládání</t>
  </si>
  <si>
    <t>29</t>
  </si>
  <si>
    <t>273321511</t>
  </si>
  <si>
    <t>Základy z betonu železového (bez výztuže) desky z betonu bez zvláštních nároků na prostředí tř. C 25/30</t>
  </si>
  <si>
    <t>286575774</t>
  </si>
  <si>
    <t>P</t>
  </si>
  <si>
    <t>Poznámka k položce:
Ochrana kabelu VN</t>
  </si>
  <si>
    <t>Svislé a kompletní konstrukce</t>
  </si>
  <si>
    <t>30</t>
  </si>
  <si>
    <t>327111111</t>
  </si>
  <si>
    <t>Betonové svahovky vyplněné zeminou zídka z bloků kolmá výšky do 1,5 m tloušťka stěny 440 mm přírodní</t>
  </si>
  <si>
    <t>-1780198991</t>
  </si>
  <si>
    <t>Komunikace pozemní</t>
  </si>
  <si>
    <t>31</t>
  </si>
  <si>
    <t>564231111</t>
  </si>
  <si>
    <t>Podklad nebo podsyp ze štěrkopísku ŠP s rozprostřením, vlhčením a zhutněním plochy přes 100 m2, po zhutnění tl. 100 mm</t>
  </si>
  <si>
    <t>1977356417</t>
  </si>
  <si>
    <t>32</t>
  </si>
  <si>
    <t>564831111</t>
  </si>
  <si>
    <t>Podklad ze štěrkodrti ŠD s rozprostřením a zhutněním plochy přes 100 m2, po zhutnění tl. 100 mm</t>
  </si>
  <si>
    <t>-758444698</t>
  </si>
  <si>
    <t>33</t>
  </si>
  <si>
    <t>564851111</t>
  </si>
  <si>
    <t>Podklad ze štěrkodrti ŠD s rozprostřením a zhutněním plochy přes 100 m2, po zhutnění tl. 150 mm</t>
  </si>
  <si>
    <t>366398594</t>
  </si>
  <si>
    <t>chodník</t>
  </si>
  <si>
    <t>103</t>
  </si>
  <si>
    <t>34</t>
  </si>
  <si>
    <t>564861111</t>
  </si>
  <si>
    <t>Podklad ze štěrkodrti ŠD s rozprostřením a zhutněním plochy přes 100 m2, po zhutnění tl. 200 mm</t>
  </si>
  <si>
    <t>-603253034</t>
  </si>
  <si>
    <t>35</t>
  </si>
  <si>
    <t>-2103882447</t>
  </si>
  <si>
    <t>36</t>
  </si>
  <si>
    <t>565135111</t>
  </si>
  <si>
    <t>Asfaltový beton vrstva podkladní ACP 16 (obalované kamenivo střednězrnné - OKS) s rozprostřením a zhutněním v pruhu šířky přes 1,5 do 3 m, po zhutnění tl. 50 mm</t>
  </si>
  <si>
    <t>644852282</t>
  </si>
  <si>
    <t>37</t>
  </si>
  <si>
    <t>567120111</t>
  </si>
  <si>
    <t>Podklad ze směsi stmelené cementem SC bez dilatačních spár, s rozprostřením a zhutněním SC C 1,5/2,0 (SC II), po zhutnění tl. 120 mm</t>
  </si>
  <si>
    <t>-715395510</t>
  </si>
  <si>
    <t>38</t>
  </si>
  <si>
    <t>573111111</t>
  </si>
  <si>
    <t>Postřik infiltrační PI z asfaltu silničního s posypem kamenivem, v množství 0,60 kg/m2</t>
  </si>
  <si>
    <t>1798015629</t>
  </si>
  <si>
    <t>39</t>
  </si>
  <si>
    <t>573211108</t>
  </si>
  <si>
    <t>Postřik spojovací PS bez posypu kamenivem z asfaltu silničního, v množství 0,40 kg/m2</t>
  </si>
  <si>
    <t>1100706317</t>
  </si>
  <si>
    <t>40</t>
  </si>
  <si>
    <t>577134131</t>
  </si>
  <si>
    <t>Asfaltový beton vrstva obrusná ACO 11 (ABS) s rozprostřením a se zhutněním z modifikovaného asfaltu v pruhu šířky přes do 1,5 do 3 m, po zhutnění tl. 40 mm</t>
  </si>
  <si>
    <t>606465065</t>
  </si>
  <si>
    <t>41</t>
  </si>
  <si>
    <t>591R1</t>
  </si>
  <si>
    <t>Kladení dlažby z kostek s provedením lože do tl. 50 mm, s vyplněním spár, s dvojím beraněním a se smetením přebytečného materiálu na krajnici velkých z kamene, do lože z kameniva těženého</t>
  </si>
  <si>
    <t>1004521299</t>
  </si>
  <si>
    <t>Poznámka k položce:
15 m2 v odlišné barvě</t>
  </si>
  <si>
    <t>289*1,05</t>
  </si>
  <si>
    <t>42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</si>
  <si>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</si>
  <si>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</si>
  <si>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1779518114</t>
  </si>
  <si>
    <t>43</t>
  </si>
  <si>
    <t>59245015</t>
  </si>
  <si>
    <t>dlažba zámková tvaru I 200x165x60mm přírodní</t>
  </si>
  <si>
    <t>-1176041124</t>
  </si>
  <si>
    <t>103*1,01 'Přepočtené koeficientem množství</t>
  </si>
  <si>
    <t>44</t>
  </si>
  <si>
    <t>59245041</t>
  </si>
  <si>
    <t>dlažba zámková profilová 230x140x60mm barevná</t>
  </si>
  <si>
    <t>862319355</t>
  </si>
  <si>
    <t>45</t>
  </si>
  <si>
    <t>596412213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</si>
  <si>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</si>
  <si>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1351393883</t>
  </si>
  <si>
    <t>Trubní vedení</t>
  </si>
  <si>
    <t>46</t>
  </si>
  <si>
    <t>871310310</t>
  </si>
  <si>
    <t>Montáž kanalizačního potrubí z plastů z polypropylenu PP hladkého plnostěnného SN 10 DN 150</t>
  </si>
  <si>
    <t>1496495620</t>
  </si>
  <si>
    <t>47</t>
  </si>
  <si>
    <t>28617003</t>
  </si>
  <si>
    <t>trubka kanalizační PP plnostěnná třívrstvá DN 150x1000mm SN10</t>
  </si>
  <si>
    <t>1711987794</t>
  </si>
  <si>
    <t>6*1,015 'Přepočtené koeficientem množství</t>
  </si>
  <si>
    <t>48</t>
  </si>
  <si>
    <t>R3</t>
  </si>
  <si>
    <t>Chránička kabelu vč. uložení kabelu do chráničky a obetonování</t>
  </si>
  <si>
    <t>122265794</t>
  </si>
  <si>
    <t>Ostatní konstrukce a práce, bourání</t>
  </si>
  <si>
    <t>49</t>
  </si>
  <si>
    <t>914111111</t>
  </si>
  <si>
    <t>Montáž svislé dopravní značky základní velikosti do 1 m2 objímkami na sloupky nebo konzoly</t>
  </si>
  <si>
    <t>-1190179977</t>
  </si>
  <si>
    <t>50</t>
  </si>
  <si>
    <t>404456R</t>
  </si>
  <si>
    <t>informativní značky jiné IJ1-IJ3, IJ4c-IJ16 500x700mm</t>
  </si>
  <si>
    <t>1131852299</t>
  </si>
  <si>
    <t>51</t>
  </si>
  <si>
    <t>914511111</t>
  </si>
  <si>
    <t>Montáž sloupku dopravních značek délky do 3,5 m do betonového základu</t>
  </si>
  <si>
    <t>-1616154649</t>
  </si>
  <si>
    <t>52</t>
  </si>
  <si>
    <t>40445225</t>
  </si>
  <si>
    <t>sloupek pro dopravní značku Zn D 60mm v 3,5m</t>
  </si>
  <si>
    <t>-1578927155</t>
  </si>
  <si>
    <t>53</t>
  </si>
  <si>
    <t>915131112</t>
  </si>
  <si>
    <t>Vodorovné dopravní značení stříkané barvou přechody pro chodce, šipky, symboly bílé retroreflexní</t>
  </si>
  <si>
    <t>1337935142</t>
  </si>
  <si>
    <t>54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</si>
  <si>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</si>
  <si>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</si>
  <si>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-570447105</t>
  </si>
  <si>
    <t>55</t>
  </si>
  <si>
    <t>59217026</t>
  </si>
  <si>
    <t>obrubník betonový silniční 500x150x250mm</t>
  </si>
  <si>
    <t>-32185491</t>
  </si>
  <si>
    <t>291*1,02 'Přepočtené koeficientem množství</t>
  </si>
  <si>
    <t>56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</si>
  <si>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</si>
  <si>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</si>
  <si>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1134950916</t>
  </si>
  <si>
    <t>57</t>
  </si>
  <si>
    <t>59217016</t>
  </si>
  <si>
    <t>obrubník betonový chodníkový 1000x80x250mm</t>
  </si>
  <si>
    <t>-1976292982</t>
  </si>
  <si>
    <t>100*1,02 'Přepočtené koeficientem množství</t>
  </si>
  <si>
    <t>58</t>
  </si>
  <si>
    <t>919121211</t>
  </si>
  <si>
    <t>Utěsnění dilatačních spár zálivkou za studena v cementobetonovém nebo živičném krytu včetně adhezního nátěru bez těsnicího profilu pod zálivkou, pro komůrky šířky 10 mm, hloubky 15 mm</t>
  </si>
  <si>
    <t>-119604912</t>
  </si>
  <si>
    <t>59</t>
  </si>
  <si>
    <t>919726122</t>
  </si>
  <si>
    <t>Geotextilie netkaná pro ochranu, separaci nebo filtraci měrná hmotnost přes 200 do 300 g/m2</t>
  </si>
  <si>
    <t>-1786259908</t>
  </si>
  <si>
    <t>60</t>
  </si>
  <si>
    <t>919735111</t>
  </si>
  <si>
    <t>Řezání stávajícího živičného krytu nebo podkladu hloubky do 50 mm</t>
  </si>
  <si>
    <t>1424435713</t>
  </si>
  <si>
    <t>61</t>
  </si>
  <si>
    <t>935114111</t>
  </si>
  <si>
    <t>Štěrbinový odvodňovací betonový žlab se základem z betonu prostého a s obetonováním rozměru 220x260 mm (mikroštěrbinový) bez vnitřního spádu</t>
  </si>
  <si>
    <t>860239433</t>
  </si>
  <si>
    <t>62</t>
  </si>
  <si>
    <t>966071711</t>
  </si>
  <si>
    <t>Bourání plotových sloupků a vzpěr ocelových trubkových nebo profilovaných výšky do 2,50 m zabetonovaných</t>
  </si>
  <si>
    <t>37665681</t>
  </si>
  <si>
    <t>63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</si>
  <si>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</si>
  <si>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</si>
  <si>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-753993742</t>
  </si>
  <si>
    <t>64</t>
  </si>
  <si>
    <t>966R1</t>
  </si>
  <si>
    <t>Bourání uliční vpusti</t>
  </si>
  <si>
    <t>ks</t>
  </si>
  <si>
    <t>553907823</t>
  </si>
  <si>
    <t>Poznámka k položce:
Kompletní bourací práce vč. nezbytného rozsahu zenmních prací, veškerá manipulace s vybouranou sutí vč. uložení na skládku a poplatku za skládku</t>
  </si>
  <si>
    <t>997</t>
  </si>
  <si>
    <t>Přesun sutě</t>
  </si>
  <si>
    <t>65</t>
  </si>
  <si>
    <t>997221551</t>
  </si>
  <si>
    <t>Vodorovná doprava suti bez naložení, ale se složením a s hrubým urovnáním ze sypkých materiálů, na vzdálenost do 1 km</t>
  </si>
  <si>
    <t>-1462446918</t>
  </si>
  <si>
    <t>66</t>
  </si>
  <si>
    <t>997221559</t>
  </si>
  <si>
    <t>Vodorovná doprava suti bez naložení, ale se složením a s hrubým urovnáním Příplatek k ceně za každý další i započatý 1 km přes 1 km</t>
  </si>
  <si>
    <t>-1969154367</t>
  </si>
  <si>
    <t>371,881*9</t>
  </si>
  <si>
    <t>67</t>
  </si>
  <si>
    <t>997221561</t>
  </si>
  <si>
    <t>Vodorovná doprava suti bez naložení, ale se složením a s hrubým urovnáním z kusových materiálů, na vzdálenost do 1 km</t>
  </si>
  <si>
    <t>-1399562382</t>
  </si>
  <si>
    <t>68</t>
  </si>
  <si>
    <t>997221569</t>
  </si>
  <si>
    <t>-2140174314</t>
  </si>
  <si>
    <t>1,31*9</t>
  </si>
  <si>
    <t>69</t>
  </si>
  <si>
    <t>997221615</t>
  </si>
  <si>
    <t>Poplatek za uložení stavebního odpadu na skládce (skládkovné) z prostého betonu zatříděného do Katalogu odpadů pod kódem 17 01 01</t>
  </si>
  <si>
    <t>976428348</t>
  </si>
  <si>
    <t>70</t>
  </si>
  <si>
    <t>997221645</t>
  </si>
  <si>
    <t>Poplatek za uložení stavebního odpadu na skládce (skládkovné) asfaltového bez obsahu dehtu zatříděného do Katalogu odpadů pod kódem 17 03 02</t>
  </si>
  <si>
    <t>-1115940765</t>
  </si>
  <si>
    <t>71</t>
  </si>
  <si>
    <t>997221655</t>
  </si>
  <si>
    <t>Poplatek za uložení stavebního odpadu na skládce (skládkovné) zeminy a kamení zatříděného do Katalogu odpadů pod kódem 17 05 04</t>
  </si>
  <si>
    <t>560010199</t>
  </si>
  <si>
    <t>72</t>
  </si>
  <si>
    <t>-870659533</t>
  </si>
  <si>
    <t>SO 102 - PARKOVIŠTĚ A ZPEVNĚNÉ PLOCHY ETAPA II</t>
  </si>
  <si>
    <t>666836354</t>
  </si>
  <si>
    <t>-476301411</t>
  </si>
  <si>
    <t>1473057682</t>
  </si>
  <si>
    <t>na příkaz TDI</t>
  </si>
  <si>
    <t>429</t>
  </si>
  <si>
    <t>416*0,02 'Přepočtené koeficientem množství</t>
  </si>
  <si>
    <t>455,445544554455*1,01 'Přepočtené koeficientem množství</t>
  </si>
  <si>
    <t>591R</t>
  </si>
  <si>
    <t>Poznámka k položce:
16 m2 v odlišné barvě</t>
  </si>
  <si>
    <t>912113113</t>
  </si>
  <si>
    <t>Montáž parkovacího dorazu šířky přes 1200 mm</t>
  </si>
  <si>
    <t>-1127320175</t>
  </si>
  <si>
    <t>56288007</t>
  </si>
  <si>
    <t>práh dorazový parkovací z gumy 1820mm</t>
  </si>
  <si>
    <t>1911914947</t>
  </si>
  <si>
    <t>339*1,02 'Přepočtené koeficientem množství</t>
  </si>
  <si>
    <t>269*1,02 'Přepočtené koeficientem množství</t>
  </si>
  <si>
    <t>233,093*9</t>
  </si>
  <si>
    <t>-1027489446</t>
  </si>
  <si>
    <t>AZ-na příkaz TDI</t>
  </si>
  <si>
    <t>SO 431.1 - VO ETAPA I</t>
  </si>
  <si>
    <t>HSV - HSV</t>
  </si>
  <si>
    <t xml:space="preserve">    D1 - Materiály</t>
  </si>
  <si>
    <t xml:space="preserve">    D2 - Montážní práce</t>
  </si>
  <si>
    <t>D1</t>
  </si>
  <si>
    <t>Materiály</t>
  </si>
  <si>
    <t>pol 1</t>
  </si>
  <si>
    <t>STB 8B, stožár bezpaticový třístupňový silniční s manžetou</t>
  </si>
  <si>
    <t>2084458673</t>
  </si>
  <si>
    <t>pol 4</t>
  </si>
  <si>
    <t>70W, 3000K, 8326lm svítidlon LED silniční</t>
  </si>
  <si>
    <t>-1938430157</t>
  </si>
  <si>
    <t>pol 5</t>
  </si>
  <si>
    <t>-1246343435</t>
  </si>
  <si>
    <t>pol 6</t>
  </si>
  <si>
    <t>783885650</t>
  </si>
  <si>
    <t>pol 7</t>
  </si>
  <si>
    <t>-2109923196</t>
  </si>
  <si>
    <t>pol 8</t>
  </si>
  <si>
    <t>-1851399403</t>
  </si>
  <si>
    <t>pol 9</t>
  </si>
  <si>
    <t>-2038559513</t>
  </si>
  <si>
    <t>pol 10</t>
  </si>
  <si>
    <t>-1318326119</t>
  </si>
  <si>
    <t>pol 11</t>
  </si>
  <si>
    <t>-1728994001</t>
  </si>
  <si>
    <t>pol 12</t>
  </si>
  <si>
    <t>-1539170283</t>
  </si>
  <si>
    <t>pol 13</t>
  </si>
  <si>
    <t>2078710907</t>
  </si>
  <si>
    <t>pol 14</t>
  </si>
  <si>
    <t>%</t>
  </si>
  <si>
    <t>-1724806644</t>
  </si>
  <si>
    <t>pol 2</t>
  </si>
  <si>
    <t>UD 1/76-1000 výložník rovný, žárový zinek</t>
  </si>
  <si>
    <t>-189020986</t>
  </si>
  <si>
    <t>pol 3</t>
  </si>
  <si>
    <t>SR 481/27 Z/Cu elektrovýzbroj 1 pojistka</t>
  </si>
  <si>
    <t>508325859</t>
  </si>
  <si>
    <t>D2</t>
  </si>
  <si>
    <t>Montážní práce</t>
  </si>
  <si>
    <t>pol 15</t>
  </si>
  <si>
    <t>Hloubení rýh do šířky 600mm</t>
  </si>
  <si>
    <t>-964627729</t>
  </si>
  <si>
    <t>pol 16</t>
  </si>
  <si>
    <t>659469486</t>
  </si>
  <si>
    <t>pol 17</t>
  </si>
  <si>
    <t>-1405150327</t>
  </si>
  <si>
    <t>pol 18</t>
  </si>
  <si>
    <t>1185498480</t>
  </si>
  <si>
    <t>pol 19</t>
  </si>
  <si>
    <t>-785079741</t>
  </si>
  <si>
    <t>pol 20</t>
  </si>
  <si>
    <t>h</t>
  </si>
  <si>
    <t>1504638789</t>
  </si>
  <si>
    <t>pol 21</t>
  </si>
  <si>
    <t>-372874740</t>
  </si>
  <si>
    <t>pol 22</t>
  </si>
  <si>
    <t>-1805047307</t>
  </si>
  <si>
    <t>pol 23</t>
  </si>
  <si>
    <t>-2005200135</t>
  </si>
  <si>
    <t>pol 24</t>
  </si>
  <si>
    <t>-2012177823</t>
  </si>
  <si>
    <t>pol 25</t>
  </si>
  <si>
    <t>1534728272</t>
  </si>
  <si>
    <t>pol 26</t>
  </si>
  <si>
    <t>-1724498752</t>
  </si>
  <si>
    <t>pol 27</t>
  </si>
  <si>
    <t>1977404292</t>
  </si>
  <si>
    <t>pol 28</t>
  </si>
  <si>
    <t>951296326</t>
  </si>
  <si>
    <t>pol 29</t>
  </si>
  <si>
    <t>2147403921</t>
  </si>
  <si>
    <t>pol 30</t>
  </si>
  <si>
    <t>-1532398791</t>
  </si>
  <si>
    <t>SO 431.2 - VO ETAPA II</t>
  </si>
  <si>
    <t>1748883718</t>
  </si>
  <si>
    <t>1286581426</t>
  </si>
  <si>
    <t>-1222537049</t>
  </si>
  <si>
    <t>327589349</t>
  </si>
  <si>
    <t>-463750238</t>
  </si>
  <si>
    <t>-1863699473</t>
  </si>
  <si>
    <t>-1575352368</t>
  </si>
  <si>
    <t>-1605498987</t>
  </si>
  <si>
    <t>800757914</t>
  </si>
  <si>
    <t>-44809405</t>
  </si>
  <si>
    <t>-1310874661</t>
  </si>
  <si>
    <t>-1730286189</t>
  </si>
  <si>
    <t>-621333273</t>
  </si>
  <si>
    <t>488474851</t>
  </si>
  <si>
    <t>-1123972879</t>
  </si>
  <si>
    <t>178582528</t>
  </si>
  <si>
    <t>SO 431.3 - VO přesun stožáru</t>
  </si>
  <si>
    <t>po 2</t>
  </si>
  <si>
    <t>-1702081584</t>
  </si>
  <si>
    <t>-2051306564</t>
  </si>
  <si>
    <t>548416897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</si>
</sst>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36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2022_50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Parkovištěv ul. Heyrovského za bývalou ZŠ Sokolovská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29. 11. 2022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00 - VON'!J30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'SO 00 - VON'!P122</f>
        <v>0</v>
      </c>
      <c r="AV95" s="128">
        <f>'SO 00 - VON'!J33</f>
        <v>0</v>
      </c>
      <c r="AW95" s="128">
        <f>'SO 00 - VON'!J34</f>
        <v>0</v>
      </c>
      <c r="AX95" s="128">
        <f>'SO 00 - VON'!J35</f>
        <v>0</v>
      </c>
      <c r="AY95" s="128">
        <f>'SO 00 - VON'!J36</f>
        <v>0</v>
      </c>
      <c r="AZ95" s="128">
        <f>'SO 00 - VON'!F33</f>
        <v>0</v>
      </c>
      <c r="BA95" s="128">
        <f>'SO 00 - VON'!F34</f>
        <v>0</v>
      </c>
      <c r="BB95" s="128">
        <f>'SO 00 - VON'!F35</f>
        <v>0</v>
      </c>
      <c r="BC95" s="128">
        <f>'SO 00 - VON'!F36</f>
        <v>0</v>
      </c>
      <c r="BD95" s="130">
        <f>'SO 00 - VON'!F37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24.7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101 - PARKOVIŠTĚ A ZPE...'!J30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'SO 101 - PARKOVIŠTĚ A ZPE...'!P124</f>
        <v>0</v>
      </c>
      <c r="AV96" s="128">
        <f>'SO 101 - PARKOVIŠTĚ A ZPE...'!J33</f>
        <v>0</v>
      </c>
      <c r="AW96" s="128">
        <f>'SO 101 - PARKOVIŠTĚ A ZPE...'!J34</f>
        <v>0</v>
      </c>
      <c r="AX96" s="128">
        <f>'SO 101 - PARKOVIŠTĚ A ZPE...'!J35</f>
        <v>0</v>
      </c>
      <c r="AY96" s="128">
        <f>'SO 101 - PARKOVIŠTĚ A ZPE...'!J36</f>
        <v>0</v>
      </c>
      <c r="AZ96" s="128">
        <f>'SO 101 - PARKOVIŠTĚ A ZPE...'!F33</f>
        <v>0</v>
      </c>
      <c r="BA96" s="128">
        <f>'SO 101 - PARKOVIŠTĚ A ZPE...'!F34</f>
        <v>0</v>
      </c>
      <c r="BB96" s="128">
        <f>'SO 101 - PARKOVIŠTĚ A ZPE...'!F35</f>
        <v>0</v>
      </c>
      <c r="BC96" s="128">
        <f>'SO 101 - PARKOVIŠTĚ A ZPE...'!F36</f>
        <v>0</v>
      </c>
      <c r="BD96" s="130">
        <f>'SO 101 - PARKOVIŠTĚ A ZPE...'!F37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91" s="7" customFormat="1" ht="24.75" customHeight="1">
      <c r="A97" s="119" t="s">
        <v>77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102 - PARKOVIŠTĚ A ZPE...'!J30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27">
        <v>0</v>
      </c>
      <c r="AT97" s="128">
        <f>ROUND(SUM(AV97:AW97),2)</f>
        <v>0</v>
      </c>
      <c r="AU97" s="129">
        <f>'SO 102 - PARKOVIŠTĚ A ZPE...'!P121</f>
        <v>0</v>
      </c>
      <c r="AV97" s="128">
        <f>'SO 102 - PARKOVIŠTĚ A ZPE...'!J33</f>
        <v>0</v>
      </c>
      <c r="AW97" s="128">
        <f>'SO 102 - PARKOVIŠTĚ A ZPE...'!J34</f>
        <v>0</v>
      </c>
      <c r="AX97" s="128">
        <f>'SO 102 - PARKOVIŠTĚ A ZPE...'!J35</f>
        <v>0</v>
      </c>
      <c r="AY97" s="128">
        <f>'SO 102 - PARKOVIŠTĚ A ZPE...'!J36</f>
        <v>0</v>
      </c>
      <c r="AZ97" s="128">
        <f>'SO 102 - PARKOVIŠTĚ A ZPE...'!F33</f>
        <v>0</v>
      </c>
      <c r="BA97" s="128">
        <f>'SO 102 - PARKOVIŠTĚ A ZPE...'!F34</f>
        <v>0</v>
      </c>
      <c r="BB97" s="128">
        <f>'SO 102 - PARKOVIŠTĚ A ZPE...'!F35</f>
        <v>0</v>
      </c>
      <c r="BC97" s="128">
        <f>'SO 102 - PARKOVIŠTĚ A ZPE...'!F36</f>
        <v>0</v>
      </c>
      <c r="BD97" s="130">
        <f>'SO 102 - PARKOVIŠTĚ A ZPE...'!F37</f>
        <v>0</v>
      </c>
      <c r="BE97" s="7"/>
      <c r="BT97" s="131" t="s">
        <v>81</v>
      </c>
      <c r="BV97" s="131" t="s">
        <v>75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pans="1:91" s="7" customFormat="1" ht="24.75" customHeight="1">
      <c r="A98" s="119" t="s">
        <v>77</v>
      </c>
      <c r="B98" s="120"/>
      <c r="C98" s="121"/>
      <c r="D98" s="122" t="s">
        <v>90</v>
      </c>
      <c r="E98" s="122"/>
      <c r="F98" s="122"/>
      <c r="G98" s="122"/>
      <c r="H98" s="122"/>
      <c r="I98" s="123"/>
      <c r="J98" s="122" t="s">
        <v>91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431.1 - VO ETAPA I'!J30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80</v>
      </c>
      <c r="AR98" s="126"/>
      <c r="AS98" s="127">
        <v>0</v>
      </c>
      <c r="AT98" s="128">
        <f>ROUND(SUM(AV98:AW98),2)</f>
        <v>0</v>
      </c>
      <c r="AU98" s="129">
        <f>'SO 431.1 - VO ETAPA I'!P119</f>
        <v>0</v>
      </c>
      <c r="AV98" s="128">
        <f>'SO 431.1 - VO ETAPA I'!J33</f>
        <v>0</v>
      </c>
      <c r="AW98" s="128">
        <f>'SO 431.1 - VO ETAPA I'!J34</f>
        <v>0</v>
      </c>
      <c r="AX98" s="128">
        <f>'SO 431.1 - VO ETAPA I'!J35</f>
        <v>0</v>
      </c>
      <c r="AY98" s="128">
        <f>'SO 431.1 - VO ETAPA I'!J36</f>
        <v>0</v>
      </c>
      <c r="AZ98" s="128">
        <f>'SO 431.1 - VO ETAPA I'!F33</f>
        <v>0</v>
      </c>
      <c r="BA98" s="128">
        <f>'SO 431.1 - VO ETAPA I'!F34</f>
        <v>0</v>
      </c>
      <c r="BB98" s="128">
        <f>'SO 431.1 - VO ETAPA I'!F35</f>
        <v>0</v>
      </c>
      <c r="BC98" s="128">
        <f>'SO 431.1 - VO ETAPA I'!F36</f>
        <v>0</v>
      </c>
      <c r="BD98" s="130">
        <f>'SO 431.1 - VO ETAPA I'!F37</f>
        <v>0</v>
      </c>
      <c r="BE98" s="7"/>
      <c r="BT98" s="131" t="s">
        <v>81</v>
      </c>
      <c r="BV98" s="131" t="s">
        <v>75</v>
      </c>
      <c r="BW98" s="131" t="s">
        <v>92</v>
      </c>
      <c r="BX98" s="131" t="s">
        <v>5</v>
      </c>
      <c r="CL98" s="131" t="s">
        <v>1</v>
      </c>
      <c r="CM98" s="131" t="s">
        <v>83</v>
      </c>
    </row>
    <row r="99" spans="1:91" s="7" customFormat="1" ht="24.75" customHeight="1">
      <c r="A99" s="119" t="s">
        <v>77</v>
      </c>
      <c r="B99" s="120"/>
      <c r="C99" s="121"/>
      <c r="D99" s="122" t="s">
        <v>93</v>
      </c>
      <c r="E99" s="122"/>
      <c r="F99" s="122"/>
      <c r="G99" s="122"/>
      <c r="H99" s="122"/>
      <c r="I99" s="123"/>
      <c r="J99" s="122" t="s">
        <v>94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431.2 - VO ETAPA II'!J30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80</v>
      </c>
      <c r="AR99" s="126"/>
      <c r="AS99" s="127">
        <v>0</v>
      </c>
      <c r="AT99" s="128">
        <f>ROUND(SUM(AV99:AW99),2)</f>
        <v>0</v>
      </c>
      <c r="AU99" s="129">
        <f>'SO 431.2 - VO ETAPA II'!P119</f>
        <v>0</v>
      </c>
      <c r="AV99" s="128">
        <f>'SO 431.2 - VO ETAPA II'!J33</f>
        <v>0</v>
      </c>
      <c r="AW99" s="128">
        <f>'SO 431.2 - VO ETAPA II'!J34</f>
        <v>0</v>
      </c>
      <c r="AX99" s="128">
        <f>'SO 431.2 - VO ETAPA II'!J35</f>
        <v>0</v>
      </c>
      <c r="AY99" s="128">
        <f>'SO 431.2 - VO ETAPA II'!J36</f>
        <v>0</v>
      </c>
      <c r="AZ99" s="128">
        <f>'SO 431.2 - VO ETAPA II'!F33</f>
        <v>0</v>
      </c>
      <c r="BA99" s="128">
        <f>'SO 431.2 - VO ETAPA II'!F34</f>
        <v>0</v>
      </c>
      <c r="BB99" s="128">
        <f>'SO 431.2 - VO ETAPA II'!F35</f>
        <v>0</v>
      </c>
      <c r="BC99" s="128">
        <f>'SO 431.2 - VO ETAPA II'!F36</f>
        <v>0</v>
      </c>
      <c r="BD99" s="130">
        <f>'SO 431.2 - VO ETAPA II'!F37</f>
        <v>0</v>
      </c>
      <c r="BE99" s="7"/>
      <c r="BT99" s="131" t="s">
        <v>81</v>
      </c>
      <c r="BV99" s="131" t="s">
        <v>75</v>
      </c>
      <c r="BW99" s="131" t="s">
        <v>95</v>
      </c>
      <c r="BX99" s="131" t="s">
        <v>5</v>
      </c>
      <c r="CL99" s="131" t="s">
        <v>1</v>
      </c>
      <c r="CM99" s="131" t="s">
        <v>83</v>
      </c>
    </row>
    <row r="100" spans="1:91" s="7" customFormat="1" ht="24.75" customHeight="1">
      <c r="A100" s="119" t="s">
        <v>77</v>
      </c>
      <c r="B100" s="120"/>
      <c r="C100" s="121"/>
      <c r="D100" s="122" t="s">
        <v>96</v>
      </c>
      <c r="E100" s="122"/>
      <c r="F100" s="122"/>
      <c r="G100" s="122"/>
      <c r="H100" s="122"/>
      <c r="I100" s="123"/>
      <c r="J100" s="122" t="s">
        <v>97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 431.3 - VO přesun stožáru'!J30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80</v>
      </c>
      <c r="AR100" s="126"/>
      <c r="AS100" s="132">
        <v>0</v>
      </c>
      <c r="AT100" s="133">
        <f>ROUND(SUM(AV100:AW100),2)</f>
        <v>0</v>
      </c>
      <c r="AU100" s="134">
        <f>'SO 431.3 - VO přesun stožáru'!P119</f>
        <v>0</v>
      </c>
      <c r="AV100" s="133">
        <f>'SO 431.3 - VO přesun stožáru'!J33</f>
        <v>0</v>
      </c>
      <c r="AW100" s="133">
        <f>'SO 431.3 - VO přesun stožáru'!J34</f>
        <v>0</v>
      </c>
      <c r="AX100" s="133">
        <f>'SO 431.3 - VO přesun stožáru'!J35</f>
        <v>0</v>
      </c>
      <c r="AY100" s="133">
        <f>'SO 431.3 - VO přesun stožáru'!J36</f>
        <v>0</v>
      </c>
      <c r="AZ100" s="133">
        <f>'SO 431.3 - VO přesun stožáru'!F33</f>
        <v>0</v>
      </c>
      <c r="BA100" s="133">
        <f>'SO 431.3 - VO přesun stožáru'!F34</f>
        <v>0</v>
      </c>
      <c r="BB100" s="133">
        <f>'SO 431.3 - VO přesun stožáru'!F35</f>
        <v>0</v>
      </c>
      <c r="BC100" s="133">
        <f>'SO 431.3 - VO přesun stožáru'!F36</f>
        <v>0</v>
      </c>
      <c r="BD100" s="135">
        <f>'SO 431.3 - VO přesun stožáru'!F37</f>
        <v>0</v>
      </c>
      <c r="BE100" s="7"/>
      <c r="BT100" s="131" t="s">
        <v>81</v>
      </c>
      <c r="BV100" s="131" t="s">
        <v>75</v>
      </c>
      <c r="BW100" s="131" t="s">
        <v>98</v>
      </c>
      <c r="BX100" s="131" t="s">
        <v>5</v>
      </c>
      <c r="CL100" s="131" t="s">
        <v>1</v>
      </c>
      <c r="CM100" s="131" t="s">
        <v>83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 - VON'!C2" display="/"/>
    <hyperlink ref="A96" location="'SO 101 - PARKOVIŠTĚ A ZPE...'!C2" display="/"/>
    <hyperlink ref="A97" location="'SO 102 - PARKOVIŠTĚ A ZPE...'!C2" display="/"/>
    <hyperlink ref="A98" location="'SO 431.1 - VO ETAPA I'!C2" display="/"/>
    <hyperlink ref="A99" location="'SO 431.2 - VO ETAPA II'!C2" display="/"/>
    <hyperlink ref="A100" location="'SO 431.3 - VO přesun stožár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Parkovištěv ul. Heyrovského za bývalou ZŠ Sokolovská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101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ROUND((SUM(BE122:BE133)),2)</f>
        <v>0</v>
      </c>
      <c r="G33" s="38"/>
      <c r="H33" s="38"/>
      <c r="I33" s="155">
        <v>0.21</v>
      </c>
      <c r="J33" s="154">
        <f>ROUND(((SUM(BE122:BE133))*I33),2)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ROUND((SUM(BF122:BF133)),2)</f>
        <v>0</v>
      </c>
      <c r="G34" s="38"/>
      <c r="H34" s="38"/>
      <c r="I34" s="155">
        <v>0.15</v>
      </c>
      <c r="J34" s="154">
        <f>ROUND(((SUM(BF122:BF133))*I34),2)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ROUND((SUM(BG122:BG133)),2)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ROUND((SUM(BH122:BH133)),2)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ROUND((SUM(BI122:BI133)),2)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Parkovištěv ul. Heyrovského za bývalou ZŠ Sokolovská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00 - VON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 hidden="1">
      <c r="A97" s="9"/>
      <c r="B97" s="179"/>
      <c r="C97" s="180"/>
      <c r="D97" s="181" t="s">
        <v>107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108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109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110</v>
      </c>
      <c r="E100" s="188"/>
      <c r="F100" s="188"/>
      <c r="G100" s="188"/>
      <c r="H100" s="188"/>
      <c r="I100" s="188"/>
      <c r="J100" s="189">
        <f>J128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111</v>
      </c>
      <c r="E101" s="188"/>
      <c r="F101" s="188"/>
      <c r="G101" s="188"/>
      <c r="H101" s="188"/>
      <c r="I101" s="188"/>
      <c r="J101" s="189">
        <f>J130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112</v>
      </c>
      <c r="E102" s="188"/>
      <c r="F102" s="188"/>
      <c r="G102" s="188"/>
      <c r="H102" s="188"/>
      <c r="I102" s="188"/>
      <c r="J102" s="189">
        <f>J132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Parkovištěv ul. Heyrovského za bývalou ZŠ Sokolovská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00 - VON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29. 11. 2022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29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IF(E18="","",E18)</f>
        <v>Vyplň údaj</v>
      </c>
      <c r="G119" s="40"/>
      <c r="H119" s="40"/>
      <c r="I119" s="32" t="s">
        <v>31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114</v>
      </c>
      <c r="D121" s="194" t="s">
        <v>58</v>
      </c>
      <c r="E121" s="194" t="s">
        <v>54</v>
      </c>
      <c r="F121" s="194" t="s">
        <v>55</v>
      </c>
      <c r="G121" s="194" t="s">
        <v>115</v>
      </c>
      <c r="H121" s="194" t="s">
        <v>116</v>
      </c>
      <c r="I121" s="194" t="s">
        <v>117</v>
      </c>
      <c r="J121" s="195" t="s">
        <v>104</v>
      </c>
      <c r="K121" s="196" t="s">
        <v>118</v>
      </c>
      <c r="L121" s="197"/>
      <c r="M121" s="100" t="s">
        <v>1</v>
      </c>
      <c r="N121" s="101" t="s">
        <v>37</v>
      </c>
      <c r="O121" s="101" t="s">
        <v>119</v>
      </c>
      <c r="P121" s="101" t="s">
        <v>120</v>
      </c>
      <c r="Q121" s="101" t="s">
        <v>121</v>
      </c>
      <c r="R121" s="101" t="s">
        <v>122</v>
      </c>
      <c r="S121" s="101" t="s">
        <v>123</v>
      </c>
      <c r="T121" s="102" t="s">
        <v>124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125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0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106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72</v>
      </c>
      <c r="E123" s="206" t="s">
        <v>126</v>
      </c>
      <c r="F123" s="206" t="s">
        <v>127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P124+P126+P128+P130+P132</f>
        <v>0</v>
      </c>
      <c r="Q123" s="211"/>
      <c r="R123" s="212">
        <f>R124+R126+R128+R130+R132</f>
        <v>0</v>
      </c>
      <c r="S123" s="211"/>
      <c r="T123" s="213">
        <f>T124+T126+T128+T130+T132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128</v>
      </c>
      <c r="AT123" s="215" t="s">
        <v>72</v>
      </c>
      <c r="AU123" s="215" t="s">
        <v>73</v>
      </c>
      <c r="AY123" s="214" t="s">
        <v>129</v>
      </c>
      <c r="BK123" s="216">
        <f>BK124+BK126+BK128+BK130+BK132</f>
        <v>0</v>
      </c>
    </row>
    <row r="124" spans="1:63" s="12" customFormat="1" ht="22.8" customHeight="1">
      <c r="A124" s="12"/>
      <c r="B124" s="203"/>
      <c r="C124" s="204"/>
      <c r="D124" s="205" t="s">
        <v>72</v>
      </c>
      <c r="E124" s="217" t="s">
        <v>130</v>
      </c>
      <c r="F124" s="217" t="s">
        <v>131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P125</f>
        <v>0</v>
      </c>
      <c r="Q124" s="211"/>
      <c r="R124" s="212">
        <f>R125</f>
        <v>0</v>
      </c>
      <c r="S124" s="211"/>
      <c r="T124" s="213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128</v>
      </c>
      <c r="AT124" s="215" t="s">
        <v>72</v>
      </c>
      <c r="AU124" s="215" t="s">
        <v>81</v>
      </c>
      <c r="AY124" s="214" t="s">
        <v>129</v>
      </c>
      <c r="BK124" s="216">
        <f>BK125</f>
        <v>0</v>
      </c>
    </row>
    <row r="125" spans="1:65" s="2" customFormat="1" ht="16.5" customHeight="1">
      <c r="A125" s="38"/>
      <c r="B125" s="39"/>
      <c r="C125" s="219" t="s">
        <v>81</v>
      </c>
      <c r="D125" s="219" t="s">
        <v>132</v>
      </c>
      <c r="E125" s="220" t="s">
        <v>133</v>
      </c>
      <c r="F125" s="221" t="s">
        <v>131</v>
      </c>
      <c r="G125" s="222" t="s">
        <v>134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38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135</v>
      </c>
      <c r="AT125" s="231" t="s">
        <v>132</v>
      </c>
      <c r="AU125" s="231" t="s">
        <v>83</v>
      </c>
      <c r="AY125" s="17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81</v>
      </c>
      <c r="BK125" s="232">
        <f>ROUND(I125*H125,2)</f>
        <v>0</v>
      </c>
      <c r="BL125" s="17" t="s">
        <v>135</v>
      </c>
      <c r="BM125" s="231" t="s">
        <v>136</v>
      </c>
    </row>
    <row r="126" spans="1:63" s="12" customFormat="1" ht="22.8" customHeight="1">
      <c r="A126" s="12"/>
      <c r="B126" s="203"/>
      <c r="C126" s="204"/>
      <c r="D126" s="205" t="s">
        <v>72</v>
      </c>
      <c r="E126" s="217" t="s">
        <v>137</v>
      </c>
      <c r="F126" s="217" t="s">
        <v>138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P127</f>
        <v>0</v>
      </c>
      <c r="Q126" s="211"/>
      <c r="R126" s="212">
        <f>R127</f>
        <v>0</v>
      </c>
      <c r="S126" s="211"/>
      <c r="T126" s="21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128</v>
      </c>
      <c r="AT126" s="215" t="s">
        <v>72</v>
      </c>
      <c r="AU126" s="215" t="s">
        <v>81</v>
      </c>
      <c r="AY126" s="214" t="s">
        <v>129</v>
      </c>
      <c r="BK126" s="216">
        <f>BK127</f>
        <v>0</v>
      </c>
    </row>
    <row r="127" spans="1:65" s="2" customFormat="1" ht="16.5" customHeight="1">
      <c r="A127" s="38"/>
      <c r="B127" s="39"/>
      <c r="C127" s="219" t="s">
        <v>83</v>
      </c>
      <c r="D127" s="219" t="s">
        <v>132</v>
      </c>
      <c r="E127" s="220" t="s">
        <v>139</v>
      </c>
      <c r="F127" s="221" t="s">
        <v>138</v>
      </c>
      <c r="G127" s="222" t="s">
        <v>140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38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135</v>
      </c>
      <c r="AT127" s="231" t="s">
        <v>132</v>
      </c>
      <c r="AU127" s="231" t="s">
        <v>83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81</v>
      </c>
      <c r="BK127" s="232">
        <f>ROUND(I127*H127,2)</f>
        <v>0</v>
      </c>
      <c r="BL127" s="17" t="s">
        <v>135</v>
      </c>
      <c r="BM127" s="231" t="s">
        <v>141</v>
      </c>
    </row>
    <row r="128" spans="1:63" s="12" customFormat="1" ht="22.8" customHeight="1">
      <c r="A128" s="12"/>
      <c r="B128" s="203"/>
      <c r="C128" s="204"/>
      <c r="D128" s="205" t="s">
        <v>72</v>
      </c>
      <c r="E128" s="217" t="s">
        <v>142</v>
      </c>
      <c r="F128" s="217" t="s">
        <v>143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P129</f>
        <v>0</v>
      </c>
      <c r="Q128" s="211"/>
      <c r="R128" s="212">
        <f>R129</f>
        <v>0</v>
      </c>
      <c r="S128" s="211"/>
      <c r="T128" s="213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128</v>
      </c>
      <c r="AT128" s="215" t="s">
        <v>72</v>
      </c>
      <c r="AU128" s="215" t="s">
        <v>81</v>
      </c>
      <c r="AY128" s="214" t="s">
        <v>129</v>
      </c>
      <c r="BK128" s="216">
        <f>BK129</f>
        <v>0</v>
      </c>
    </row>
    <row r="129" spans="1:65" s="2" customFormat="1" ht="16.5" customHeight="1">
      <c r="A129" s="38"/>
      <c r="B129" s="39"/>
      <c r="C129" s="219" t="s">
        <v>144</v>
      </c>
      <c r="D129" s="219" t="s">
        <v>132</v>
      </c>
      <c r="E129" s="220" t="s">
        <v>145</v>
      </c>
      <c r="F129" s="221" t="s">
        <v>143</v>
      </c>
      <c r="G129" s="222" t="s">
        <v>140</v>
      </c>
      <c r="H129" s="223">
        <v>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38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135</v>
      </c>
      <c r="AT129" s="231" t="s">
        <v>132</v>
      </c>
      <c r="AU129" s="231" t="s">
        <v>83</v>
      </c>
      <c r="AY129" s="17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135</v>
      </c>
      <c r="BM129" s="231" t="s">
        <v>146</v>
      </c>
    </row>
    <row r="130" spans="1:63" s="12" customFormat="1" ht="22.8" customHeight="1">
      <c r="A130" s="12"/>
      <c r="B130" s="203"/>
      <c r="C130" s="204"/>
      <c r="D130" s="205" t="s">
        <v>72</v>
      </c>
      <c r="E130" s="217" t="s">
        <v>147</v>
      </c>
      <c r="F130" s="217" t="s">
        <v>148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P131</f>
        <v>0</v>
      </c>
      <c r="Q130" s="211"/>
      <c r="R130" s="212">
        <f>R131</f>
        <v>0</v>
      </c>
      <c r="S130" s="211"/>
      <c r="T130" s="213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128</v>
      </c>
      <c r="AT130" s="215" t="s">
        <v>72</v>
      </c>
      <c r="AU130" s="215" t="s">
        <v>81</v>
      </c>
      <c r="AY130" s="214" t="s">
        <v>129</v>
      </c>
      <c r="BK130" s="216">
        <f>BK131</f>
        <v>0</v>
      </c>
    </row>
    <row r="131" spans="1:65" s="2" customFormat="1" ht="16.5" customHeight="1">
      <c r="A131" s="38"/>
      <c r="B131" s="39"/>
      <c r="C131" s="219" t="s">
        <v>149</v>
      </c>
      <c r="D131" s="219" t="s">
        <v>132</v>
      </c>
      <c r="E131" s="220" t="s">
        <v>150</v>
      </c>
      <c r="F131" s="221" t="s">
        <v>148</v>
      </c>
      <c r="G131" s="222" t="s">
        <v>140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38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135</v>
      </c>
      <c r="AT131" s="231" t="s">
        <v>132</v>
      </c>
      <c r="AU131" s="231" t="s">
        <v>83</v>
      </c>
      <c r="AY131" s="17" t="s">
        <v>129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81</v>
      </c>
      <c r="BK131" s="232">
        <f>ROUND(I131*H131,2)</f>
        <v>0</v>
      </c>
      <c r="BL131" s="17" t="s">
        <v>135</v>
      </c>
      <c r="BM131" s="231" t="s">
        <v>151</v>
      </c>
    </row>
    <row r="132" spans="1:63" s="12" customFormat="1" ht="22.8" customHeight="1">
      <c r="A132" s="12"/>
      <c r="B132" s="203"/>
      <c r="C132" s="204"/>
      <c r="D132" s="205" t="s">
        <v>72</v>
      </c>
      <c r="E132" s="217" t="s">
        <v>152</v>
      </c>
      <c r="F132" s="217" t="s">
        <v>153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P133</f>
        <v>0</v>
      </c>
      <c r="Q132" s="211"/>
      <c r="R132" s="212">
        <f>R133</f>
        <v>0</v>
      </c>
      <c r="S132" s="211"/>
      <c r="T132" s="213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128</v>
      </c>
      <c r="AT132" s="215" t="s">
        <v>72</v>
      </c>
      <c r="AU132" s="215" t="s">
        <v>81</v>
      </c>
      <c r="AY132" s="214" t="s">
        <v>129</v>
      </c>
      <c r="BK132" s="216">
        <f>BK133</f>
        <v>0</v>
      </c>
    </row>
    <row r="133" spans="1:65" s="2" customFormat="1" ht="16.5" customHeight="1">
      <c r="A133" s="38"/>
      <c r="B133" s="39"/>
      <c r="C133" s="219" t="s">
        <v>128</v>
      </c>
      <c r="D133" s="219" t="s">
        <v>132</v>
      </c>
      <c r="E133" s="220" t="s">
        <v>154</v>
      </c>
      <c r="F133" s="221" t="s">
        <v>153</v>
      </c>
      <c r="G133" s="222" t="s">
        <v>140</v>
      </c>
      <c r="H133" s="223">
        <v>1</v>
      </c>
      <c r="I133" s="224"/>
      <c r="J133" s="225">
        <f>ROUND(I133*H133,2)</f>
        <v>0</v>
      </c>
      <c r="K133" s="226"/>
      <c r="L133" s="44"/>
      <c r="M133" s="233" t="s">
        <v>1</v>
      </c>
      <c r="N133" s="234" t="s">
        <v>38</v>
      </c>
      <c r="O133" s="235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135</v>
      </c>
      <c r="AT133" s="231" t="s">
        <v>132</v>
      </c>
      <c r="AU133" s="231" t="s">
        <v>83</v>
      </c>
      <c r="AY133" s="17" t="s">
        <v>129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81</v>
      </c>
      <c r="BK133" s="232">
        <f>ROUND(I133*H133,2)</f>
        <v>0</v>
      </c>
      <c r="BL133" s="17" t="s">
        <v>135</v>
      </c>
      <c r="BM133" s="231" t="s">
        <v>155</v>
      </c>
    </row>
    <row r="134" spans="1:31" s="2" customFormat="1" ht="6.95" customHeight="1">
      <c r="A134" s="38"/>
      <c r="B134" s="66"/>
      <c r="C134" s="67"/>
      <c r="D134" s="67"/>
      <c r="E134" s="67"/>
      <c r="F134" s="67"/>
      <c r="G134" s="67"/>
      <c r="H134" s="67"/>
      <c r="I134" s="67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121:K13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Parkovištěv ul. Heyrovského za bývalou ZŠ Sokolovská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156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ROUND((SUM(BE124:BE248)),2)</f>
        <v>0</v>
      </c>
      <c r="G33" s="38"/>
      <c r="H33" s="38"/>
      <c r="I33" s="155">
        <v>0.21</v>
      </c>
      <c r="J33" s="154">
        <f>ROUND(((SUM(BE124:BE248))*I33),2)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ROUND((SUM(BF124:BF248)),2)</f>
        <v>0</v>
      </c>
      <c r="G34" s="38"/>
      <c r="H34" s="38"/>
      <c r="I34" s="155">
        <v>0.15</v>
      </c>
      <c r="J34" s="154">
        <f>ROUND(((SUM(BF124:BF248))*I34),2)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ROUND((SUM(BG124:BG248)),2)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ROUND((SUM(BH124:BH248)),2)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ROUND((SUM(BI124:BI248)),2)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Parkovištěv ul. Heyrovského za bývalou ZŠ Sokolovská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101 - PARKOVIŠTĚ A ZPEVNĚNÉ PLOCHY ETAPA 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 hidden="1">
      <c r="A97" s="9"/>
      <c r="B97" s="179"/>
      <c r="C97" s="180"/>
      <c r="D97" s="181" t="s">
        <v>157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158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159</v>
      </c>
      <c r="E99" s="188"/>
      <c r="F99" s="188"/>
      <c r="G99" s="188"/>
      <c r="H99" s="188"/>
      <c r="I99" s="188"/>
      <c r="J99" s="189">
        <f>J178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160</v>
      </c>
      <c r="E100" s="188"/>
      <c r="F100" s="188"/>
      <c r="G100" s="188"/>
      <c r="H100" s="188"/>
      <c r="I100" s="188"/>
      <c r="J100" s="189">
        <f>J181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161</v>
      </c>
      <c r="E101" s="188"/>
      <c r="F101" s="188"/>
      <c r="G101" s="188"/>
      <c r="H101" s="188"/>
      <c r="I101" s="188"/>
      <c r="J101" s="189">
        <f>J183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162</v>
      </c>
      <c r="E102" s="188"/>
      <c r="F102" s="188"/>
      <c r="G102" s="188"/>
      <c r="H102" s="188"/>
      <c r="I102" s="188"/>
      <c r="J102" s="189">
        <f>J212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163</v>
      </c>
      <c r="E103" s="188"/>
      <c r="F103" s="188"/>
      <c r="G103" s="188"/>
      <c r="H103" s="188"/>
      <c r="I103" s="188"/>
      <c r="J103" s="189">
        <f>J217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164</v>
      </c>
      <c r="E104" s="188"/>
      <c r="F104" s="188"/>
      <c r="G104" s="188"/>
      <c r="H104" s="188"/>
      <c r="I104" s="188"/>
      <c r="J104" s="189">
        <f>J238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113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4" t="str">
        <f>E7</f>
        <v>Parkovištěv ul. Heyrovského za bývalou ZŠ Sokolovská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 101 - PARKOVIŠTĚ A ZPEVNĚNÉ PLOCHY ETAPA I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29. 11. 2022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29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31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114</v>
      </c>
      <c r="D123" s="194" t="s">
        <v>58</v>
      </c>
      <c r="E123" s="194" t="s">
        <v>54</v>
      </c>
      <c r="F123" s="194" t="s">
        <v>55</v>
      </c>
      <c r="G123" s="194" t="s">
        <v>115</v>
      </c>
      <c r="H123" s="194" t="s">
        <v>116</v>
      </c>
      <c r="I123" s="194" t="s">
        <v>117</v>
      </c>
      <c r="J123" s="195" t="s">
        <v>104</v>
      </c>
      <c r="K123" s="196" t="s">
        <v>118</v>
      </c>
      <c r="L123" s="197"/>
      <c r="M123" s="100" t="s">
        <v>1</v>
      </c>
      <c r="N123" s="101" t="s">
        <v>37</v>
      </c>
      <c r="O123" s="101" t="s">
        <v>119</v>
      </c>
      <c r="P123" s="101" t="s">
        <v>120</v>
      </c>
      <c r="Q123" s="101" t="s">
        <v>121</v>
      </c>
      <c r="R123" s="101" t="s">
        <v>122</v>
      </c>
      <c r="S123" s="101" t="s">
        <v>123</v>
      </c>
      <c r="T123" s="102" t="s">
        <v>124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125</v>
      </c>
      <c r="D124" s="40"/>
      <c r="E124" s="40"/>
      <c r="F124" s="40"/>
      <c r="G124" s="40"/>
      <c r="H124" s="40"/>
      <c r="I124" s="40"/>
      <c r="J124" s="198">
        <f>BK124</f>
        <v>0</v>
      </c>
      <c r="K124" s="40"/>
      <c r="L124" s="44"/>
      <c r="M124" s="103"/>
      <c r="N124" s="199"/>
      <c r="O124" s="104"/>
      <c r="P124" s="200">
        <f>P125</f>
        <v>0</v>
      </c>
      <c r="Q124" s="104"/>
      <c r="R124" s="200">
        <f>R125</f>
        <v>286.364596</v>
      </c>
      <c r="S124" s="104"/>
      <c r="T124" s="201">
        <f>T125</f>
        <v>371.88064999999995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106</v>
      </c>
      <c r="BK124" s="202">
        <f>BK125</f>
        <v>0</v>
      </c>
    </row>
    <row r="125" spans="1:63" s="12" customFormat="1" ht="25.9" customHeight="1">
      <c r="A125" s="12"/>
      <c r="B125" s="203"/>
      <c r="C125" s="204"/>
      <c r="D125" s="205" t="s">
        <v>72</v>
      </c>
      <c r="E125" s="206" t="s">
        <v>165</v>
      </c>
      <c r="F125" s="206" t="s">
        <v>166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P126+P178+P181+P183+P212+P217+P238</f>
        <v>0</v>
      </c>
      <c r="Q125" s="211"/>
      <c r="R125" s="212">
        <f>R126+R178+R181+R183+R212+R217+R238</f>
        <v>286.364596</v>
      </c>
      <c r="S125" s="211"/>
      <c r="T125" s="213">
        <f>T126+T178+T181+T183+T212+T217+T238</f>
        <v>371.88064999999995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81</v>
      </c>
      <c r="AT125" s="215" t="s">
        <v>72</v>
      </c>
      <c r="AU125" s="215" t="s">
        <v>73</v>
      </c>
      <c r="AY125" s="214" t="s">
        <v>129</v>
      </c>
      <c r="BK125" s="216">
        <f>BK126+BK178+BK181+BK183+BK212+BK217+BK238</f>
        <v>0</v>
      </c>
    </row>
    <row r="126" spans="1:63" s="12" customFormat="1" ht="22.8" customHeight="1">
      <c r="A126" s="12"/>
      <c r="B126" s="203"/>
      <c r="C126" s="204"/>
      <c r="D126" s="205" t="s">
        <v>72</v>
      </c>
      <c r="E126" s="217" t="s">
        <v>81</v>
      </c>
      <c r="F126" s="217" t="s">
        <v>167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SUM(P127:P177)</f>
        <v>0</v>
      </c>
      <c r="Q126" s="211"/>
      <c r="R126" s="212">
        <f>SUM(R127:R177)</f>
        <v>12.02848</v>
      </c>
      <c r="S126" s="211"/>
      <c r="T126" s="213">
        <f>SUM(T127:T177)</f>
        <v>349.56064999999995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81</v>
      </c>
      <c r="AT126" s="215" t="s">
        <v>72</v>
      </c>
      <c r="AU126" s="215" t="s">
        <v>81</v>
      </c>
      <c r="AY126" s="214" t="s">
        <v>129</v>
      </c>
      <c r="BK126" s="216">
        <f>SUM(BK127:BK177)</f>
        <v>0</v>
      </c>
    </row>
    <row r="127" spans="1:65" s="2" customFormat="1" ht="33" customHeight="1">
      <c r="A127" s="38"/>
      <c r="B127" s="39"/>
      <c r="C127" s="219" t="s">
        <v>81</v>
      </c>
      <c r="D127" s="219" t="s">
        <v>132</v>
      </c>
      <c r="E127" s="220" t="s">
        <v>168</v>
      </c>
      <c r="F127" s="221" t="s">
        <v>169</v>
      </c>
      <c r="G127" s="222" t="s">
        <v>170</v>
      </c>
      <c r="H127" s="223">
        <v>2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38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149</v>
      </c>
      <c r="AT127" s="231" t="s">
        <v>132</v>
      </c>
      <c r="AU127" s="231" t="s">
        <v>83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81</v>
      </c>
      <c r="BK127" s="232">
        <f>ROUND(I127*H127,2)</f>
        <v>0</v>
      </c>
      <c r="BL127" s="17" t="s">
        <v>149</v>
      </c>
      <c r="BM127" s="231" t="s">
        <v>171</v>
      </c>
    </row>
    <row r="128" spans="1:65" s="2" customFormat="1" ht="24.15" customHeight="1">
      <c r="A128" s="38"/>
      <c r="B128" s="39"/>
      <c r="C128" s="219" t="s">
        <v>83</v>
      </c>
      <c r="D128" s="219" t="s">
        <v>132</v>
      </c>
      <c r="E128" s="220" t="s">
        <v>172</v>
      </c>
      <c r="F128" s="221" t="s">
        <v>173</v>
      </c>
      <c r="G128" s="222" t="s">
        <v>170</v>
      </c>
      <c r="H128" s="223">
        <v>2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149</v>
      </c>
      <c r="AT128" s="231" t="s">
        <v>132</v>
      </c>
      <c r="AU128" s="231" t="s">
        <v>83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149</v>
      </c>
      <c r="BM128" s="231" t="s">
        <v>174</v>
      </c>
    </row>
    <row r="129" spans="1:65" s="2" customFormat="1" ht="76.35" customHeight="1">
      <c r="A129" s="38"/>
      <c r="B129" s="39"/>
      <c r="C129" s="219" t="s">
        <v>144</v>
      </c>
      <c r="D129" s="219" t="s">
        <v>132</v>
      </c>
      <c r="E129" s="220" t="s">
        <v>175</v>
      </c>
      <c r="F129" s="221" t="s">
        <v>176</v>
      </c>
      <c r="G129" s="222" t="s">
        <v>177</v>
      </c>
      <c r="H129" s="223">
        <v>7.35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38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0.255</v>
      </c>
      <c r="T129" s="230">
        <f>S129*H129</f>
        <v>1.87425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149</v>
      </c>
      <c r="AT129" s="231" t="s">
        <v>132</v>
      </c>
      <c r="AU129" s="231" t="s">
        <v>83</v>
      </c>
      <c r="AY129" s="17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149</v>
      </c>
      <c r="BM129" s="231" t="s">
        <v>178</v>
      </c>
    </row>
    <row r="130" spans="1:65" s="2" customFormat="1" ht="66.75" customHeight="1">
      <c r="A130" s="38"/>
      <c r="B130" s="39"/>
      <c r="C130" s="219" t="s">
        <v>149</v>
      </c>
      <c r="D130" s="219" t="s">
        <v>132</v>
      </c>
      <c r="E130" s="220" t="s">
        <v>179</v>
      </c>
      <c r="F130" s="221" t="s">
        <v>180</v>
      </c>
      <c r="G130" s="222" t="s">
        <v>177</v>
      </c>
      <c r="H130" s="223">
        <v>528.15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38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0.44</v>
      </c>
      <c r="T130" s="230">
        <f>S130*H130</f>
        <v>232.386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149</v>
      </c>
      <c r="AT130" s="231" t="s">
        <v>132</v>
      </c>
      <c r="AU130" s="231" t="s">
        <v>83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149</v>
      </c>
      <c r="BM130" s="231" t="s">
        <v>181</v>
      </c>
    </row>
    <row r="131" spans="1:51" s="13" customFormat="1" ht="12">
      <c r="A131" s="13"/>
      <c r="B131" s="238"/>
      <c r="C131" s="239"/>
      <c r="D131" s="240" t="s">
        <v>182</v>
      </c>
      <c r="E131" s="241" t="s">
        <v>1</v>
      </c>
      <c r="F131" s="242" t="s">
        <v>183</v>
      </c>
      <c r="G131" s="239"/>
      <c r="H131" s="241" t="s">
        <v>1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182</v>
      </c>
      <c r="AU131" s="248" t="s">
        <v>83</v>
      </c>
      <c r="AV131" s="13" t="s">
        <v>81</v>
      </c>
      <c r="AW131" s="13" t="s">
        <v>30</v>
      </c>
      <c r="AX131" s="13" t="s">
        <v>73</v>
      </c>
      <c r="AY131" s="248" t="s">
        <v>129</v>
      </c>
    </row>
    <row r="132" spans="1:51" s="14" customFormat="1" ht="12">
      <c r="A132" s="14"/>
      <c r="B132" s="249"/>
      <c r="C132" s="250"/>
      <c r="D132" s="240" t="s">
        <v>182</v>
      </c>
      <c r="E132" s="251" t="s">
        <v>1</v>
      </c>
      <c r="F132" s="252" t="s">
        <v>184</v>
      </c>
      <c r="G132" s="250"/>
      <c r="H132" s="253">
        <v>520.8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9" t="s">
        <v>182</v>
      </c>
      <c r="AU132" s="259" t="s">
        <v>83</v>
      </c>
      <c r="AV132" s="14" t="s">
        <v>83</v>
      </c>
      <c r="AW132" s="14" t="s">
        <v>30</v>
      </c>
      <c r="AX132" s="14" t="s">
        <v>73</v>
      </c>
      <c r="AY132" s="259" t="s">
        <v>129</v>
      </c>
    </row>
    <row r="133" spans="1:51" s="13" customFormat="1" ht="12">
      <c r="A133" s="13"/>
      <c r="B133" s="238"/>
      <c r="C133" s="239"/>
      <c r="D133" s="240" t="s">
        <v>182</v>
      </c>
      <c r="E133" s="241" t="s">
        <v>1</v>
      </c>
      <c r="F133" s="242" t="s">
        <v>185</v>
      </c>
      <c r="G133" s="239"/>
      <c r="H133" s="241" t="s">
        <v>1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182</v>
      </c>
      <c r="AU133" s="248" t="s">
        <v>83</v>
      </c>
      <c r="AV133" s="13" t="s">
        <v>81</v>
      </c>
      <c r="AW133" s="13" t="s">
        <v>30</v>
      </c>
      <c r="AX133" s="13" t="s">
        <v>73</v>
      </c>
      <c r="AY133" s="248" t="s">
        <v>129</v>
      </c>
    </row>
    <row r="134" spans="1:51" s="14" customFormat="1" ht="12">
      <c r="A134" s="14"/>
      <c r="B134" s="249"/>
      <c r="C134" s="250"/>
      <c r="D134" s="240" t="s">
        <v>182</v>
      </c>
      <c r="E134" s="251" t="s">
        <v>1</v>
      </c>
      <c r="F134" s="252" t="s">
        <v>186</v>
      </c>
      <c r="G134" s="250"/>
      <c r="H134" s="253">
        <v>7.35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182</v>
      </c>
      <c r="AU134" s="259" t="s">
        <v>83</v>
      </c>
      <c r="AV134" s="14" t="s">
        <v>83</v>
      </c>
      <c r="AW134" s="14" t="s">
        <v>30</v>
      </c>
      <c r="AX134" s="14" t="s">
        <v>73</v>
      </c>
      <c r="AY134" s="259" t="s">
        <v>129</v>
      </c>
    </row>
    <row r="135" spans="1:51" s="15" customFormat="1" ht="12">
      <c r="A135" s="15"/>
      <c r="B135" s="260"/>
      <c r="C135" s="261"/>
      <c r="D135" s="240" t="s">
        <v>182</v>
      </c>
      <c r="E135" s="262" t="s">
        <v>1</v>
      </c>
      <c r="F135" s="263" t="s">
        <v>187</v>
      </c>
      <c r="G135" s="261"/>
      <c r="H135" s="264">
        <v>528.15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0" t="s">
        <v>182</v>
      </c>
      <c r="AU135" s="270" t="s">
        <v>83</v>
      </c>
      <c r="AV135" s="15" t="s">
        <v>149</v>
      </c>
      <c r="AW135" s="15" t="s">
        <v>30</v>
      </c>
      <c r="AX135" s="15" t="s">
        <v>81</v>
      </c>
      <c r="AY135" s="270" t="s">
        <v>129</v>
      </c>
    </row>
    <row r="136" spans="1:65" s="2" customFormat="1" ht="55.5" customHeight="1">
      <c r="A136" s="38"/>
      <c r="B136" s="39"/>
      <c r="C136" s="219" t="s">
        <v>128</v>
      </c>
      <c r="D136" s="219" t="s">
        <v>132</v>
      </c>
      <c r="E136" s="220" t="s">
        <v>188</v>
      </c>
      <c r="F136" s="221" t="s">
        <v>189</v>
      </c>
      <c r="G136" s="222" t="s">
        <v>177</v>
      </c>
      <c r="H136" s="223">
        <v>520.8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38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0.098</v>
      </c>
      <c r="T136" s="230">
        <f>S136*H136</f>
        <v>51.038399999999996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149</v>
      </c>
      <c r="AT136" s="231" t="s">
        <v>132</v>
      </c>
      <c r="AU136" s="231" t="s">
        <v>83</v>
      </c>
      <c r="AY136" s="17" t="s">
        <v>129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149</v>
      </c>
      <c r="BM136" s="231" t="s">
        <v>190</v>
      </c>
    </row>
    <row r="137" spans="1:51" s="13" customFormat="1" ht="12">
      <c r="A137" s="13"/>
      <c r="B137" s="238"/>
      <c r="C137" s="239"/>
      <c r="D137" s="240" t="s">
        <v>182</v>
      </c>
      <c r="E137" s="241" t="s">
        <v>1</v>
      </c>
      <c r="F137" s="242" t="s">
        <v>183</v>
      </c>
      <c r="G137" s="239"/>
      <c r="H137" s="241" t="s">
        <v>1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182</v>
      </c>
      <c r="AU137" s="248" t="s">
        <v>83</v>
      </c>
      <c r="AV137" s="13" t="s">
        <v>81</v>
      </c>
      <c r="AW137" s="13" t="s">
        <v>30</v>
      </c>
      <c r="AX137" s="13" t="s">
        <v>73</v>
      </c>
      <c r="AY137" s="248" t="s">
        <v>129</v>
      </c>
    </row>
    <row r="138" spans="1:51" s="14" customFormat="1" ht="12">
      <c r="A138" s="14"/>
      <c r="B138" s="249"/>
      <c r="C138" s="250"/>
      <c r="D138" s="240" t="s">
        <v>182</v>
      </c>
      <c r="E138" s="251" t="s">
        <v>1</v>
      </c>
      <c r="F138" s="252" t="s">
        <v>184</v>
      </c>
      <c r="G138" s="250"/>
      <c r="H138" s="253">
        <v>520.8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9" t="s">
        <v>182</v>
      </c>
      <c r="AU138" s="259" t="s">
        <v>83</v>
      </c>
      <c r="AV138" s="14" t="s">
        <v>83</v>
      </c>
      <c r="AW138" s="14" t="s">
        <v>30</v>
      </c>
      <c r="AX138" s="14" t="s">
        <v>81</v>
      </c>
      <c r="AY138" s="259" t="s">
        <v>129</v>
      </c>
    </row>
    <row r="139" spans="1:65" s="2" customFormat="1" ht="49.05" customHeight="1">
      <c r="A139" s="38"/>
      <c r="B139" s="39"/>
      <c r="C139" s="219" t="s">
        <v>191</v>
      </c>
      <c r="D139" s="219" t="s">
        <v>132</v>
      </c>
      <c r="E139" s="220" t="s">
        <v>192</v>
      </c>
      <c r="F139" s="221" t="s">
        <v>193</v>
      </c>
      <c r="G139" s="222" t="s">
        <v>177</v>
      </c>
      <c r="H139" s="223">
        <v>520.8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38</v>
      </c>
      <c r="O139" s="91"/>
      <c r="P139" s="229">
        <f>O139*H139</f>
        <v>0</v>
      </c>
      <c r="Q139" s="229">
        <v>5E-05</v>
      </c>
      <c r="R139" s="229">
        <f>Q139*H139</f>
        <v>0.02604</v>
      </c>
      <c r="S139" s="229">
        <v>0.115</v>
      </c>
      <c r="T139" s="230">
        <f>S139*H139</f>
        <v>59.891999999999996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149</v>
      </c>
      <c r="AT139" s="231" t="s">
        <v>132</v>
      </c>
      <c r="AU139" s="231" t="s">
        <v>83</v>
      </c>
      <c r="AY139" s="17" t="s">
        <v>129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81</v>
      </c>
      <c r="BK139" s="232">
        <f>ROUND(I139*H139,2)</f>
        <v>0</v>
      </c>
      <c r="BL139" s="17" t="s">
        <v>149</v>
      </c>
      <c r="BM139" s="231" t="s">
        <v>194</v>
      </c>
    </row>
    <row r="140" spans="1:51" s="13" customFormat="1" ht="12">
      <c r="A140" s="13"/>
      <c r="B140" s="238"/>
      <c r="C140" s="239"/>
      <c r="D140" s="240" t="s">
        <v>182</v>
      </c>
      <c r="E140" s="241" t="s">
        <v>1</v>
      </c>
      <c r="F140" s="242" t="s">
        <v>183</v>
      </c>
      <c r="G140" s="239"/>
      <c r="H140" s="241" t="s">
        <v>1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182</v>
      </c>
      <c r="AU140" s="248" t="s">
        <v>83</v>
      </c>
      <c r="AV140" s="13" t="s">
        <v>81</v>
      </c>
      <c r="AW140" s="13" t="s">
        <v>30</v>
      </c>
      <c r="AX140" s="13" t="s">
        <v>73</v>
      </c>
      <c r="AY140" s="248" t="s">
        <v>129</v>
      </c>
    </row>
    <row r="141" spans="1:51" s="14" customFormat="1" ht="12">
      <c r="A141" s="14"/>
      <c r="B141" s="249"/>
      <c r="C141" s="250"/>
      <c r="D141" s="240" t="s">
        <v>182</v>
      </c>
      <c r="E141" s="251" t="s">
        <v>1</v>
      </c>
      <c r="F141" s="252" t="s">
        <v>195</v>
      </c>
      <c r="G141" s="250"/>
      <c r="H141" s="253">
        <v>496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9" t="s">
        <v>182</v>
      </c>
      <c r="AU141" s="259" t="s">
        <v>83</v>
      </c>
      <c r="AV141" s="14" t="s">
        <v>83</v>
      </c>
      <c r="AW141" s="14" t="s">
        <v>30</v>
      </c>
      <c r="AX141" s="14" t="s">
        <v>73</v>
      </c>
      <c r="AY141" s="259" t="s">
        <v>129</v>
      </c>
    </row>
    <row r="142" spans="1:51" s="13" customFormat="1" ht="12">
      <c r="A142" s="13"/>
      <c r="B142" s="238"/>
      <c r="C142" s="239"/>
      <c r="D142" s="240" t="s">
        <v>182</v>
      </c>
      <c r="E142" s="241" t="s">
        <v>1</v>
      </c>
      <c r="F142" s="242" t="s">
        <v>183</v>
      </c>
      <c r="G142" s="239"/>
      <c r="H142" s="241" t="s">
        <v>1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182</v>
      </c>
      <c r="AU142" s="248" t="s">
        <v>83</v>
      </c>
      <c r="AV142" s="13" t="s">
        <v>81</v>
      </c>
      <c r="AW142" s="13" t="s">
        <v>30</v>
      </c>
      <c r="AX142" s="13" t="s">
        <v>73</v>
      </c>
      <c r="AY142" s="248" t="s">
        <v>129</v>
      </c>
    </row>
    <row r="143" spans="1:51" s="14" customFormat="1" ht="12">
      <c r="A143" s="14"/>
      <c r="B143" s="249"/>
      <c r="C143" s="250"/>
      <c r="D143" s="240" t="s">
        <v>182</v>
      </c>
      <c r="E143" s="251" t="s">
        <v>1</v>
      </c>
      <c r="F143" s="252" t="s">
        <v>184</v>
      </c>
      <c r="G143" s="250"/>
      <c r="H143" s="253">
        <v>520.8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182</v>
      </c>
      <c r="AU143" s="259" t="s">
        <v>83</v>
      </c>
      <c r="AV143" s="14" t="s">
        <v>83</v>
      </c>
      <c r="AW143" s="14" t="s">
        <v>30</v>
      </c>
      <c r="AX143" s="14" t="s">
        <v>81</v>
      </c>
      <c r="AY143" s="259" t="s">
        <v>129</v>
      </c>
    </row>
    <row r="144" spans="1:65" s="2" customFormat="1" ht="44.25" customHeight="1">
      <c r="A144" s="38"/>
      <c r="B144" s="39"/>
      <c r="C144" s="219" t="s">
        <v>196</v>
      </c>
      <c r="D144" s="219" t="s">
        <v>132</v>
      </c>
      <c r="E144" s="220" t="s">
        <v>197</v>
      </c>
      <c r="F144" s="221" t="s">
        <v>198</v>
      </c>
      <c r="G144" s="222" t="s">
        <v>199</v>
      </c>
      <c r="H144" s="223">
        <v>38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38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0.115</v>
      </c>
      <c r="T144" s="230">
        <f>S144*H144</f>
        <v>4.37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149</v>
      </c>
      <c r="AT144" s="231" t="s">
        <v>132</v>
      </c>
      <c r="AU144" s="231" t="s">
        <v>83</v>
      </c>
      <c r="AY144" s="17" t="s">
        <v>129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81</v>
      </c>
      <c r="BK144" s="232">
        <f>ROUND(I144*H144,2)</f>
        <v>0</v>
      </c>
      <c r="BL144" s="17" t="s">
        <v>149</v>
      </c>
      <c r="BM144" s="231" t="s">
        <v>200</v>
      </c>
    </row>
    <row r="145" spans="1:65" s="2" customFormat="1" ht="24.15" customHeight="1">
      <c r="A145" s="38"/>
      <c r="B145" s="39"/>
      <c r="C145" s="219" t="s">
        <v>201</v>
      </c>
      <c r="D145" s="219" t="s">
        <v>132</v>
      </c>
      <c r="E145" s="220" t="s">
        <v>202</v>
      </c>
      <c r="F145" s="221" t="s">
        <v>203</v>
      </c>
      <c r="G145" s="222" t="s">
        <v>177</v>
      </c>
      <c r="H145" s="223">
        <v>648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38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149</v>
      </c>
      <c r="AT145" s="231" t="s">
        <v>132</v>
      </c>
      <c r="AU145" s="231" t="s">
        <v>83</v>
      </c>
      <c r="AY145" s="17" t="s">
        <v>129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81</v>
      </c>
      <c r="BK145" s="232">
        <f>ROUND(I145*H145,2)</f>
        <v>0</v>
      </c>
      <c r="BL145" s="17" t="s">
        <v>149</v>
      </c>
      <c r="BM145" s="231" t="s">
        <v>204</v>
      </c>
    </row>
    <row r="146" spans="1:65" s="2" customFormat="1" ht="37.8" customHeight="1">
      <c r="A146" s="38"/>
      <c r="B146" s="39"/>
      <c r="C146" s="219" t="s">
        <v>205</v>
      </c>
      <c r="D146" s="219" t="s">
        <v>132</v>
      </c>
      <c r="E146" s="220" t="s">
        <v>206</v>
      </c>
      <c r="F146" s="221" t="s">
        <v>207</v>
      </c>
      <c r="G146" s="222" t="s">
        <v>208</v>
      </c>
      <c r="H146" s="223">
        <v>447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38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149</v>
      </c>
      <c r="AT146" s="231" t="s">
        <v>132</v>
      </c>
      <c r="AU146" s="231" t="s">
        <v>83</v>
      </c>
      <c r="AY146" s="17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149</v>
      </c>
      <c r="BM146" s="231" t="s">
        <v>209</v>
      </c>
    </row>
    <row r="147" spans="1:65" s="2" customFormat="1" ht="37.8" customHeight="1">
      <c r="A147" s="38"/>
      <c r="B147" s="39"/>
      <c r="C147" s="219" t="s">
        <v>210</v>
      </c>
      <c r="D147" s="219" t="s">
        <v>132</v>
      </c>
      <c r="E147" s="220" t="s">
        <v>206</v>
      </c>
      <c r="F147" s="221" t="s">
        <v>207</v>
      </c>
      <c r="G147" s="222" t="s">
        <v>208</v>
      </c>
      <c r="H147" s="223">
        <v>944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38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149</v>
      </c>
      <c r="AT147" s="231" t="s">
        <v>132</v>
      </c>
      <c r="AU147" s="231" t="s">
        <v>83</v>
      </c>
      <c r="AY147" s="17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81</v>
      </c>
      <c r="BK147" s="232">
        <f>ROUND(I147*H147,2)</f>
        <v>0</v>
      </c>
      <c r="BL147" s="17" t="s">
        <v>149</v>
      </c>
      <c r="BM147" s="231" t="s">
        <v>211</v>
      </c>
    </row>
    <row r="148" spans="1:51" s="13" customFormat="1" ht="12">
      <c r="A148" s="13"/>
      <c r="B148" s="238"/>
      <c r="C148" s="239"/>
      <c r="D148" s="240" t="s">
        <v>182</v>
      </c>
      <c r="E148" s="241" t="s">
        <v>1</v>
      </c>
      <c r="F148" s="242" t="s">
        <v>212</v>
      </c>
      <c r="G148" s="239"/>
      <c r="H148" s="241" t="s">
        <v>1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182</v>
      </c>
      <c r="AU148" s="248" t="s">
        <v>83</v>
      </c>
      <c r="AV148" s="13" t="s">
        <v>81</v>
      </c>
      <c r="AW148" s="13" t="s">
        <v>30</v>
      </c>
      <c r="AX148" s="13" t="s">
        <v>73</v>
      </c>
      <c r="AY148" s="248" t="s">
        <v>129</v>
      </c>
    </row>
    <row r="149" spans="1:51" s="14" customFormat="1" ht="12">
      <c r="A149" s="14"/>
      <c r="B149" s="249"/>
      <c r="C149" s="250"/>
      <c r="D149" s="240" t="s">
        <v>182</v>
      </c>
      <c r="E149" s="251" t="s">
        <v>1</v>
      </c>
      <c r="F149" s="252" t="s">
        <v>213</v>
      </c>
      <c r="G149" s="250"/>
      <c r="H149" s="253">
        <v>944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182</v>
      </c>
      <c r="AU149" s="259" t="s">
        <v>83</v>
      </c>
      <c r="AV149" s="14" t="s">
        <v>83</v>
      </c>
      <c r="AW149" s="14" t="s">
        <v>30</v>
      </c>
      <c r="AX149" s="14" t="s">
        <v>81</v>
      </c>
      <c r="AY149" s="259" t="s">
        <v>129</v>
      </c>
    </row>
    <row r="150" spans="1:65" s="2" customFormat="1" ht="37.8" customHeight="1">
      <c r="A150" s="38"/>
      <c r="B150" s="39"/>
      <c r="C150" s="219" t="s">
        <v>214</v>
      </c>
      <c r="D150" s="219" t="s">
        <v>132</v>
      </c>
      <c r="E150" s="220" t="s">
        <v>215</v>
      </c>
      <c r="F150" s="221" t="s">
        <v>216</v>
      </c>
      <c r="G150" s="222" t="s">
        <v>208</v>
      </c>
      <c r="H150" s="223">
        <v>84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38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149</v>
      </c>
      <c r="AT150" s="231" t="s">
        <v>132</v>
      </c>
      <c r="AU150" s="231" t="s">
        <v>83</v>
      </c>
      <c r="AY150" s="17" t="s">
        <v>129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81</v>
      </c>
      <c r="BK150" s="232">
        <f>ROUND(I150*H150,2)</f>
        <v>0</v>
      </c>
      <c r="BL150" s="17" t="s">
        <v>149</v>
      </c>
      <c r="BM150" s="231" t="s">
        <v>217</v>
      </c>
    </row>
    <row r="151" spans="1:65" s="2" customFormat="1" ht="49.05" customHeight="1">
      <c r="A151" s="38"/>
      <c r="B151" s="39"/>
      <c r="C151" s="219" t="s">
        <v>218</v>
      </c>
      <c r="D151" s="219" t="s">
        <v>132</v>
      </c>
      <c r="E151" s="220" t="s">
        <v>219</v>
      </c>
      <c r="F151" s="221" t="s">
        <v>220</v>
      </c>
      <c r="G151" s="222" t="s">
        <v>170</v>
      </c>
      <c r="H151" s="223">
        <v>2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38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149</v>
      </c>
      <c r="AT151" s="231" t="s">
        <v>132</v>
      </c>
      <c r="AU151" s="231" t="s">
        <v>83</v>
      </c>
      <c r="AY151" s="17" t="s">
        <v>129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149</v>
      </c>
      <c r="BM151" s="231" t="s">
        <v>221</v>
      </c>
    </row>
    <row r="152" spans="1:65" s="2" customFormat="1" ht="44.25" customHeight="1">
      <c r="A152" s="38"/>
      <c r="B152" s="39"/>
      <c r="C152" s="219" t="s">
        <v>222</v>
      </c>
      <c r="D152" s="219" t="s">
        <v>132</v>
      </c>
      <c r="E152" s="220" t="s">
        <v>223</v>
      </c>
      <c r="F152" s="221" t="s">
        <v>224</v>
      </c>
      <c r="G152" s="222" t="s">
        <v>170</v>
      </c>
      <c r="H152" s="223">
        <v>2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38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149</v>
      </c>
      <c r="AT152" s="231" t="s">
        <v>132</v>
      </c>
      <c r="AU152" s="231" t="s">
        <v>83</v>
      </c>
      <c r="AY152" s="17" t="s">
        <v>129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81</v>
      </c>
      <c r="BK152" s="232">
        <f>ROUND(I152*H152,2)</f>
        <v>0</v>
      </c>
      <c r="BL152" s="17" t="s">
        <v>149</v>
      </c>
      <c r="BM152" s="231" t="s">
        <v>225</v>
      </c>
    </row>
    <row r="153" spans="1:65" s="2" customFormat="1" ht="37.8" customHeight="1">
      <c r="A153" s="38"/>
      <c r="B153" s="39"/>
      <c r="C153" s="219" t="s">
        <v>226</v>
      </c>
      <c r="D153" s="219" t="s">
        <v>132</v>
      </c>
      <c r="E153" s="220" t="s">
        <v>227</v>
      </c>
      <c r="F153" s="221" t="s">
        <v>228</v>
      </c>
      <c r="G153" s="222" t="s">
        <v>170</v>
      </c>
      <c r="H153" s="223">
        <v>2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38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149</v>
      </c>
      <c r="AT153" s="231" t="s">
        <v>132</v>
      </c>
      <c r="AU153" s="231" t="s">
        <v>83</v>
      </c>
      <c r="AY153" s="17" t="s">
        <v>129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81</v>
      </c>
      <c r="BK153" s="232">
        <f>ROUND(I153*H153,2)</f>
        <v>0</v>
      </c>
      <c r="BL153" s="17" t="s">
        <v>149</v>
      </c>
      <c r="BM153" s="231" t="s">
        <v>229</v>
      </c>
    </row>
    <row r="154" spans="1:65" s="2" customFormat="1" ht="62.7" customHeight="1">
      <c r="A154" s="38"/>
      <c r="B154" s="39"/>
      <c r="C154" s="219" t="s">
        <v>8</v>
      </c>
      <c r="D154" s="219" t="s">
        <v>132</v>
      </c>
      <c r="E154" s="220" t="s">
        <v>230</v>
      </c>
      <c r="F154" s="221" t="s">
        <v>231</v>
      </c>
      <c r="G154" s="222" t="s">
        <v>170</v>
      </c>
      <c r="H154" s="223">
        <v>10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38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149</v>
      </c>
      <c r="AT154" s="231" t="s">
        <v>132</v>
      </c>
      <c r="AU154" s="231" t="s">
        <v>83</v>
      </c>
      <c r="AY154" s="17" t="s">
        <v>129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81</v>
      </c>
      <c r="BK154" s="232">
        <f>ROUND(I154*H154,2)</f>
        <v>0</v>
      </c>
      <c r="BL154" s="17" t="s">
        <v>149</v>
      </c>
      <c r="BM154" s="231" t="s">
        <v>232</v>
      </c>
    </row>
    <row r="155" spans="1:65" s="2" customFormat="1" ht="62.7" customHeight="1">
      <c r="A155" s="38"/>
      <c r="B155" s="39"/>
      <c r="C155" s="219" t="s">
        <v>233</v>
      </c>
      <c r="D155" s="219" t="s">
        <v>132</v>
      </c>
      <c r="E155" s="220" t="s">
        <v>234</v>
      </c>
      <c r="F155" s="221" t="s">
        <v>235</v>
      </c>
      <c r="G155" s="222" t="s">
        <v>170</v>
      </c>
      <c r="H155" s="223">
        <v>10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38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149</v>
      </c>
      <c r="AT155" s="231" t="s">
        <v>132</v>
      </c>
      <c r="AU155" s="231" t="s">
        <v>83</v>
      </c>
      <c r="AY155" s="17" t="s">
        <v>129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81</v>
      </c>
      <c r="BK155" s="232">
        <f>ROUND(I155*H155,2)</f>
        <v>0</v>
      </c>
      <c r="BL155" s="17" t="s">
        <v>149</v>
      </c>
      <c r="BM155" s="231" t="s">
        <v>236</v>
      </c>
    </row>
    <row r="156" spans="1:65" s="2" customFormat="1" ht="55.5" customHeight="1">
      <c r="A156" s="38"/>
      <c r="B156" s="39"/>
      <c r="C156" s="219" t="s">
        <v>237</v>
      </c>
      <c r="D156" s="219" t="s">
        <v>132</v>
      </c>
      <c r="E156" s="220" t="s">
        <v>238</v>
      </c>
      <c r="F156" s="221" t="s">
        <v>239</v>
      </c>
      <c r="G156" s="222" t="s">
        <v>170</v>
      </c>
      <c r="H156" s="223">
        <v>10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38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149</v>
      </c>
      <c r="AT156" s="231" t="s">
        <v>132</v>
      </c>
      <c r="AU156" s="231" t="s">
        <v>83</v>
      </c>
      <c r="AY156" s="17" t="s">
        <v>129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81</v>
      </c>
      <c r="BK156" s="232">
        <f>ROUND(I156*H156,2)</f>
        <v>0</v>
      </c>
      <c r="BL156" s="17" t="s">
        <v>149</v>
      </c>
      <c r="BM156" s="231" t="s">
        <v>240</v>
      </c>
    </row>
    <row r="157" spans="1:65" s="2" customFormat="1" ht="62.7" customHeight="1">
      <c r="A157" s="38"/>
      <c r="B157" s="39"/>
      <c r="C157" s="219" t="s">
        <v>241</v>
      </c>
      <c r="D157" s="219" t="s">
        <v>132</v>
      </c>
      <c r="E157" s="220" t="s">
        <v>242</v>
      </c>
      <c r="F157" s="221" t="s">
        <v>243</v>
      </c>
      <c r="G157" s="222" t="s">
        <v>208</v>
      </c>
      <c r="H157" s="223">
        <v>447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38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149</v>
      </c>
      <c r="AT157" s="231" t="s">
        <v>132</v>
      </c>
      <c r="AU157" s="231" t="s">
        <v>83</v>
      </c>
      <c r="AY157" s="17" t="s">
        <v>129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81</v>
      </c>
      <c r="BK157" s="232">
        <f>ROUND(I157*H157,2)</f>
        <v>0</v>
      </c>
      <c r="BL157" s="17" t="s">
        <v>149</v>
      </c>
      <c r="BM157" s="231" t="s">
        <v>244</v>
      </c>
    </row>
    <row r="158" spans="1:65" s="2" customFormat="1" ht="62.7" customHeight="1">
      <c r="A158" s="38"/>
      <c r="B158" s="39"/>
      <c r="C158" s="219" t="s">
        <v>245</v>
      </c>
      <c r="D158" s="219" t="s">
        <v>132</v>
      </c>
      <c r="E158" s="220" t="s">
        <v>242</v>
      </c>
      <c r="F158" s="221" t="s">
        <v>243</v>
      </c>
      <c r="G158" s="222" t="s">
        <v>208</v>
      </c>
      <c r="H158" s="223">
        <v>944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38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149</v>
      </c>
      <c r="AT158" s="231" t="s">
        <v>132</v>
      </c>
      <c r="AU158" s="231" t="s">
        <v>83</v>
      </c>
      <c r="AY158" s="17" t="s">
        <v>129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81</v>
      </c>
      <c r="BK158" s="232">
        <f>ROUND(I158*H158,2)</f>
        <v>0</v>
      </c>
      <c r="BL158" s="17" t="s">
        <v>149</v>
      </c>
      <c r="BM158" s="231" t="s">
        <v>246</v>
      </c>
    </row>
    <row r="159" spans="1:65" s="2" customFormat="1" ht="55.5" customHeight="1">
      <c r="A159" s="38"/>
      <c r="B159" s="39"/>
      <c r="C159" s="219" t="s">
        <v>247</v>
      </c>
      <c r="D159" s="219" t="s">
        <v>132</v>
      </c>
      <c r="E159" s="220" t="s">
        <v>248</v>
      </c>
      <c r="F159" s="221" t="s">
        <v>249</v>
      </c>
      <c r="G159" s="222" t="s">
        <v>208</v>
      </c>
      <c r="H159" s="223">
        <v>303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38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149</v>
      </c>
      <c r="AT159" s="231" t="s">
        <v>132</v>
      </c>
      <c r="AU159" s="231" t="s">
        <v>83</v>
      </c>
      <c r="AY159" s="17" t="s">
        <v>129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81</v>
      </c>
      <c r="BK159" s="232">
        <f>ROUND(I159*H159,2)</f>
        <v>0</v>
      </c>
      <c r="BL159" s="17" t="s">
        <v>149</v>
      </c>
      <c r="BM159" s="231" t="s">
        <v>250</v>
      </c>
    </row>
    <row r="160" spans="1:51" s="13" customFormat="1" ht="12">
      <c r="A160" s="13"/>
      <c r="B160" s="238"/>
      <c r="C160" s="239"/>
      <c r="D160" s="240" t="s">
        <v>182</v>
      </c>
      <c r="E160" s="241" t="s">
        <v>1</v>
      </c>
      <c r="F160" s="242" t="s">
        <v>251</v>
      </c>
      <c r="G160" s="239"/>
      <c r="H160" s="241" t="s">
        <v>1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182</v>
      </c>
      <c r="AU160" s="248" t="s">
        <v>83</v>
      </c>
      <c r="AV160" s="13" t="s">
        <v>81</v>
      </c>
      <c r="AW160" s="13" t="s">
        <v>30</v>
      </c>
      <c r="AX160" s="13" t="s">
        <v>73</v>
      </c>
      <c r="AY160" s="248" t="s">
        <v>129</v>
      </c>
    </row>
    <row r="161" spans="1:51" s="14" customFormat="1" ht="12">
      <c r="A161" s="14"/>
      <c r="B161" s="249"/>
      <c r="C161" s="250"/>
      <c r="D161" s="240" t="s">
        <v>182</v>
      </c>
      <c r="E161" s="251" t="s">
        <v>1</v>
      </c>
      <c r="F161" s="252" t="s">
        <v>252</v>
      </c>
      <c r="G161" s="250"/>
      <c r="H161" s="253">
        <v>303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182</v>
      </c>
      <c r="AU161" s="259" t="s">
        <v>83</v>
      </c>
      <c r="AV161" s="14" t="s">
        <v>83</v>
      </c>
      <c r="AW161" s="14" t="s">
        <v>30</v>
      </c>
      <c r="AX161" s="14" t="s">
        <v>81</v>
      </c>
      <c r="AY161" s="259" t="s">
        <v>129</v>
      </c>
    </row>
    <row r="162" spans="1:65" s="2" customFormat="1" ht="55.5" customHeight="1">
      <c r="A162" s="38"/>
      <c r="B162" s="39"/>
      <c r="C162" s="219" t="s">
        <v>7</v>
      </c>
      <c r="D162" s="219" t="s">
        <v>132</v>
      </c>
      <c r="E162" s="220" t="s">
        <v>248</v>
      </c>
      <c r="F162" s="221" t="s">
        <v>249</v>
      </c>
      <c r="G162" s="222" t="s">
        <v>208</v>
      </c>
      <c r="H162" s="223">
        <v>144.5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38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149</v>
      </c>
      <c r="AT162" s="231" t="s">
        <v>132</v>
      </c>
      <c r="AU162" s="231" t="s">
        <v>83</v>
      </c>
      <c r="AY162" s="17" t="s">
        <v>129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81</v>
      </c>
      <c r="BK162" s="232">
        <f>ROUND(I162*H162,2)</f>
        <v>0</v>
      </c>
      <c r="BL162" s="17" t="s">
        <v>149</v>
      </c>
      <c r="BM162" s="231" t="s">
        <v>253</v>
      </c>
    </row>
    <row r="163" spans="1:51" s="13" customFormat="1" ht="12">
      <c r="A163" s="13"/>
      <c r="B163" s="238"/>
      <c r="C163" s="239"/>
      <c r="D163" s="240" t="s">
        <v>182</v>
      </c>
      <c r="E163" s="241" t="s">
        <v>1</v>
      </c>
      <c r="F163" s="242" t="s">
        <v>254</v>
      </c>
      <c r="G163" s="239"/>
      <c r="H163" s="241" t="s">
        <v>1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182</v>
      </c>
      <c r="AU163" s="248" t="s">
        <v>83</v>
      </c>
      <c r="AV163" s="13" t="s">
        <v>81</v>
      </c>
      <c r="AW163" s="13" t="s">
        <v>30</v>
      </c>
      <c r="AX163" s="13" t="s">
        <v>73</v>
      </c>
      <c r="AY163" s="248" t="s">
        <v>129</v>
      </c>
    </row>
    <row r="164" spans="1:51" s="14" customFormat="1" ht="12">
      <c r="A164" s="14"/>
      <c r="B164" s="249"/>
      <c r="C164" s="250"/>
      <c r="D164" s="240" t="s">
        <v>182</v>
      </c>
      <c r="E164" s="251" t="s">
        <v>1</v>
      </c>
      <c r="F164" s="252" t="s">
        <v>255</v>
      </c>
      <c r="G164" s="250"/>
      <c r="H164" s="253">
        <v>144.5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182</v>
      </c>
      <c r="AU164" s="259" t="s">
        <v>83</v>
      </c>
      <c r="AV164" s="14" t="s">
        <v>83</v>
      </c>
      <c r="AW164" s="14" t="s">
        <v>30</v>
      </c>
      <c r="AX164" s="14" t="s">
        <v>81</v>
      </c>
      <c r="AY164" s="259" t="s">
        <v>129</v>
      </c>
    </row>
    <row r="165" spans="1:65" s="2" customFormat="1" ht="66.75" customHeight="1">
      <c r="A165" s="38"/>
      <c r="B165" s="39"/>
      <c r="C165" s="219" t="s">
        <v>256</v>
      </c>
      <c r="D165" s="219" t="s">
        <v>132</v>
      </c>
      <c r="E165" s="220" t="s">
        <v>257</v>
      </c>
      <c r="F165" s="221" t="s">
        <v>258</v>
      </c>
      <c r="G165" s="222" t="s">
        <v>208</v>
      </c>
      <c r="H165" s="223">
        <v>6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38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149</v>
      </c>
      <c r="AT165" s="231" t="s">
        <v>132</v>
      </c>
      <c r="AU165" s="231" t="s">
        <v>83</v>
      </c>
      <c r="AY165" s="17" t="s">
        <v>129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81</v>
      </c>
      <c r="BK165" s="232">
        <f>ROUND(I165*H165,2)</f>
        <v>0</v>
      </c>
      <c r="BL165" s="17" t="s">
        <v>149</v>
      </c>
      <c r="BM165" s="231" t="s">
        <v>259</v>
      </c>
    </row>
    <row r="166" spans="1:65" s="2" customFormat="1" ht="16.5" customHeight="1">
      <c r="A166" s="38"/>
      <c r="B166" s="39"/>
      <c r="C166" s="271" t="s">
        <v>260</v>
      </c>
      <c r="D166" s="271" t="s">
        <v>261</v>
      </c>
      <c r="E166" s="272" t="s">
        <v>262</v>
      </c>
      <c r="F166" s="273" t="s">
        <v>263</v>
      </c>
      <c r="G166" s="274" t="s">
        <v>264</v>
      </c>
      <c r="H166" s="275">
        <v>12</v>
      </c>
      <c r="I166" s="276"/>
      <c r="J166" s="277">
        <f>ROUND(I166*H166,2)</f>
        <v>0</v>
      </c>
      <c r="K166" s="278"/>
      <c r="L166" s="279"/>
      <c r="M166" s="280" t="s">
        <v>1</v>
      </c>
      <c r="N166" s="281" t="s">
        <v>38</v>
      </c>
      <c r="O166" s="91"/>
      <c r="P166" s="229">
        <f>O166*H166</f>
        <v>0</v>
      </c>
      <c r="Q166" s="229">
        <v>1</v>
      </c>
      <c r="R166" s="229">
        <f>Q166*H166</f>
        <v>12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201</v>
      </c>
      <c r="AT166" s="231" t="s">
        <v>261</v>
      </c>
      <c r="AU166" s="231" t="s">
        <v>83</v>
      </c>
      <c r="AY166" s="17" t="s">
        <v>129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81</v>
      </c>
      <c r="BK166" s="232">
        <f>ROUND(I166*H166,2)</f>
        <v>0</v>
      </c>
      <c r="BL166" s="17" t="s">
        <v>149</v>
      </c>
      <c r="BM166" s="231" t="s">
        <v>265</v>
      </c>
    </row>
    <row r="167" spans="1:51" s="14" customFormat="1" ht="12">
      <c r="A167" s="14"/>
      <c r="B167" s="249"/>
      <c r="C167" s="250"/>
      <c r="D167" s="240" t="s">
        <v>182</v>
      </c>
      <c r="E167" s="250"/>
      <c r="F167" s="252" t="s">
        <v>266</v>
      </c>
      <c r="G167" s="250"/>
      <c r="H167" s="253">
        <v>12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182</v>
      </c>
      <c r="AU167" s="259" t="s">
        <v>83</v>
      </c>
      <c r="AV167" s="14" t="s">
        <v>83</v>
      </c>
      <c r="AW167" s="14" t="s">
        <v>4</v>
      </c>
      <c r="AX167" s="14" t="s">
        <v>81</v>
      </c>
      <c r="AY167" s="259" t="s">
        <v>129</v>
      </c>
    </row>
    <row r="168" spans="1:65" s="2" customFormat="1" ht="24.15" customHeight="1">
      <c r="A168" s="38"/>
      <c r="B168" s="39"/>
      <c r="C168" s="219" t="s">
        <v>267</v>
      </c>
      <c r="D168" s="219" t="s">
        <v>132</v>
      </c>
      <c r="E168" s="220" t="s">
        <v>268</v>
      </c>
      <c r="F168" s="221" t="s">
        <v>269</v>
      </c>
      <c r="G168" s="222" t="s">
        <v>177</v>
      </c>
      <c r="H168" s="223">
        <v>605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38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149</v>
      </c>
      <c r="AT168" s="231" t="s">
        <v>132</v>
      </c>
      <c r="AU168" s="231" t="s">
        <v>83</v>
      </c>
      <c r="AY168" s="17" t="s">
        <v>129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81</v>
      </c>
      <c r="BK168" s="232">
        <f>ROUND(I168*H168,2)</f>
        <v>0</v>
      </c>
      <c r="BL168" s="17" t="s">
        <v>149</v>
      </c>
      <c r="BM168" s="231" t="s">
        <v>270</v>
      </c>
    </row>
    <row r="169" spans="1:51" s="13" customFormat="1" ht="12">
      <c r="A169" s="13"/>
      <c r="B169" s="238"/>
      <c r="C169" s="239"/>
      <c r="D169" s="240" t="s">
        <v>182</v>
      </c>
      <c r="E169" s="241" t="s">
        <v>1</v>
      </c>
      <c r="F169" s="242" t="s">
        <v>271</v>
      </c>
      <c r="G169" s="239"/>
      <c r="H169" s="241" t="s">
        <v>1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182</v>
      </c>
      <c r="AU169" s="248" t="s">
        <v>83</v>
      </c>
      <c r="AV169" s="13" t="s">
        <v>81</v>
      </c>
      <c r="AW169" s="13" t="s">
        <v>30</v>
      </c>
      <c r="AX169" s="13" t="s">
        <v>73</v>
      </c>
      <c r="AY169" s="248" t="s">
        <v>129</v>
      </c>
    </row>
    <row r="170" spans="1:51" s="14" customFormat="1" ht="12">
      <c r="A170" s="14"/>
      <c r="B170" s="249"/>
      <c r="C170" s="250"/>
      <c r="D170" s="240" t="s">
        <v>182</v>
      </c>
      <c r="E170" s="251" t="s">
        <v>1</v>
      </c>
      <c r="F170" s="252" t="s">
        <v>272</v>
      </c>
      <c r="G170" s="250"/>
      <c r="H170" s="253">
        <v>605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9" t="s">
        <v>182</v>
      </c>
      <c r="AU170" s="259" t="s">
        <v>83</v>
      </c>
      <c r="AV170" s="14" t="s">
        <v>83</v>
      </c>
      <c r="AW170" s="14" t="s">
        <v>30</v>
      </c>
      <c r="AX170" s="14" t="s">
        <v>81</v>
      </c>
      <c r="AY170" s="259" t="s">
        <v>129</v>
      </c>
    </row>
    <row r="171" spans="1:65" s="2" customFormat="1" ht="24.15" customHeight="1">
      <c r="A171" s="38"/>
      <c r="B171" s="39"/>
      <c r="C171" s="219" t="s">
        <v>273</v>
      </c>
      <c r="D171" s="219" t="s">
        <v>132</v>
      </c>
      <c r="E171" s="220" t="s">
        <v>268</v>
      </c>
      <c r="F171" s="221" t="s">
        <v>269</v>
      </c>
      <c r="G171" s="222" t="s">
        <v>177</v>
      </c>
      <c r="H171" s="223">
        <v>289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38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149</v>
      </c>
      <c r="AT171" s="231" t="s">
        <v>132</v>
      </c>
      <c r="AU171" s="231" t="s">
        <v>83</v>
      </c>
      <c r="AY171" s="17" t="s">
        <v>129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81</v>
      </c>
      <c r="BK171" s="232">
        <f>ROUND(I171*H171,2)</f>
        <v>0</v>
      </c>
      <c r="BL171" s="17" t="s">
        <v>149</v>
      </c>
      <c r="BM171" s="231" t="s">
        <v>274</v>
      </c>
    </row>
    <row r="172" spans="1:51" s="13" customFormat="1" ht="12">
      <c r="A172" s="13"/>
      <c r="B172" s="238"/>
      <c r="C172" s="239"/>
      <c r="D172" s="240" t="s">
        <v>182</v>
      </c>
      <c r="E172" s="241" t="s">
        <v>1</v>
      </c>
      <c r="F172" s="242" t="s">
        <v>275</v>
      </c>
      <c r="G172" s="239"/>
      <c r="H172" s="241" t="s">
        <v>1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182</v>
      </c>
      <c r="AU172" s="248" t="s">
        <v>83</v>
      </c>
      <c r="AV172" s="13" t="s">
        <v>81</v>
      </c>
      <c r="AW172" s="13" t="s">
        <v>30</v>
      </c>
      <c r="AX172" s="13" t="s">
        <v>73</v>
      </c>
      <c r="AY172" s="248" t="s">
        <v>129</v>
      </c>
    </row>
    <row r="173" spans="1:51" s="14" customFormat="1" ht="12">
      <c r="A173" s="14"/>
      <c r="B173" s="249"/>
      <c r="C173" s="250"/>
      <c r="D173" s="240" t="s">
        <v>182</v>
      </c>
      <c r="E173" s="251" t="s">
        <v>1</v>
      </c>
      <c r="F173" s="252" t="s">
        <v>276</v>
      </c>
      <c r="G173" s="250"/>
      <c r="H173" s="253">
        <v>289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182</v>
      </c>
      <c r="AU173" s="259" t="s">
        <v>83</v>
      </c>
      <c r="AV173" s="14" t="s">
        <v>83</v>
      </c>
      <c r="AW173" s="14" t="s">
        <v>30</v>
      </c>
      <c r="AX173" s="14" t="s">
        <v>81</v>
      </c>
      <c r="AY173" s="259" t="s">
        <v>129</v>
      </c>
    </row>
    <row r="174" spans="1:65" s="2" customFormat="1" ht="37.8" customHeight="1">
      <c r="A174" s="38"/>
      <c r="B174" s="39"/>
      <c r="C174" s="219" t="s">
        <v>277</v>
      </c>
      <c r="D174" s="219" t="s">
        <v>132</v>
      </c>
      <c r="E174" s="220" t="s">
        <v>278</v>
      </c>
      <c r="F174" s="221" t="s">
        <v>279</v>
      </c>
      <c r="G174" s="222" t="s">
        <v>177</v>
      </c>
      <c r="H174" s="223">
        <v>122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38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149</v>
      </c>
      <c r="AT174" s="231" t="s">
        <v>132</v>
      </c>
      <c r="AU174" s="231" t="s">
        <v>83</v>
      </c>
      <c r="AY174" s="17" t="s">
        <v>129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81</v>
      </c>
      <c r="BK174" s="232">
        <f>ROUND(I174*H174,2)</f>
        <v>0</v>
      </c>
      <c r="BL174" s="17" t="s">
        <v>149</v>
      </c>
      <c r="BM174" s="231" t="s">
        <v>280</v>
      </c>
    </row>
    <row r="175" spans="1:65" s="2" customFormat="1" ht="37.8" customHeight="1">
      <c r="A175" s="38"/>
      <c r="B175" s="39"/>
      <c r="C175" s="219" t="s">
        <v>281</v>
      </c>
      <c r="D175" s="219" t="s">
        <v>132</v>
      </c>
      <c r="E175" s="220" t="s">
        <v>282</v>
      </c>
      <c r="F175" s="221" t="s">
        <v>283</v>
      </c>
      <c r="G175" s="222" t="s">
        <v>177</v>
      </c>
      <c r="H175" s="223">
        <v>122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38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149</v>
      </c>
      <c r="AT175" s="231" t="s">
        <v>132</v>
      </c>
      <c r="AU175" s="231" t="s">
        <v>83</v>
      </c>
      <c r="AY175" s="17" t="s">
        <v>129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81</v>
      </c>
      <c r="BK175" s="232">
        <f>ROUND(I175*H175,2)</f>
        <v>0</v>
      </c>
      <c r="BL175" s="17" t="s">
        <v>149</v>
      </c>
      <c r="BM175" s="231" t="s">
        <v>284</v>
      </c>
    </row>
    <row r="176" spans="1:65" s="2" customFormat="1" ht="16.5" customHeight="1">
      <c r="A176" s="38"/>
      <c r="B176" s="39"/>
      <c r="C176" s="271" t="s">
        <v>285</v>
      </c>
      <c r="D176" s="271" t="s">
        <v>261</v>
      </c>
      <c r="E176" s="272" t="s">
        <v>286</v>
      </c>
      <c r="F176" s="273" t="s">
        <v>287</v>
      </c>
      <c r="G176" s="274" t="s">
        <v>288</v>
      </c>
      <c r="H176" s="275">
        <v>2.44</v>
      </c>
      <c r="I176" s="276"/>
      <c r="J176" s="277">
        <f>ROUND(I176*H176,2)</f>
        <v>0</v>
      </c>
      <c r="K176" s="278"/>
      <c r="L176" s="279"/>
      <c r="M176" s="280" t="s">
        <v>1</v>
      </c>
      <c r="N176" s="281" t="s">
        <v>38</v>
      </c>
      <c r="O176" s="91"/>
      <c r="P176" s="229">
        <f>O176*H176</f>
        <v>0</v>
      </c>
      <c r="Q176" s="229">
        <v>0.001</v>
      </c>
      <c r="R176" s="229">
        <f>Q176*H176</f>
        <v>0.00244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201</v>
      </c>
      <c r="AT176" s="231" t="s">
        <v>261</v>
      </c>
      <c r="AU176" s="231" t="s">
        <v>83</v>
      </c>
      <c r="AY176" s="17" t="s">
        <v>129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81</v>
      </c>
      <c r="BK176" s="232">
        <f>ROUND(I176*H176,2)</f>
        <v>0</v>
      </c>
      <c r="BL176" s="17" t="s">
        <v>149</v>
      </c>
      <c r="BM176" s="231" t="s">
        <v>289</v>
      </c>
    </row>
    <row r="177" spans="1:51" s="14" customFormat="1" ht="12">
      <c r="A177" s="14"/>
      <c r="B177" s="249"/>
      <c r="C177" s="250"/>
      <c r="D177" s="240" t="s">
        <v>182</v>
      </c>
      <c r="E177" s="250"/>
      <c r="F177" s="252" t="s">
        <v>290</v>
      </c>
      <c r="G177" s="250"/>
      <c r="H177" s="253">
        <v>2.44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182</v>
      </c>
      <c r="AU177" s="259" t="s">
        <v>83</v>
      </c>
      <c r="AV177" s="14" t="s">
        <v>83</v>
      </c>
      <c r="AW177" s="14" t="s">
        <v>4</v>
      </c>
      <c r="AX177" s="14" t="s">
        <v>81</v>
      </c>
      <c r="AY177" s="259" t="s">
        <v>129</v>
      </c>
    </row>
    <row r="178" spans="1:63" s="12" customFormat="1" ht="22.8" customHeight="1">
      <c r="A178" s="12"/>
      <c r="B178" s="203"/>
      <c r="C178" s="204"/>
      <c r="D178" s="205" t="s">
        <v>72</v>
      </c>
      <c r="E178" s="217" t="s">
        <v>83</v>
      </c>
      <c r="F178" s="217" t="s">
        <v>291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SUM(P179:P180)</f>
        <v>0</v>
      </c>
      <c r="Q178" s="211"/>
      <c r="R178" s="212">
        <f>SUM(R179:R180)</f>
        <v>52.539269999999995</v>
      </c>
      <c r="S178" s="211"/>
      <c r="T178" s="213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81</v>
      </c>
      <c r="AT178" s="215" t="s">
        <v>72</v>
      </c>
      <c r="AU178" s="215" t="s">
        <v>81</v>
      </c>
      <c r="AY178" s="214" t="s">
        <v>129</v>
      </c>
      <c r="BK178" s="216">
        <f>SUM(BK179:BK180)</f>
        <v>0</v>
      </c>
    </row>
    <row r="179" spans="1:65" s="2" customFormat="1" ht="33" customHeight="1">
      <c r="A179" s="38"/>
      <c r="B179" s="39"/>
      <c r="C179" s="219" t="s">
        <v>292</v>
      </c>
      <c r="D179" s="219" t="s">
        <v>132</v>
      </c>
      <c r="E179" s="220" t="s">
        <v>293</v>
      </c>
      <c r="F179" s="221" t="s">
        <v>294</v>
      </c>
      <c r="G179" s="222" t="s">
        <v>208</v>
      </c>
      <c r="H179" s="223">
        <v>21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38</v>
      </c>
      <c r="O179" s="91"/>
      <c r="P179" s="229">
        <f>O179*H179</f>
        <v>0</v>
      </c>
      <c r="Q179" s="229">
        <v>2.50187</v>
      </c>
      <c r="R179" s="229">
        <f>Q179*H179</f>
        <v>52.539269999999995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149</v>
      </c>
      <c r="AT179" s="231" t="s">
        <v>132</v>
      </c>
      <c r="AU179" s="231" t="s">
        <v>83</v>
      </c>
      <c r="AY179" s="17" t="s">
        <v>129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81</v>
      </c>
      <c r="BK179" s="232">
        <f>ROUND(I179*H179,2)</f>
        <v>0</v>
      </c>
      <c r="BL179" s="17" t="s">
        <v>149</v>
      </c>
      <c r="BM179" s="231" t="s">
        <v>295</v>
      </c>
    </row>
    <row r="180" spans="1:47" s="2" customFormat="1" ht="12">
      <c r="A180" s="38"/>
      <c r="B180" s="39"/>
      <c r="C180" s="40"/>
      <c r="D180" s="240" t="s">
        <v>296</v>
      </c>
      <c r="E180" s="40"/>
      <c r="F180" s="282" t="s">
        <v>297</v>
      </c>
      <c r="G180" s="40"/>
      <c r="H180" s="40"/>
      <c r="I180" s="283"/>
      <c r="J180" s="40"/>
      <c r="K180" s="40"/>
      <c r="L180" s="44"/>
      <c r="M180" s="284"/>
      <c r="N180" s="28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296</v>
      </c>
      <c r="AU180" s="17" t="s">
        <v>83</v>
      </c>
    </row>
    <row r="181" spans="1:63" s="12" customFormat="1" ht="22.8" customHeight="1">
      <c r="A181" s="12"/>
      <c r="B181" s="203"/>
      <c r="C181" s="204"/>
      <c r="D181" s="205" t="s">
        <v>72</v>
      </c>
      <c r="E181" s="217" t="s">
        <v>144</v>
      </c>
      <c r="F181" s="217" t="s">
        <v>298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P182</f>
        <v>0</v>
      </c>
      <c r="Q181" s="211"/>
      <c r="R181" s="212">
        <f>R182</f>
        <v>35.0175</v>
      </c>
      <c r="S181" s="211"/>
      <c r="T181" s="213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81</v>
      </c>
      <c r="AT181" s="215" t="s">
        <v>72</v>
      </c>
      <c r="AU181" s="215" t="s">
        <v>81</v>
      </c>
      <c r="AY181" s="214" t="s">
        <v>129</v>
      </c>
      <c r="BK181" s="216">
        <f>BK182</f>
        <v>0</v>
      </c>
    </row>
    <row r="182" spans="1:65" s="2" customFormat="1" ht="33" customHeight="1">
      <c r="A182" s="38"/>
      <c r="B182" s="39"/>
      <c r="C182" s="219" t="s">
        <v>299</v>
      </c>
      <c r="D182" s="219" t="s">
        <v>132</v>
      </c>
      <c r="E182" s="220" t="s">
        <v>300</v>
      </c>
      <c r="F182" s="221" t="s">
        <v>301</v>
      </c>
      <c r="G182" s="222" t="s">
        <v>177</v>
      </c>
      <c r="H182" s="223">
        <v>150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38</v>
      </c>
      <c r="O182" s="91"/>
      <c r="P182" s="229">
        <f>O182*H182</f>
        <v>0</v>
      </c>
      <c r="Q182" s="229">
        <v>0.23345</v>
      </c>
      <c r="R182" s="229">
        <f>Q182*H182</f>
        <v>35.0175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149</v>
      </c>
      <c r="AT182" s="231" t="s">
        <v>132</v>
      </c>
      <c r="AU182" s="231" t="s">
        <v>83</v>
      </c>
      <c r="AY182" s="17" t="s">
        <v>129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81</v>
      </c>
      <c r="BK182" s="232">
        <f>ROUND(I182*H182,2)</f>
        <v>0</v>
      </c>
      <c r="BL182" s="17" t="s">
        <v>149</v>
      </c>
      <c r="BM182" s="231" t="s">
        <v>302</v>
      </c>
    </row>
    <row r="183" spans="1:63" s="12" customFormat="1" ht="22.8" customHeight="1">
      <c r="A183" s="12"/>
      <c r="B183" s="203"/>
      <c r="C183" s="204"/>
      <c r="D183" s="205" t="s">
        <v>72</v>
      </c>
      <c r="E183" s="217" t="s">
        <v>128</v>
      </c>
      <c r="F183" s="217" t="s">
        <v>303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SUM(P184:P211)</f>
        <v>0</v>
      </c>
      <c r="Q183" s="211"/>
      <c r="R183" s="212">
        <f>SUM(R184:R211)</f>
        <v>105.57081500000001</v>
      </c>
      <c r="S183" s="211"/>
      <c r="T183" s="213">
        <f>SUM(T184:T211)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81</v>
      </c>
      <c r="AT183" s="215" t="s">
        <v>72</v>
      </c>
      <c r="AU183" s="215" t="s">
        <v>81</v>
      </c>
      <c r="AY183" s="214" t="s">
        <v>129</v>
      </c>
      <c r="BK183" s="216">
        <f>SUM(BK184:BK211)</f>
        <v>0</v>
      </c>
    </row>
    <row r="184" spans="1:65" s="2" customFormat="1" ht="37.8" customHeight="1">
      <c r="A184" s="38"/>
      <c r="B184" s="39"/>
      <c r="C184" s="219" t="s">
        <v>304</v>
      </c>
      <c r="D184" s="219" t="s">
        <v>132</v>
      </c>
      <c r="E184" s="220" t="s">
        <v>305</v>
      </c>
      <c r="F184" s="221" t="s">
        <v>306</v>
      </c>
      <c r="G184" s="222" t="s">
        <v>177</v>
      </c>
      <c r="H184" s="223">
        <v>289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38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149</v>
      </c>
      <c r="AT184" s="231" t="s">
        <v>132</v>
      </c>
      <c r="AU184" s="231" t="s">
        <v>83</v>
      </c>
      <c r="AY184" s="17" t="s">
        <v>129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81</v>
      </c>
      <c r="BK184" s="232">
        <f>ROUND(I184*H184,2)</f>
        <v>0</v>
      </c>
      <c r="BL184" s="17" t="s">
        <v>149</v>
      </c>
      <c r="BM184" s="231" t="s">
        <v>307</v>
      </c>
    </row>
    <row r="185" spans="1:51" s="13" customFormat="1" ht="12">
      <c r="A185" s="13"/>
      <c r="B185" s="238"/>
      <c r="C185" s="239"/>
      <c r="D185" s="240" t="s">
        <v>182</v>
      </c>
      <c r="E185" s="241" t="s">
        <v>1</v>
      </c>
      <c r="F185" s="242" t="s">
        <v>275</v>
      </c>
      <c r="G185" s="239"/>
      <c r="H185" s="241" t="s">
        <v>1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182</v>
      </c>
      <c r="AU185" s="248" t="s">
        <v>83</v>
      </c>
      <c r="AV185" s="13" t="s">
        <v>81</v>
      </c>
      <c r="AW185" s="13" t="s">
        <v>30</v>
      </c>
      <c r="AX185" s="13" t="s">
        <v>73</v>
      </c>
      <c r="AY185" s="248" t="s">
        <v>129</v>
      </c>
    </row>
    <row r="186" spans="1:51" s="14" customFormat="1" ht="12">
      <c r="A186" s="14"/>
      <c r="B186" s="249"/>
      <c r="C186" s="250"/>
      <c r="D186" s="240" t="s">
        <v>182</v>
      </c>
      <c r="E186" s="251" t="s">
        <v>1</v>
      </c>
      <c r="F186" s="252" t="s">
        <v>276</v>
      </c>
      <c r="G186" s="250"/>
      <c r="H186" s="253">
        <v>289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182</v>
      </c>
      <c r="AU186" s="259" t="s">
        <v>83</v>
      </c>
      <c r="AV186" s="14" t="s">
        <v>83</v>
      </c>
      <c r="AW186" s="14" t="s">
        <v>30</v>
      </c>
      <c r="AX186" s="14" t="s">
        <v>81</v>
      </c>
      <c r="AY186" s="259" t="s">
        <v>129</v>
      </c>
    </row>
    <row r="187" spans="1:65" s="2" customFormat="1" ht="33" customHeight="1">
      <c r="A187" s="38"/>
      <c r="B187" s="39"/>
      <c r="C187" s="219" t="s">
        <v>308</v>
      </c>
      <c r="D187" s="219" t="s">
        <v>132</v>
      </c>
      <c r="E187" s="220" t="s">
        <v>309</v>
      </c>
      <c r="F187" s="221" t="s">
        <v>310</v>
      </c>
      <c r="G187" s="222" t="s">
        <v>177</v>
      </c>
      <c r="H187" s="223">
        <v>289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38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149</v>
      </c>
      <c r="AT187" s="231" t="s">
        <v>132</v>
      </c>
      <c r="AU187" s="231" t="s">
        <v>83</v>
      </c>
      <c r="AY187" s="17" t="s">
        <v>129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81</v>
      </c>
      <c r="BK187" s="232">
        <f>ROUND(I187*H187,2)</f>
        <v>0</v>
      </c>
      <c r="BL187" s="17" t="s">
        <v>149</v>
      </c>
      <c r="BM187" s="231" t="s">
        <v>311</v>
      </c>
    </row>
    <row r="188" spans="1:51" s="13" customFormat="1" ht="12">
      <c r="A188" s="13"/>
      <c r="B188" s="238"/>
      <c r="C188" s="239"/>
      <c r="D188" s="240" t="s">
        <v>182</v>
      </c>
      <c r="E188" s="241" t="s">
        <v>1</v>
      </c>
      <c r="F188" s="242" t="s">
        <v>275</v>
      </c>
      <c r="G188" s="239"/>
      <c r="H188" s="241" t="s">
        <v>1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182</v>
      </c>
      <c r="AU188" s="248" t="s">
        <v>83</v>
      </c>
      <c r="AV188" s="13" t="s">
        <v>81</v>
      </c>
      <c r="AW188" s="13" t="s">
        <v>30</v>
      </c>
      <c r="AX188" s="13" t="s">
        <v>73</v>
      </c>
      <c r="AY188" s="248" t="s">
        <v>129</v>
      </c>
    </row>
    <row r="189" spans="1:51" s="14" customFormat="1" ht="12">
      <c r="A189" s="14"/>
      <c r="B189" s="249"/>
      <c r="C189" s="250"/>
      <c r="D189" s="240" t="s">
        <v>182</v>
      </c>
      <c r="E189" s="251" t="s">
        <v>1</v>
      </c>
      <c r="F189" s="252" t="s">
        <v>276</v>
      </c>
      <c r="G189" s="250"/>
      <c r="H189" s="253">
        <v>289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9" t="s">
        <v>182</v>
      </c>
      <c r="AU189" s="259" t="s">
        <v>83</v>
      </c>
      <c r="AV189" s="14" t="s">
        <v>83</v>
      </c>
      <c r="AW189" s="14" t="s">
        <v>30</v>
      </c>
      <c r="AX189" s="14" t="s">
        <v>81</v>
      </c>
      <c r="AY189" s="259" t="s">
        <v>129</v>
      </c>
    </row>
    <row r="190" spans="1:65" s="2" customFormat="1" ht="33" customHeight="1">
      <c r="A190" s="38"/>
      <c r="B190" s="39"/>
      <c r="C190" s="219" t="s">
        <v>312</v>
      </c>
      <c r="D190" s="219" t="s">
        <v>132</v>
      </c>
      <c r="E190" s="220" t="s">
        <v>313</v>
      </c>
      <c r="F190" s="221" t="s">
        <v>314</v>
      </c>
      <c r="G190" s="222" t="s">
        <v>177</v>
      </c>
      <c r="H190" s="223">
        <v>103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38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149</v>
      </c>
      <c r="AT190" s="231" t="s">
        <v>132</v>
      </c>
      <c r="AU190" s="231" t="s">
        <v>83</v>
      </c>
      <c r="AY190" s="17" t="s">
        <v>129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81</v>
      </c>
      <c r="BK190" s="232">
        <f>ROUND(I190*H190,2)</f>
        <v>0</v>
      </c>
      <c r="BL190" s="17" t="s">
        <v>149</v>
      </c>
      <c r="BM190" s="231" t="s">
        <v>315</v>
      </c>
    </row>
    <row r="191" spans="1:51" s="13" customFormat="1" ht="12">
      <c r="A191" s="13"/>
      <c r="B191" s="238"/>
      <c r="C191" s="239"/>
      <c r="D191" s="240" t="s">
        <v>182</v>
      </c>
      <c r="E191" s="241" t="s">
        <v>1</v>
      </c>
      <c r="F191" s="242" t="s">
        <v>316</v>
      </c>
      <c r="G191" s="239"/>
      <c r="H191" s="241" t="s">
        <v>1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182</v>
      </c>
      <c r="AU191" s="248" t="s">
        <v>83</v>
      </c>
      <c r="AV191" s="13" t="s">
        <v>81</v>
      </c>
      <c r="AW191" s="13" t="s">
        <v>30</v>
      </c>
      <c r="AX191" s="13" t="s">
        <v>73</v>
      </c>
      <c r="AY191" s="248" t="s">
        <v>129</v>
      </c>
    </row>
    <row r="192" spans="1:51" s="14" customFormat="1" ht="12">
      <c r="A192" s="14"/>
      <c r="B192" s="249"/>
      <c r="C192" s="250"/>
      <c r="D192" s="240" t="s">
        <v>182</v>
      </c>
      <c r="E192" s="251" t="s">
        <v>1</v>
      </c>
      <c r="F192" s="252" t="s">
        <v>317</v>
      </c>
      <c r="G192" s="250"/>
      <c r="H192" s="253">
        <v>103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9" t="s">
        <v>182</v>
      </c>
      <c r="AU192" s="259" t="s">
        <v>83</v>
      </c>
      <c r="AV192" s="14" t="s">
        <v>83</v>
      </c>
      <c r="AW192" s="14" t="s">
        <v>30</v>
      </c>
      <c r="AX192" s="14" t="s">
        <v>81</v>
      </c>
      <c r="AY192" s="259" t="s">
        <v>129</v>
      </c>
    </row>
    <row r="193" spans="1:65" s="2" customFormat="1" ht="33" customHeight="1">
      <c r="A193" s="38"/>
      <c r="B193" s="39"/>
      <c r="C193" s="219" t="s">
        <v>318</v>
      </c>
      <c r="D193" s="219" t="s">
        <v>132</v>
      </c>
      <c r="E193" s="220" t="s">
        <v>319</v>
      </c>
      <c r="F193" s="221" t="s">
        <v>320</v>
      </c>
      <c r="G193" s="222" t="s">
        <v>177</v>
      </c>
      <c r="H193" s="223">
        <v>605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38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149</v>
      </c>
      <c r="AT193" s="231" t="s">
        <v>132</v>
      </c>
      <c r="AU193" s="231" t="s">
        <v>83</v>
      </c>
      <c r="AY193" s="17" t="s">
        <v>129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81</v>
      </c>
      <c r="BK193" s="232">
        <f>ROUND(I193*H193,2)</f>
        <v>0</v>
      </c>
      <c r="BL193" s="17" t="s">
        <v>149</v>
      </c>
      <c r="BM193" s="231" t="s">
        <v>321</v>
      </c>
    </row>
    <row r="194" spans="1:51" s="13" customFormat="1" ht="12">
      <c r="A194" s="13"/>
      <c r="B194" s="238"/>
      <c r="C194" s="239"/>
      <c r="D194" s="240" t="s">
        <v>182</v>
      </c>
      <c r="E194" s="241" t="s">
        <v>1</v>
      </c>
      <c r="F194" s="242" t="s">
        <v>271</v>
      </c>
      <c r="G194" s="239"/>
      <c r="H194" s="241" t="s">
        <v>1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182</v>
      </c>
      <c r="AU194" s="248" t="s">
        <v>83</v>
      </c>
      <c r="AV194" s="13" t="s">
        <v>81</v>
      </c>
      <c r="AW194" s="13" t="s">
        <v>30</v>
      </c>
      <c r="AX194" s="13" t="s">
        <v>73</v>
      </c>
      <c r="AY194" s="248" t="s">
        <v>129</v>
      </c>
    </row>
    <row r="195" spans="1:51" s="14" customFormat="1" ht="12">
      <c r="A195" s="14"/>
      <c r="B195" s="249"/>
      <c r="C195" s="250"/>
      <c r="D195" s="240" t="s">
        <v>182</v>
      </c>
      <c r="E195" s="251" t="s">
        <v>1</v>
      </c>
      <c r="F195" s="252" t="s">
        <v>272</v>
      </c>
      <c r="G195" s="250"/>
      <c r="H195" s="253">
        <v>605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9" t="s">
        <v>182</v>
      </c>
      <c r="AU195" s="259" t="s">
        <v>83</v>
      </c>
      <c r="AV195" s="14" t="s">
        <v>83</v>
      </c>
      <c r="AW195" s="14" t="s">
        <v>30</v>
      </c>
      <c r="AX195" s="14" t="s">
        <v>81</v>
      </c>
      <c r="AY195" s="259" t="s">
        <v>129</v>
      </c>
    </row>
    <row r="196" spans="1:65" s="2" customFormat="1" ht="33" customHeight="1">
      <c r="A196" s="38"/>
      <c r="B196" s="39"/>
      <c r="C196" s="219" t="s">
        <v>322</v>
      </c>
      <c r="D196" s="219" t="s">
        <v>132</v>
      </c>
      <c r="E196" s="220" t="s">
        <v>319</v>
      </c>
      <c r="F196" s="221" t="s">
        <v>320</v>
      </c>
      <c r="G196" s="222" t="s">
        <v>177</v>
      </c>
      <c r="H196" s="223">
        <v>289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38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149</v>
      </c>
      <c r="AT196" s="231" t="s">
        <v>132</v>
      </c>
      <c r="AU196" s="231" t="s">
        <v>83</v>
      </c>
      <c r="AY196" s="17" t="s">
        <v>129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81</v>
      </c>
      <c r="BK196" s="232">
        <f>ROUND(I196*H196,2)</f>
        <v>0</v>
      </c>
      <c r="BL196" s="17" t="s">
        <v>149</v>
      </c>
      <c r="BM196" s="231" t="s">
        <v>323</v>
      </c>
    </row>
    <row r="197" spans="1:51" s="13" customFormat="1" ht="12">
      <c r="A197" s="13"/>
      <c r="B197" s="238"/>
      <c r="C197" s="239"/>
      <c r="D197" s="240" t="s">
        <v>182</v>
      </c>
      <c r="E197" s="241" t="s">
        <v>1</v>
      </c>
      <c r="F197" s="242" t="s">
        <v>275</v>
      </c>
      <c r="G197" s="239"/>
      <c r="H197" s="241" t="s">
        <v>1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182</v>
      </c>
      <c r="AU197" s="248" t="s">
        <v>83</v>
      </c>
      <c r="AV197" s="13" t="s">
        <v>81</v>
      </c>
      <c r="AW197" s="13" t="s">
        <v>30</v>
      </c>
      <c r="AX197" s="13" t="s">
        <v>73</v>
      </c>
      <c r="AY197" s="248" t="s">
        <v>129</v>
      </c>
    </row>
    <row r="198" spans="1:51" s="14" customFormat="1" ht="12">
      <c r="A198" s="14"/>
      <c r="B198" s="249"/>
      <c r="C198" s="250"/>
      <c r="D198" s="240" t="s">
        <v>182</v>
      </c>
      <c r="E198" s="251" t="s">
        <v>1</v>
      </c>
      <c r="F198" s="252" t="s">
        <v>276</v>
      </c>
      <c r="G198" s="250"/>
      <c r="H198" s="253">
        <v>289</v>
      </c>
      <c r="I198" s="254"/>
      <c r="J198" s="250"/>
      <c r="K198" s="250"/>
      <c r="L198" s="255"/>
      <c r="M198" s="256"/>
      <c r="N198" s="257"/>
      <c r="O198" s="257"/>
      <c r="P198" s="257"/>
      <c r="Q198" s="257"/>
      <c r="R198" s="257"/>
      <c r="S198" s="257"/>
      <c r="T198" s="25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9" t="s">
        <v>182</v>
      </c>
      <c r="AU198" s="259" t="s">
        <v>83</v>
      </c>
      <c r="AV198" s="14" t="s">
        <v>83</v>
      </c>
      <c r="AW198" s="14" t="s">
        <v>30</v>
      </c>
      <c r="AX198" s="14" t="s">
        <v>81</v>
      </c>
      <c r="AY198" s="259" t="s">
        <v>129</v>
      </c>
    </row>
    <row r="199" spans="1:65" s="2" customFormat="1" ht="49.05" customHeight="1">
      <c r="A199" s="38"/>
      <c r="B199" s="39"/>
      <c r="C199" s="219" t="s">
        <v>324</v>
      </c>
      <c r="D199" s="219" t="s">
        <v>132</v>
      </c>
      <c r="E199" s="220" t="s">
        <v>325</v>
      </c>
      <c r="F199" s="221" t="s">
        <v>326</v>
      </c>
      <c r="G199" s="222" t="s">
        <v>177</v>
      </c>
      <c r="H199" s="223">
        <v>605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38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149</v>
      </c>
      <c r="AT199" s="231" t="s">
        <v>132</v>
      </c>
      <c r="AU199" s="231" t="s">
        <v>83</v>
      </c>
      <c r="AY199" s="17" t="s">
        <v>129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81</v>
      </c>
      <c r="BK199" s="232">
        <f>ROUND(I199*H199,2)</f>
        <v>0</v>
      </c>
      <c r="BL199" s="17" t="s">
        <v>149</v>
      </c>
      <c r="BM199" s="231" t="s">
        <v>327</v>
      </c>
    </row>
    <row r="200" spans="1:65" s="2" customFormat="1" ht="37.8" customHeight="1">
      <c r="A200" s="38"/>
      <c r="B200" s="39"/>
      <c r="C200" s="219" t="s">
        <v>328</v>
      </c>
      <c r="D200" s="219" t="s">
        <v>132</v>
      </c>
      <c r="E200" s="220" t="s">
        <v>329</v>
      </c>
      <c r="F200" s="221" t="s">
        <v>330</v>
      </c>
      <c r="G200" s="222" t="s">
        <v>177</v>
      </c>
      <c r="H200" s="223">
        <v>605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38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149</v>
      </c>
      <c r="AT200" s="231" t="s">
        <v>132</v>
      </c>
      <c r="AU200" s="231" t="s">
        <v>83</v>
      </c>
      <c r="AY200" s="17" t="s">
        <v>129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81</v>
      </c>
      <c r="BK200" s="232">
        <f>ROUND(I200*H200,2)</f>
        <v>0</v>
      </c>
      <c r="BL200" s="17" t="s">
        <v>149</v>
      </c>
      <c r="BM200" s="231" t="s">
        <v>331</v>
      </c>
    </row>
    <row r="201" spans="1:65" s="2" customFormat="1" ht="24.15" customHeight="1">
      <c r="A201" s="38"/>
      <c r="B201" s="39"/>
      <c r="C201" s="219" t="s">
        <v>332</v>
      </c>
      <c r="D201" s="219" t="s">
        <v>132</v>
      </c>
      <c r="E201" s="220" t="s">
        <v>333</v>
      </c>
      <c r="F201" s="221" t="s">
        <v>334</v>
      </c>
      <c r="G201" s="222" t="s">
        <v>177</v>
      </c>
      <c r="H201" s="223">
        <v>605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38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149</v>
      </c>
      <c r="AT201" s="231" t="s">
        <v>132</v>
      </c>
      <c r="AU201" s="231" t="s">
        <v>83</v>
      </c>
      <c r="AY201" s="17" t="s">
        <v>129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81</v>
      </c>
      <c r="BK201" s="232">
        <f>ROUND(I201*H201,2)</f>
        <v>0</v>
      </c>
      <c r="BL201" s="17" t="s">
        <v>149</v>
      </c>
      <c r="BM201" s="231" t="s">
        <v>335</v>
      </c>
    </row>
    <row r="202" spans="1:65" s="2" customFormat="1" ht="24.15" customHeight="1">
      <c r="A202" s="38"/>
      <c r="B202" s="39"/>
      <c r="C202" s="219" t="s">
        <v>336</v>
      </c>
      <c r="D202" s="219" t="s">
        <v>132</v>
      </c>
      <c r="E202" s="220" t="s">
        <v>337</v>
      </c>
      <c r="F202" s="221" t="s">
        <v>338</v>
      </c>
      <c r="G202" s="222" t="s">
        <v>177</v>
      </c>
      <c r="H202" s="223">
        <v>1210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38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149</v>
      </c>
      <c r="AT202" s="231" t="s">
        <v>132</v>
      </c>
      <c r="AU202" s="231" t="s">
        <v>83</v>
      </c>
      <c r="AY202" s="17" t="s">
        <v>129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81</v>
      </c>
      <c r="BK202" s="232">
        <f>ROUND(I202*H202,2)</f>
        <v>0</v>
      </c>
      <c r="BL202" s="17" t="s">
        <v>149</v>
      </c>
      <c r="BM202" s="231" t="s">
        <v>339</v>
      </c>
    </row>
    <row r="203" spans="1:65" s="2" customFormat="1" ht="44.25" customHeight="1">
      <c r="A203" s="38"/>
      <c r="B203" s="39"/>
      <c r="C203" s="219" t="s">
        <v>340</v>
      </c>
      <c r="D203" s="219" t="s">
        <v>132</v>
      </c>
      <c r="E203" s="220" t="s">
        <v>341</v>
      </c>
      <c r="F203" s="221" t="s">
        <v>342</v>
      </c>
      <c r="G203" s="222" t="s">
        <v>177</v>
      </c>
      <c r="H203" s="223">
        <v>605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38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149</v>
      </c>
      <c r="AT203" s="231" t="s">
        <v>132</v>
      </c>
      <c r="AU203" s="231" t="s">
        <v>83</v>
      </c>
      <c r="AY203" s="17" t="s">
        <v>129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81</v>
      </c>
      <c r="BK203" s="232">
        <f>ROUND(I203*H203,2)</f>
        <v>0</v>
      </c>
      <c r="BL203" s="17" t="s">
        <v>149</v>
      </c>
      <c r="BM203" s="231" t="s">
        <v>343</v>
      </c>
    </row>
    <row r="204" spans="1:65" s="2" customFormat="1" ht="55.5" customHeight="1">
      <c r="A204" s="38"/>
      <c r="B204" s="39"/>
      <c r="C204" s="271" t="s">
        <v>344</v>
      </c>
      <c r="D204" s="271" t="s">
        <v>261</v>
      </c>
      <c r="E204" s="272" t="s">
        <v>345</v>
      </c>
      <c r="F204" s="273" t="s">
        <v>346</v>
      </c>
      <c r="G204" s="274" t="s">
        <v>177</v>
      </c>
      <c r="H204" s="275">
        <v>303.45</v>
      </c>
      <c r="I204" s="276"/>
      <c r="J204" s="277">
        <f>ROUND(I204*H204,2)</f>
        <v>0</v>
      </c>
      <c r="K204" s="278"/>
      <c r="L204" s="279"/>
      <c r="M204" s="280" t="s">
        <v>1</v>
      </c>
      <c r="N204" s="281" t="s">
        <v>38</v>
      </c>
      <c r="O204" s="91"/>
      <c r="P204" s="229">
        <f>O204*H204</f>
        <v>0</v>
      </c>
      <c r="Q204" s="229">
        <v>0.1837</v>
      </c>
      <c r="R204" s="229">
        <f>Q204*H204</f>
        <v>55.743764999999996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201</v>
      </c>
      <c r="AT204" s="231" t="s">
        <v>261</v>
      </c>
      <c r="AU204" s="231" t="s">
        <v>83</v>
      </c>
      <c r="AY204" s="17" t="s">
        <v>129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81</v>
      </c>
      <c r="BK204" s="232">
        <f>ROUND(I204*H204,2)</f>
        <v>0</v>
      </c>
      <c r="BL204" s="17" t="s">
        <v>149</v>
      </c>
      <c r="BM204" s="231" t="s">
        <v>347</v>
      </c>
    </row>
    <row r="205" spans="1:47" s="2" customFormat="1" ht="12">
      <c r="A205" s="38"/>
      <c r="B205" s="39"/>
      <c r="C205" s="40"/>
      <c r="D205" s="240" t="s">
        <v>296</v>
      </c>
      <c r="E205" s="40"/>
      <c r="F205" s="282" t="s">
        <v>348</v>
      </c>
      <c r="G205" s="40"/>
      <c r="H205" s="40"/>
      <c r="I205" s="283"/>
      <c r="J205" s="40"/>
      <c r="K205" s="40"/>
      <c r="L205" s="44"/>
      <c r="M205" s="284"/>
      <c r="N205" s="28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296</v>
      </c>
      <c r="AU205" s="17" t="s">
        <v>83</v>
      </c>
    </row>
    <row r="206" spans="1:51" s="14" customFormat="1" ht="12">
      <c r="A206" s="14"/>
      <c r="B206" s="249"/>
      <c r="C206" s="250"/>
      <c r="D206" s="240" t="s">
        <v>182</v>
      </c>
      <c r="E206" s="251" t="s">
        <v>1</v>
      </c>
      <c r="F206" s="252" t="s">
        <v>349</v>
      </c>
      <c r="G206" s="250"/>
      <c r="H206" s="253">
        <v>303.45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9" t="s">
        <v>182</v>
      </c>
      <c r="AU206" s="259" t="s">
        <v>83</v>
      </c>
      <c r="AV206" s="14" t="s">
        <v>83</v>
      </c>
      <c r="AW206" s="14" t="s">
        <v>30</v>
      </c>
      <c r="AX206" s="14" t="s">
        <v>81</v>
      </c>
      <c r="AY206" s="259" t="s">
        <v>129</v>
      </c>
    </row>
    <row r="207" spans="1:65" s="2" customFormat="1" ht="78" customHeight="1">
      <c r="A207" s="38"/>
      <c r="B207" s="39"/>
      <c r="C207" s="219" t="s">
        <v>350</v>
      </c>
      <c r="D207" s="219" t="s">
        <v>132</v>
      </c>
      <c r="E207" s="220" t="s">
        <v>351</v>
      </c>
      <c r="F207" s="221" t="s">
        <v>352</v>
      </c>
      <c r="G207" s="222" t="s">
        <v>177</v>
      </c>
      <c r="H207" s="223">
        <v>103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38</v>
      </c>
      <c r="O207" s="91"/>
      <c r="P207" s="229">
        <f>O207*H207</f>
        <v>0</v>
      </c>
      <c r="Q207" s="229">
        <v>0.08922</v>
      </c>
      <c r="R207" s="229">
        <f>Q207*H207</f>
        <v>9.18966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149</v>
      </c>
      <c r="AT207" s="231" t="s">
        <v>132</v>
      </c>
      <c r="AU207" s="231" t="s">
        <v>83</v>
      </c>
      <c r="AY207" s="17" t="s">
        <v>129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81</v>
      </c>
      <c r="BK207" s="232">
        <f>ROUND(I207*H207,2)</f>
        <v>0</v>
      </c>
      <c r="BL207" s="17" t="s">
        <v>149</v>
      </c>
      <c r="BM207" s="231" t="s">
        <v>353</v>
      </c>
    </row>
    <row r="208" spans="1:65" s="2" customFormat="1" ht="16.5" customHeight="1">
      <c r="A208" s="38"/>
      <c r="B208" s="39"/>
      <c r="C208" s="271" t="s">
        <v>354</v>
      </c>
      <c r="D208" s="271" t="s">
        <v>261</v>
      </c>
      <c r="E208" s="272" t="s">
        <v>355</v>
      </c>
      <c r="F208" s="273" t="s">
        <v>356</v>
      </c>
      <c r="G208" s="274" t="s">
        <v>177</v>
      </c>
      <c r="H208" s="275">
        <v>104.03</v>
      </c>
      <c r="I208" s="276"/>
      <c r="J208" s="277">
        <f>ROUND(I208*H208,2)</f>
        <v>0</v>
      </c>
      <c r="K208" s="278"/>
      <c r="L208" s="279"/>
      <c r="M208" s="280" t="s">
        <v>1</v>
      </c>
      <c r="N208" s="281" t="s">
        <v>38</v>
      </c>
      <c r="O208" s="91"/>
      <c r="P208" s="229">
        <f>O208*H208</f>
        <v>0</v>
      </c>
      <c r="Q208" s="229">
        <v>0.113</v>
      </c>
      <c r="R208" s="229">
        <f>Q208*H208</f>
        <v>11.75539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201</v>
      </c>
      <c r="AT208" s="231" t="s">
        <v>261</v>
      </c>
      <c r="AU208" s="231" t="s">
        <v>83</v>
      </c>
      <c r="AY208" s="17" t="s">
        <v>129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81</v>
      </c>
      <c r="BK208" s="232">
        <f>ROUND(I208*H208,2)</f>
        <v>0</v>
      </c>
      <c r="BL208" s="17" t="s">
        <v>149</v>
      </c>
      <c r="BM208" s="231" t="s">
        <v>357</v>
      </c>
    </row>
    <row r="209" spans="1:51" s="14" customFormat="1" ht="12">
      <c r="A209" s="14"/>
      <c r="B209" s="249"/>
      <c r="C209" s="250"/>
      <c r="D209" s="240" t="s">
        <v>182</v>
      </c>
      <c r="E209" s="250"/>
      <c r="F209" s="252" t="s">
        <v>358</v>
      </c>
      <c r="G209" s="250"/>
      <c r="H209" s="253">
        <v>104.03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9" t="s">
        <v>182</v>
      </c>
      <c r="AU209" s="259" t="s">
        <v>83</v>
      </c>
      <c r="AV209" s="14" t="s">
        <v>83</v>
      </c>
      <c r="AW209" s="14" t="s">
        <v>4</v>
      </c>
      <c r="AX209" s="14" t="s">
        <v>81</v>
      </c>
      <c r="AY209" s="259" t="s">
        <v>129</v>
      </c>
    </row>
    <row r="210" spans="1:65" s="2" customFormat="1" ht="16.5" customHeight="1">
      <c r="A210" s="38"/>
      <c r="B210" s="39"/>
      <c r="C210" s="271" t="s">
        <v>359</v>
      </c>
      <c r="D210" s="271" t="s">
        <v>261</v>
      </c>
      <c r="E210" s="272" t="s">
        <v>360</v>
      </c>
      <c r="F210" s="273" t="s">
        <v>361</v>
      </c>
      <c r="G210" s="274" t="s">
        <v>177</v>
      </c>
      <c r="H210" s="275">
        <v>4</v>
      </c>
      <c r="I210" s="276"/>
      <c r="J210" s="277">
        <f>ROUND(I210*H210,2)</f>
        <v>0</v>
      </c>
      <c r="K210" s="278"/>
      <c r="L210" s="279"/>
      <c r="M210" s="280" t="s">
        <v>1</v>
      </c>
      <c r="N210" s="281" t="s">
        <v>38</v>
      </c>
      <c r="O210" s="91"/>
      <c r="P210" s="229">
        <f>O210*H210</f>
        <v>0</v>
      </c>
      <c r="Q210" s="229">
        <v>0.14</v>
      </c>
      <c r="R210" s="229">
        <f>Q210*H210</f>
        <v>0.56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201</v>
      </c>
      <c r="AT210" s="231" t="s">
        <v>261</v>
      </c>
      <c r="AU210" s="231" t="s">
        <v>83</v>
      </c>
      <c r="AY210" s="17" t="s">
        <v>129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81</v>
      </c>
      <c r="BK210" s="232">
        <f>ROUND(I210*H210,2)</f>
        <v>0</v>
      </c>
      <c r="BL210" s="17" t="s">
        <v>149</v>
      </c>
      <c r="BM210" s="231" t="s">
        <v>362</v>
      </c>
    </row>
    <row r="211" spans="1:65" s="2" customFormat="1" ht="62.7" customHeight="1">
      <c r="A211" s="38"/>
      <c r="B211" s="39"/>
      <c r="C211" s="219" t="s">
        <v>363</v>
      </c>
      <c r="D211" s="219" t="s">
        <v>132</v>
      </c>
      <c r="E211" s="220" t="s">
        <v>364</v>
      </c>
      <c r="F211" s="221" t="s">
        <v>365</v>
      </c>
      <c r="G211" s="222" t="s">
        <v>177</v>
      </c>
      <c r="H211" s="223">
        <v>289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38</v>
      </c>
      <c r="O211" s="91"/>
      <c r="P211" s="229">
        <f>O211*H211</f>
        <v>0</v>
      </c>
      <c r="Q211" s="229">
        <v>0.098</v>
      </c>
      <c r="R211" s="229">
        <f>Q211*H211</f>
        <v>28.322000000000003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149</v>
      </c>
      <c r="AT211" s="231" t="s">
        <v>132</v>
      </c>
      <c r="AU211" s="231" t="s">
        <v>83</v>
      </c>
      <c r="AY211" s="17" t="s">
        <v>129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81</v>
      </c>
      <c r="BK211" s="232">
        <f>ROUND(I211*H211,2)</f>
        <v>0</v>
      </c>
      <c r="BL211" s="17" t="s">
        <v>149</v>
      </c>
      <c r="BM211" s="231" t="s">
        <v>366</v>
      </c>
    </row>
    <row r="212" spans="1:63" s="12" customFormat="1" ht="22.8" customHeight="1">
      <c r="A212" s="12"/>
      <c r="B212" s="203"/>
      <c r="C212" s="204"/>
      <c r="D212" s="205" t="s">
        <v>72</v>
      </c>
      <c r="E212" s="217" t="s">
        <v>201</v>
      </c>
      <c r="F212" s="217" t="s">
        <v>367</v>
      </c>
      <c r="G212" s="204"/>
      <c r="H212" s="204"/>
      <c r="I212" s="207"/>
      <c r="J212" s="218">
        <f>BK212</f>
        <v>0</v>
      </c>
      <c r="K212" s="204"/>
      <c r="L212" s="209"/>
      <c r="M212" s="210"/>
      <c r="N212" s="211"/>
      <c r="O212" s="211"/>
      <c r="P212" s="212">
        <f>SUM(P213:P216)</f>
        <v>0</v>
      </c>
      <c r="Q212" s="211"/>
      <c r="R212" s="212">
        <f>SUM(R213:R216)</f>
        <v>0.017721</v>
      </c>
      <c r="S212" s="211"/>
      <c r="T212" s="213">
        <f>SUM(T213:T216)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4" t="s">
        <v>81</v>
      </c>
      <c r="AT212" s="215" t="s">
        <v>72</v>
      </c>
      <c r="AU212" s="215" t="s">
        <v>81</v>
      </c>
      <c r="AY212" s="214" t="s">
        <v>129</v>
      </c>
      <c r="BK212" s="216">
        <f>SUM(BK213:BK216)</f>
        <v>0</v>
      </c>
    </row>
    <row r="213" spans="1:65" s="2" customFormat="1" ht="33" customHeight="1">
      <c r="A213" s="38"/>
      <c r="B213" s="39"/>
      <c r="C213" s="219" t="s">
        <v>368</v>
      </c>
      <c r="D213" s="219" t="s">
        <v>132</v>
      </c>
      <c r="E213" s="220" t="s">
        <v>369</v>
      </c>
      <c r="F213" s="221" t="s">
        <v>370</v>
      </c>
      <c r="G213" s="222" t="s">
        <v>199</v>
      </c>
      <c r="H213" s="223">
        <v>6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38</v>
      </c>
      <c r="O213" s="91"/>
      <c r="P213" s="229">
        <f>O213*H213</f>
        <v>0</v>
      </c>
      <c r="Q213" s="229">
        <v>1E-05</v>
      </c>
      <c r="R213" s="229">
        <f>Q213*H213</f>
        <v>6.000000000000001E-05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149</v>
      </c>
      <c r="AT213" s="231" t="s">
        <v>132</v>
      </c>
      <c r="AU213" s="231" t="s">
        <v>83</v>
      </c>
      <c r="AY213" s="17" t="s">
        <v>129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81</v>
      </c>
      <c r="BK213" s="232">
        <f>ROUND(I213*H213,2)</f>
        <v>0</v>
      </c>
      <c r="BL213" s="17" t="s">
        <v>149</v>
      </c>
      <c r="BM213" s="231" t="s">
        <v>371</v>
      </c>
    </row>
    <row r="214" spans="1:65" s="2" customFormat="1" ht="24.15" customHeight="1">
      <c r="A214" s="38"/>
      <c r="B214" s="39"/>
      <c r="C214" s="271" t="s">
        <v>372</v>
      </c>
      <c r="D214" s="271" t="s">
        <v>261</v>
      </c>
      <c r="E214" s="272" t="s">
        <v>373</v>
      </c>
      <c r="F214" s="273" t="s">
        <v>374</v>
      </c>
      <c r="G214" s="274" t="s">
        <v>199</v>
      </c>
      <c r="H214" s="275">
        <v>6.09</v>
      </c>
      <c r="I214" s="276"/>
      <c r="J214" s="277">
        <f>ROUND(I214*H214,2)</f>
        <v>0</v>
      </c>
      <c r="K214" s="278"/>
      <c r="L214" s="279"/>
      <c r="M214" s="280" t="s">
        <v>1</v>
      </c>
      <c r="N214" s="281" t="s">
        <v>38</v>
      </c>
      <c r="O214" s="91"/>
      <c r="P214" s="229">
        <f>O214*H214</f>
        <v>0</v>
      </c>
      <c r="Q214" s="229">
        <v>0.0029</v>
      </c>
      <c r="R214" s="229">
        <f>Q214*H214</f>
        <v>0.017661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201</v>
      </c>
      <c r="AT214" s="231" t="s">
        <v>261</v>
      </c>
      <c r="AU214" s="231" t="s">
        <v>83</v>
      </c>
      <c r="AY214" s="17" t="s">
        <v>129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81</v>
      </c>
      <c r="BK214" s="232">
        <f>ROUND(I214*H214,2)</f>
        <v>0</v>
      </c>
      <c r="BL214" s="17" t="s">
        <v>149</v>
      </c>
      <c r="BM214" s="231" t="s">
        <v>375</v>
      </c>
    </row>
    <row r="215" spans="1:51" s="14" customFormat="1" ht="12">
      <c r="A215" s="14"/>
      <c r="B215" s="249"/>
      <c r="C215" s="250"/>
      <c r="D215" s="240" t="s">
        <v>182</v>
      </c>
      <c r="E215" s="250"/>
      <c r="F215" s="252" t="s">
        <v>376</v>
      </c>
      <c r="G215" s="250"/>
      <c r="H215" s="253">
        <v>6.09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9" t="s">
        <v>182</v>
      </c>
      <c r="AU215" s="259" t="s">
        <v>83</v>
      </c>
      <c r="AV215" s="14" t="s">
        <v>83</v>
      </c>
      <c r="AW215" s="14" t="s">
        <v>4</v>
      </c>
      <c r="AX215" s="14" t="s">
        <v>81</v>
      </c>
      <c r="AY215" s="259" t="s">
        <v>129</v>
      </c>
    </row>
    <row r="216" spans="1:65" s="2" customFormat="1" ht="24.15" customHeight="1">
      <c r="A216" s="38"/>
      <c r="B216" s="39"/>
      <c r="C216" s="219" t="s">
        <v>377</v>
      </c>
      <c r="D216" s="219" t="s">
        <v>132</v>
      </c>
      <c r="E216" s="220" t="s">
        <v>378</v>
      </c>
      <c r="F216" s="221" t="s">
        <v>379</v>
      </c>
      <c r="G216" s="222" t="s">
        <v>199</v>
      </c>
      <c r="H216" s="223">
        <v>20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38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149</v>
      </c>
      <c r="AT216" s="231" t="s">
        <v>132</v>
      </c>
      <c r="AU216" s="231" t="s">
        <v>83</v>
      </c>
      <c r="AY216" s="17" t="s">
        <v>129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81</v>
      </c>
      <c r="BK216" s="232">
        <f>ROUND(I216*H216,2)</f>
        <v>0</v>
      </c>
      <c r="BL216" s="17" t="s">
        <v>149</v>
      </c>
      <c r="BM216" s="231" t="s">
        <v>380</v>
      </c>
    </row>
    <row r="217" spans="1:63" s="12" customFormat="1" ht="22.8" customHeight="1">
      <c r="A217" s="12"/>
      <c r="B217" s="203"/>
      <c r="C217" s="204"/>
      <c r="D217" s="205" t="s">
        <v>72</v>
      </c>
      <c r="E217" s="217" t="s">
        <v>205</v>
      </c>
      <c r="F217" s="217" t="s">
        <v>381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SUM(P218:P237)</f>
        <v>0</v>
      </c>
      <c r="Q217" s="211"/>
      <c r="R217" s="212">
        <f>SUM(R218:R237)</f>
        <v>81.19081</v>
      </c>
      <c r="S217" s="211"/>
      <c r="T217" s="213">
        <f>SUM(T218:T237)</f>
        <v>22.32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81</v>
      </c>
      <c r="AT217" s="215" t="s">
        <v>72</v>
      </c>
      <c r="AU217" s="215" t="s">
        <v>81</v>
      </c>
      <c r="AY217" s="214" t="s">
        <v>129</v>
      </c>
      <c r="BK217" s="216">
        <f>SUM(BK218:BK237)</f>
        <v>0</v>
      </c>
    </row>
    <row r="218" spans="1:65" s="2" customFormat="1" ht="24.15" customHeight="1">
      <c r="A218" s="38"/>
      <c r="B218" s="39"/>
      <c r="C218" s="219" t="s">
        <v>382</v>
      </c>
      <c r="D218" s="219" t="s">
        <v>132</v>
      </c>
      <c r="E218" s="220" t="s">
        <v>383</v>
      </c>
      <c r="F218" s="221" t="s">
        <v>384</v>
      </c>
      <c r="G218" s="222" t="s">
        <v>170</v>
      </c>
      <c r="H218" s="223">
        <v>5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38</v>
      </c>
      <c r="O218" s="91"/>
      <c r="P218" s="229">
        <f>O218*H218</f>
        <v>0</v>
      </c>
      <c r="Q218" s="229">
        <v>0.0007</v>
      </c>
      <c r="R218" s="229">
        <f>Q218*H218</f>
        <v>0.0035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149</v>
      </c>
      <c r="AT218" s="231" t="s">
        <v>132</v>
      </c>
      <c r="AU218" s="231" t="s">
        <v>83</v>
      </c>
      <c r="AY218" s="17" t="s">
        <v>129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81</v>
      </c>
      <c r="BK218" s="232">
        <f>ROUND(I218*H218,2)</f>
        <v>0</v>
      </c>
      <c r="BL218" s="17" t="s">
        <v>149</v>
      </c>
      <c r="BM218" s="231" t="s">
        <v>385</v>
      </c>
    </row>
    <row r="219" spans="1:65" s="2" customFormat="1" ht="21.75" customHeight="1">
      <c r="A219" s="38"/>
      <c r="B219" s="39"/>
      <c r="C219" s="271" t="s">
        <v>386</v>
      </c>
      <c r="D219" s="271" t="s">
        <v>261</v>
      </c>
      <c r="E219" s="272" t="s">
        <v>387</v>
      </c>
      <c r="F219" s="273" t="s">
        <v>388</v>
      </c>
      <c r="G219" s="274" t="s">
        <v>170</v>
      </c>
      <c r="H219" s="275">
        <v>5</v>
      </c>
      <c r="I219" s="276"/>
      <c r="J219" s="277">
        <f>ROUND(I219*H219,2)</f>
        <v>0</v>
      </c>
      <c r="K219" s="278"/>
      <c r="L219" s="279"/>
      <c r="M219" s="280" t="s">
        <v>1</v>
      </c>
      <c r="N219" s="281" t="s">
        <v>38</v>
      </c>
      <c r="O219" s="91"/>
      <c r="P219" s="229">
        <f>O219*H219</f>
        <v>0</v>
      </c>
      <c r="Q219" s="229">
        <v>0.0036</v>
      </c>
      <c r="R219" s="229">
        <f>Q219*H219</f>
        <v>0.018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201</v>
      </c>
      <c r="AT219" s="231" t="s">
        <v>261</v>
      </c>
      <c r="AU219" s="231" t="s">
        <v>83</v>
      </c>
      <c r="AY219" s="17" t="s">
        <v>129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81</v>
      </c>
      <c r="BK219" s="232">
        <f>ROUND(I219*H219,2)</f>
        <v>0</v>
      </c>
      <c r="BL219" s="17" t="s">
        <v>149</v>
      </c>
      <c r="BM219" s="231" t="s">
        <v>389</v>
      </c>
    </row>
    <row r="220" spans="1:65" s="2" customFormat="1" ht="24.15" customHeight="1">
      <c r="A220" s="38"/>
      <c r="B220" s="39"/>
      <c r="C220" s="219" t="s">
        <v>390</v>
      </c>
      <c r="D220" s="219" t="s">
        <v>132</v>
      </c>
      <c r="E220" s="220" t="s">
        <v>391</v>
      </c>
      <c r="F220" s="221" t="s">
        <v>392</v>
      </c>
      <c r="G220" s="222" t="s">
        <v>170</v>
      </c>
      <c r="H220" s="223">
        <v>4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38</v>
      </c>
      <c r="O220" s="91"/>
      <c r="P220" s="229">
        <f>O220*H220</f>
        <v>0</v>
      </c>
      <c r="Q220" s="229">
        <v>0.10941</v>
      </c>
      <c r="R220" s="229">
        <f>Q220*H220</f>
        <v>0.43764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149</v>
      </c>
      <c r="AT220" s="231" t="s">
        <v>132</v>
      </c>
      <c r="AU220" s="231" t="s">
        <v>83</v>
      </c>
      <c r="AY220" s="17" t="s">
        <v>129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81</v>
      </c>
      <c r="BK220" s="232">
        <f>ROUND(I220*H220,2)</f>
        <v>0</v>
      </c>
      <c r="BL220" s="17" t="s">
        <v>149</v>
      </c>
      <c r="BM220" s="231" t="s">
        <v>393</v>
      </c>
    </row>
    <row r="221" spans="1:65" s="2" customFormat="1" ht="21.75" customHeight="1">
      <c r="A221" s="38"/>
      <c r="B221" s="39"/>
      <c r="C221" s="271" t="s">
        <v>394</v>
      </c>
      <c r="D221" s="271" t="s">
        <v>261</v>
      </c>
      <c r="E221" s="272" t="s">
        <v>395</v>
      </c>
      <c r="F221" s="273" t="s">
        <v>396</v>
      </c>
      <c r="G221" s="274" t="s">
        <v>170</v>
      </c>
      <c r="H221" s="275">
        <v>4</v>
      </c>
      <c r="I221" s="276"/>
      <c r="J221" s="277">
        <f>ROUND(I221*H221,2)</f>
        <v>0</v>
      </c>
      <c r="K221" s="278"/>
      <c r="L221" s="279"/>
      <c r="M221" s="280" t="s">
        <v>1</v>
      </c>
      <c r="N221" s="281" t="s">
        <v>38</v>
      </c>
      <c r="O221" s="91"/>
      <c r="P221" s="229">
        <f>O221*H221</f>
        <v>0</v>
      </c>
      <c r="Q221" s="229">
        <v>0.0061</v>
      </c>
      <c r="R221" s="229">
        <f>Q221*H221</f>
        <v>0.0244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201</v>
      </c>
      <c r="AT221" s="231" t="s">
        <v>261</v>
      </c>
      <c r="AU221" s="231" t="s">
        <v>83</v>
      </c>
      <c r="AY221" s="17" t="s">
        <v>129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81</v>
      </c>
      <c r="BK221" s="232">
        <f>ROUND(I221*H221,2)</f>
        <v>0</v>
      </c>
      <c r="BL221" s="17" t="s">
        <v>149</v>
      </c>
      <c r="BM221" s="231" t="s">
        <v>397</v>
      </c>
    </row>
    <row r="222" spans="1:65" s="2" customFormat="1" ht="33" customHeight="1">
      <c r="A222" s="38"/>
      <c r="B222" s="39"/>
      <c r="C222" s="219" t="s">
        <v>398</v>
      </c>
      <c r="D222" s="219" t="s">
        <v>132</v>
      </c>
      <c r="E222" s="220" t="s">
        <v>399</v>
      </c>
      <c r="F222" s="221" t="s">
        <v>400</v>
      </c>
      <c r="G222" s="222" t="s">
        <v>177</v>
      </c>
      <c r="H222" s="223">
        <v>4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38</v>
      </c>
      <c r="O222" s="91"/>
      <c r="P222" s="229">
        <f>O222*H222</f>
        <v>0</v>
      </c>
      <c r="Q222" s="229">
        <v>0.00145</v>
      </c>
      <c r="R222" s="229">
        <f>Q222*H222</f>
        <v>0.0058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149</v>
      </c>
      <c r="AT222" s="231" t="s">
        <v>132</v>
      </c>
      <c r="AU222" s="231" t="s">
        <v>83</v>
      </c>
      <c r="AY222" s="17" t="s">
        <v>129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81</v>
      </c>
      <c r="BK222" s="232">
        <f>ROUND(I222*H222,2)</f>
        <v>0</v>
      </c>
      <c r="BL222" s="17" t="s">
        <v>149</v>
      </c>
      <c r="BM222" s="231" t="s">
        <v>401</v>
      </c>
    </row>
    <row r="223" spans="1:65" s="2" customFormat="1" ht="49.05" customHeight="1">
      <c r="A223" s="38"/>
      <c r="B223" s="39"/>
      <c r="C223" s="219" t="s">
        <v>402</v>
      </c>
      <c r="D223" s="219" t="s">
        <v>132</v>
      </c>
      <c r="E223" s="220" t="s">
        <v>403</v>
      </c>
      <c r="F223" s="221" t="s">
        <v>404</v>
      </c>
      <c r="G223" s="222" t="s">
        <v>199</v>
      </c>
      <c r="H223" s="223">
        <v>291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38</v>
      </c>
      <c r="O223" s="91"/>
      <c r="P223" s="229">
        <f>O223*H223</f>
        <v>0</v>
      </c>
      <c r="Q223" s="229">
        <v>0.1554</v>
      </c>
      <c r="R223" s="229">
        <f>Q223*H223</f>
        <v>45.2214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149</v>
      </c>
      <c r="AT223" s="231" t="s">
        <v>132</v>
      </c>
      <c r="AU223" s="231" t="s">
        <v>83</v>
      </c>
      <c r="AY223" s="17" t="s">
        <v>129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81</v>
      </c>
      <c r="BK223" s="232">
        <f>ROUND(I223*H223,2)</f>
        <v>0</v>
      </c>
      <c r="BL223" s="17" t="s">
        <v>149</v>
      </c>
      <c r="BM223" s="231" t="s">
        <v>405</v>
      </c>
    </row>
    <row r="224" spans="1:65" s="2" customFormat="1" ht="16.5" customHeight="1">
      <c r="A224" s="38"/>
      <c r="B224" s="39"/>
      <c r="C224" s="271" t="s">
        <v>406</v>
      </c>
      <c r="D224" s="271" t="s">
        <v>261</v>
      </c>
      <c r="E224" s="272" t="s">
        <v>407</v>
      </c>
      <c r="F224" s="273" t="s">
        <v>408</v>
      </c>
      <c r="G224" s="274" t="s">
        <v>199</v>
      </c>
      <c r="H224" s="275">
        <v>296.82</v>
      </c>
      <c r="I224" s="276"/>
      <c r="J224" s="277">
        <f>ROUND(I224*H224,2)</f>
        <v>0</v>
      </c>
      <c r="K224" s="278"/>
      <c r="L224" s="279"/>
      <c r="M224" s="280" t="s">
        <v>1</v>
      </c>
      <c r="N224" s="281" t="s">
        <v>38</v>
      </c>
      <c r="O224" s="91"/>
      <c r="P224" s="229">
        <f>O224*H224</f>
        <v>0</v>
      </c>
      <c r="Q224" s="229">
        <v>0.04</v>
      </c>
      <c r="R224" s="229">
        <f>Q224*H224</f>
        <v>11.8728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201</v>
      </c>
      <c r="AT224" s="231" t="s">
        <v>261</v>
      </c>
      <c r="AU224" s="231" t="s">
        <v>83</v>
      </c>
      <c r="AY224" s="17" t="s">
        <v>129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81</v>
      </c>
      <c r="BK224" s="232">
        <f>ROUND(I224*H224,2)</f>
        <v>0</v>
      </c>
      <c r="BL224" s="17" t="s">
        <v>149</v>
      </c>
      <c r="BM224" s="231" t="s">
        <v>409</v>
      </c>
    </row>
    <row r="225" spans="1:51" s="14" customFormat="1" ht="12">
      <c r="A225" s="14"/>
      <c r="B225" s="249"/>
      <c r="C225" s="250"/>
      <c r="D225" s="240" t="s">
        <v>182</v>
      </c>
      <c r="E225" s="250"/>
      <c r="F225" s="252" t="s">
        <v>410</v>
      </c>
      <c r="G225" s="250"/>
      <c r="H225" s="253">
        <v>296.82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182</v>
      </c>
      <c r="AU225" s="259" t="s">
        <v>83</v>
      </c>
      <c r="AV225" s="14" t="s">
        <v>83</v>
      </c>
      <c r="AW225" s="14" t="s">
        <v>4</v>
      </c>
      <c r="AX225" s="14" t="s">
        <v>81</v>
      </c>
      <c r="AY225" s="259" t="s">
        <v>129</v>
      </c>
    </row>
    <row r="226" spans="1:65" s="2" customFormat="1" ht="49.05" customHeight="1">
      <c r="A226" s="38"/>
      <c r="B226" s="39"/>
      <c r="C226" s="219" t="s">
        <v>411</v>
      </c>
      <c r="D226" s="219" t="s">
        <v>132</v>
      </c>
      <c r="E226" s="220" t="s">
        <v>412</v>
      </c>
      <c r="F226" s="221" t="s">
        <v>413</v>
      </c>
      <c r="G226" s="222" t="s">
        <v>199</v>
      </c>
      <c r="H226" s="223">
        <v>100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38</v>
      </c>
      <c r="O226" s="91"/>
      <c r="P226" s="229">
        <f>O226*H226</f>
        <v>0</v>
      </c>
      <c r="Q226" s="229">
        <v>0.1295</v>
      </c>
      <c r="R226" s="229">
        <f>Q226*H226</f>
        <v>12.950000000000001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149</v>
      </c>
      <c r="AT226" s="231" t="s">
        <v>132</v>
      </c>
      <c r="AU226" s="231" t="s">
        <v>83</v>
      </c>
      <c r="AY226" s="17" t="s">
        <v>129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81</v>
      </c>
      <c r="BK226" s="232">
        <f>ROUND(I226*H226,2)</f>
        <v>0</v>
      </c>
      <c r="BL226" s="17" t="s">
        <v>149</v>
      </c>
      <c r="BM226" s="231" t="s">
        <v>414</v>
      </c>
    </row>
    <row r="227" spans="1:65" s="2" customFormat="1" ht="16.5" customHeight="1">
      <c r="A227" s="38"/>
      <c r="B227" s="39"/>
      <c r="C227" s="271" t="s">
        <v>415</v>
      </c>
      <c r="D227" s="271" t="s">
        <v>261</v>
      </c>
      <c r="E227" s="272" t="s">
        <v>416</v>
      </c>
      <c r="F227" s="273" t="s">
        <v>417</v>
      </c>
      <c r="G227" s="274" t="s">
        <v>199</v>
      </c>
      <c r="H227" s="275">
        <v>102</v>
      </c>
      <c r="I227" s="276"/>
      <c r="J227" s="277">
        <f>ROUND(I227*H227,2)</f>
        <v>0</v>
      </c>
      <c r="K227" s="278"/>
      <c r="L227" s="279"/>
      <c r="M227" s="280" t="s">
        <v>1</v>
      </c>
      <c r="N227" s="281" t="s">
        <v>38</v>
      </c>
      <c r="O227" s="91"/>
      <c r="P227" s="229">
        <f>O227*H227</f>
        <v>0</v>
      </c>
      <c r="Q227" s="229">
        <v>0.045</v>
      </c>
      <c r="R227" s="229">
        <f>Q227*H227</f>
        <v>4.59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201</v>
      </c>
      <c r="AT227" s="231" t="s">
        <v>261</v>
      </c>
      <c r="AU227" s="231" t="s">
        <v>83</v>
      </c>
      <c r="AY227" s="17" t="s">
        <v>129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81</v>
      </c>
      <c r="BK227" s="232">
        <f>ROUND(I227*H227,2)</f>
        <v>0</v>
      </c>
      <c r="BL227" s="17" t="s">
        <v>149</v>
      </c>
      <c r="BM227" s="231" t="s">
        <v>418</v>
      </c>
    </row>
    <row r="228" spans="1:51" s="14" customFormat="1" ht="12">
      <c r="A228" s="14"/>
      <c r="B228" s="249"/>
      <c r="C228" s="250"/>
      <c r="D228" s="240" t="s">
        <v>182</v>
      </c>
      <c r="E228" s="250"/>
      <c r="F228" s="252" t="s">
        <v>419</v>
      </c>
      <c r="G228" s="250"/>
      <c r="H228" s="253">
        <v>102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9" t="s">
        <v>182</v>
      </c>
      <c r="AU228" s="259" t="s">
        <v>83</v>
      </c>
      <c r="AV228" s="14" t="s">
        <v>83</v>
      </c>
      <c r="AW228" s="14" t="s">
        <v>4</v>
      </c>
      <c r="AX228" s="14" t="s">
        <v>81</v>
      </c>
      <c r="AY228" s="259" t="s">
        <v>129</v>
      </c>
    </row>
    <row r="229" spans="1:65" s="2" customFormat="1" ht="55.5" customHeight="1">
      <c r="A229" s="38"/>
      <c r="B229" s="39"/>
      <c r="C229" s="219" t="s">
        <v>420</v>
      </c>
      <c r="D229" s="219" t="s">
        <v>132</v>
      </c>
      <c r="E229" s="220" t="s">
        <v>421</v>
      </c>
      <c r="F229" s="221" t="s">
        <v>422</v>
      </c>
      <c r="G229" s="222" t="s">
        <v>199</v>
      </c>
      <c r="H229" s="223">
        <v>221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38</v>
      </c>
      <c r="O229" s="91"/>
      <c r="P229" s="229">
        <f>O229*H229</f>
        <v>0</v>
      </c>
      <c r="Q229" s="229">
        <v>0.00016</v>
      </c>
      <c r="R229" s="229">
        <f>Q229*H229</f>
        <v>0.03536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149</v>
      </c>
      <c r="AT229" s="231" t="s">
        <v>132</v>
      </c>
      <c r="AU229" s="231" t="s">
        <v>83</v>
      </c>
      <c r="AY229" s="17" t="s">
        <v>129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81</v>
      </c>
      <c r="BK229" s="232">
        <f>ROUND(I229*H229,2)</f>
        <v>0</v>
      </c>
      <c r="BL229" s="17" t="s">
        <v>149</v>
      </c>
      <c r="BM229" s="231" t="s">
        <v>423</v>
      </c>
    </row>
    <row r="230" spans="1:65" s="2" customFormat="1" ht="24.15" customHeight="1">
      <c r="A230" s="38"/>
      <c r="B230" s="39"/>
      <c r="C230" s="219" t="s">
        <v>424</v>
      </c>
      <c r="D230" s="219" t="s">
        <v>132</v>
      </c>
      <c r="E230" s="220" t="s">
        <v>425</v>
      </c>
      <c r="F230" s="221" t="s">
        <v>426</v>
      </c>
      <c r="G230" s="222" t="s">
        <v>177</v>
      </c>
      <c r="H230" s="223">
        <v>289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38</v>
      </c>
      <c r="O230" s="91"/>
      <c r="P230" s="229">
        <f>O230*H230</f>
        <v>0</v>
      </c>
      <c r="Q230" s="229">
        <v>0.00047</v>
      </c>
      <c r="R230" s="229">
        <f>Q230*H230</f>
        <v>0.13583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149</v>
      </c>
      <c r="AT230" s="231" t="s">
        <v>132</v>
      </c>
      <c r="AU230" s="231" t="s">
        <v>83</v>
      </c>
      <c r="AY230" s="17" t="s">
        <v>129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81</v>
      </c>
      <c r="BK230" s="232">
        <f>ROUND(I230*H230,2)</f>
        <v>0</v>
      </c>
      <c r="BL230" s="17" t="s">
        <v>149</v>
      </c>
      <c r="BM230" s="231" t="s">
        <v>427</v>
      </c>
    </row>
    <row r="231" spans="1:65" s="2" customFormat="1" ht="24.15" customHeight="1">
      <c r="A231" s="38"/>
      <c r="B231" s="39"/>
      <c r="C231" s="219" t="s">
        <v>428</v>
      </c>
      <c r="D231" s="219" t="s">
        <v>132</v>
      </c>
      <c r="E231" s="220" t="s">
        <v>429</v>
      </c>
      <c r="F231" s="221" t="s">
        <v>430</v>
      </c>
      <c r="G231" s="222" t="s">
        <v>199</v>
      </c>
      <c r="H231" s="223">
        <v>7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38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149</v>
      </c>
      <c r="AT231" s="231" t="s">
        <v>132</v>
      </c>
      <c r="AU231" s="231" t="s">
        <v>83</v>
      </c>
      <c r="AY231" s="17" t="s">
        <v>129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81</v>
      </c>
      <c r="BK231" s="232">
        <f>ROUND(I231*H231,2)</f>
        <v>0</v>
      </c>
      <c r="BL231" s="17" t="s">
        <v>149</v>
      </c>
      <c r="BM231" s="231" t="s">
        <v>431</v>
      </c>
    </row>
    <row r="232" spans="1:65" s="2" customFormat="1" ht="44.25" customHeight="1">
      <c r="A232" s="38"/>
      <c r="B232" s="39"/>
      <c r="C232" s="219" t="s">
        <v>432</v>
      </c>
      <c r="D232" s="219" t="s">
        <v>132</v>
      </c>
      <c r="E232" s="220" t="s">
        <v>433</v>
      </c>
      <c r="F232" s="221" t="s">
        <v>434</v>
      </c>
      <c r="G232" s="222" t="s">
        <v>199</v>
      </c>
      <c r="H232" s="223">
        <v>24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38</v>
      </c>
      <c r="O232" s="91"/>
      <c r="P232" s="229">
        <f>O232*H232</f>
        <v>0</v>
      </c>
      <c r="Q232" s="229">
        <v>0.24567</v>
      </c>
      <c r="R232" s="229">
        <f>Q232*H232</f>
        <v>5.8960799999999995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149</v>
      </c>
      <c r="AT232" s="231" t="s">
        <v>132</v>
      </c>
      <c r="AU232" s="231" t="s">
        <v>83</v>
      </c>
      <c r="AY232" s="17" t="s">
        <v>129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81</v>
      </c>
      <c r="BK232" s="232">
        <f>ROUND(I232*H232,2)</f>
        <v>0</v>
      </c>
      <c r="BL232" s="17" t="s">
        <v>149</v>
      </c>
      <c r="BM232" s="231" t="s">
        <v>435</v>
      </c>
    </row>
    <row r="233" spans="1:65" s="2" customFormat="1" ht="33" customHeight="1">
      <c r="A233" s="38"/>
      <c r="B233" s="39"/>
      <c r="C233" s="219" t="s">
        <v>436</v>
      </c>
      <c r="D233" s="219" t="s">
        <v>132</v>
      </c>
      <c r="E233" s="220" t="s">
        <v>437</v>
      </c>
      <c r="F233" s="221" t="s">
        <v>438</v>
      </c>
      <c r="G233" s="222" t="s">
        <v>170</v>
      </c>
      <c r="H233" s="223">
        <v>8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38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0.165</v>
      </c>
      <c r="T233" s="230">
        <f>S233*H233</f>
        <v>1.32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149</v>
      </c>
      <c r="AT233" s="231" t="s">
        <v>132</v>
      </c>
      <c r="AU233" s="231" t="s">
        <v>83</v>
      </c>
      <c r="AY233" s="17" t="s">
        <v>129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81</v>
      </c>
      <c r="BK233" s="232">
        <f>ROUND(I233*H233,2)</f>
        <v>0</v>
      </c>
      <c r="BL233" s="17" t="s">
        <v>149</v>
      </c>
      <c r="BM233" s="231" t="s">
        <v>439</v>
      </c>
    </row>
    <row r="234" spans="1:65" s="2" customFormat="1" ht="62.7" customHeight="1">
      <c r="A234" s="38"/>
      <c r="B234" s="39"/>
      <c r="C234" s="219" t="s">
        <v>440</v>
      </c>
      <c r="D234" s="219" t="s">
        <v>132</v>
      </c>
      <c r="E234" s="220" t="s">
        <v>441</v>
      </c>
      <c r="F234" s="221" t="s">
        <v>442</v>
      </c>
      <c r="G234" s="222" t="s">
        <v>199</v>
      </c>
      <c r="H234" s="223">
        <v>84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38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0.25</v>
      </c>
      <c r="T234" s="230">
        <f>S234*H234</f>
        <v>21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149</v>
      </c>
      <c r="AT234" s="231" t="s">
        <v>132</v>
      </c>
      <c r="AU234" s="231" t="s">
        <v>83</v>
      </c>
      <c r="AY234" s="17" t="s">
        <v>129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81</v>
      </c>
      <c r="BK234" s="232">
        <f>ROUND(I234*H234,2)</f>
        <v>0</v>
      </c>
      <c r="BL234" s="17" t="s">
        <v>149</v>
      </c>
      <c r="BM234" s="231" t="s">
        <v>443</v>
      </c>
    </row>
    <row r="235" spans="1:65" s="2" customFormat="1" ht="16.5" customHeight="1">
      <c r="A235" s="38"/>
      <c r="B235" s="39"/>
      <c r="C235" s="219" t="s">
        <v>444</v>
      </c>
      <c r="D235" s="219" t="s">
        <v>132</v>
      </c>
      <c r="E235" s="220" t="s">
        <v>445</v>
      </c>
      <c r="F235" s="221" t="s">
        <v>446</v>
      </c>
      <c r="G235" s="222" t="s">
        <v>447</v>
      </c>
      <c r="H235" s="223">
        <v>2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38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149</v>
      </c>
      <c r="AT235" s="231" t="s">
        <v>132</v>
      </c>
      <c r="AU235" s="231" t="s">
        <v>83</v>
      </c>
      <c r="AY235" s="17" t="s">
        <v>129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81</v>
      </c>
      <c r="BK235" s="232">
        <f>ROUND(I235*H235,2)</f>
        <v>0</v>
      </c>
      <c r="BL235" s="17" t="s">
        <v>149</v>
      </c>
      <c r="BM235" s="231" t="s">
        <v>448</v>
      </c>
    </row>
    <row r="236" spans="1:47" s="2" customFormat="1" ht="12">
      <c r="A236" s="38"/>
      <c r="B236" s="39"/>
      <c r="C236" s="40"/>
      <c r="D236" s="240" t="s">
        <v>296</v>
      </c>
      <c r="E236" s="40"/>
      <c r="F236" s="282" t="s">
        <v>449</v>
      </c>
      <c r="G236" s="40"/>
      <c r="H236" s="40"/>
      <c r="I236" s="283"/>
      <c r="J236" s="40"/>
      <c r="K236" s="40"/>
      <c r="L236" s="44"/>
      <c r="M236" s="284"/>
      <c r="N236" s="28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296</v>
      </c>
      <c r="AU236" s="17" t="s">
        <v>83</v>
      </c>
    </row>
    <row r="237" spans="1:51" s="14" customFormat="1" ht="12">
      <c r="A237" s="14"/>
      <c r="B237" s="249"/>
      <c r="C237" s="250"/>
      <c r="D237" s="240" t="s">
        <v>182</v>
      </c>
      <c r="E237" s="251" t="s">
        <v>1</v>
      </c>
      <c r="F237" s="252" t="s">
        <v>83</v>
      </c>
      <c r="G237" s="250"/>
      <c r="H237" s="253">
        <v>2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9" t="s">
        <v>182</v>
      </c>
      <c r="AU237" s="259" t="s">
        <v>83</v>
      </c>
      <c r="AV237" s="14" t="s">
        <v>83</v>
      </c>
      <c r="AW237" s="14" t="s">
        <v>30</v>
      </c>
      <c r="AX237" s="14" t="s">
        <v>81</v>
      </c>
      <c r="AY237" s="259" t="s">
        <v>129</v>
      </c>
    </row>
    <row r="238" spans="1:63" s="12" customFormat="1" ht="22.8" customHeight="1">
      <c r="A238" s="12"/>
      <c r="B238" s="203"/>
      <c r="C238" s="204"/>
      <c r="D238" s="205" t="s">
        <v>72</v>
      </c>
      <c r="E238" s="217" t="s">
        <v>450</v>
      </c>
      <c r="F238" s="217" t="s">
        <v>451</v>
      </c>
      <c r="G238" s="204"/>
      <c r="H238" s="204"/>
      <c r="I238" s="207"/>
      <c r="J238" s="218">
        <f>BK238</f>
        <v>0</v>
      </c>
      <c r="K238" s="204"/>
      <c r="L238" s="209"/>
      <c r="M238" s="210"/>
      <c r="N238" s="211"/>
      <c r="O238" s="211"/>
      <c r="P238" s="212">
        <f>SUM(P239:P248)</f>
        <v>0</v>
      </c>
      <c r="Q238" s="211"/>
      <c r="R238" s="212">
        <f>SUM(R239:R248)</f>
        <v>0</v>
      </c>
      <c r="S238" s="211"/>
      <c r="T238" s="213">
        <f>SUM(T239:T248)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4" t="s">
        <v>81</v>
      </c>
      <c r="AT238" s="215" t="s">
        <v>72</v>
      </c>
      <c r="AU238" s="215" t="s">
        <v>81</v>
      </c>
      <c r="AY238" s="214" t="s">
        <v>129</v>
      </c>
      <c r="BK238" s="216">
        <f>SUM(BK239:BK248)</f>
        <v>0</v>
      </c>
    </row>
    <row r="239" spans="1:65" s="2" customFormat="1" ht="37.8" customHeight="1">
      <c r="A239" s="38"/>
      <c r="B239" s="39"/>
      <c r="C239" s="219" t="s">
        <v>452</v>
      </c>
      <c r="D239" s="219" t="s">
        <v>132</v>
      </c>
      <c r="E239" s="220" t="s">
        <v>453</v>
      </c>
      <c r="F239" s="221" t="s">
        <v>454</v>
      </c>
      <c r="G239" s="222" t="s">
        <v>264</v>
      </c>
      <c r="H239" s="223">
        <v>371.881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38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149</v>
      </c>
      <c r="AT239" s="231" t="s">
        <v>132</v>
      </c>
      <c r="AU239" s="231" t="s">
        <v>83</v>
      </c>
      <c r="AY239" s="17" t="s">
        <v>129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81</v>
      </c>
      <c r="BK239" s="232">
        <f>ROUND(I239*H239,2)</f>
        <v>0</v>
      </c>
      <c r="BL239" s="17" t="s">
        <v>149</v>
      </c>
      <c r="BM239" s="231" t="s">
        <v>455</v>
      </c>
    </row>
    <row r="240" spans="1:65" s="2" customFormat="1" ht="37.8" customHeight="1">
      <c r="A240" s="38"/>
      <c r="B240" s="39"/>
      <c r="C240" s="219" t="s">
        <v>456</v>
      </c>
      <c r="D240" s="219" t="s">
        <v>132</v>
      </c>
      <c r="E240" s="220" t="s">
        <v>457</v>
      </c>
      <c r="F240" s="221" t="s">
        <v>458</v>
      </c>
      <c r="G240" s="222" t="s">
        <v>264</v>
      </c>
      <c r="H240" s="223">
        <v>3346.929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38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149</v>
      </c>
      <c r="AT240" s="231" t="s">
        <v>132</v>
      </c>
      <c r="AU240" s="231" t="s">
        <v>83</v>
      </c>
      <c r="AY240" s="17" t="s">
        <v>129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81</v>
      </c>
      <c r="BK240" s="232">
        <f>ROUND(I240*H240,2)</f>
        <v>0</v>
      </c>
      <c r="BL240" s="17" t="s">
        <v>149</v>
      </c>
      <c r="BM240" s="231" t="s">
        <v>459</v>
      </c>
    </row>
    <row r="241" spans="1:51" s="14" customFormat="1" ht="12">
      <c r="A241" s="14"/>
      <c r="B241" s="249"/>
      <c r="C241" s="250"/>
      <c r="D241" s="240" t="s">
        <v>182</v>
      </c>
      <c r="E241" s="251" t="s">
        <v>1</v>
      </c>
      <c r="F241" s="252" t="s">
        <v>460</v>
      </c>
      <c r="G241" s="250"/>
      <c r="H241" s="253">
        <v>3346.929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9" t="s">
        <v>182</v>
      </c>
      <c r="AU241" s="259" t="s">
        <v>83</v>
      </c>
      <c r="AV241" s="14" t="s">
        <v>83</v>
      </c>
      <c r="AW241" s="14" t="s">
        <v>30</v>
      </c>
      <c r="AX241" s="14" t="s">
        <v>81</v>
      </c>
      <c r="AY241" s="259" t="s">
        <v>129</v>
      </c>
    </row>
    <row r="242" spans="1:65" s="2" customFormat="1" ht="37.8" customHeight="1">
      <c r="A242" s="38"/>
      <c r="B242" s="39"/>
      <c r="C242" s="219" t="s">
        <v>461</v>
      </c>
      <c r="D242" s="219" t="s">
        <v>132</v>
      </c>
      <c r="E242" s="220" t="s">
        <v>462</v>
      </c>
      <c r="F242" s="221" t="s">
        <v>463</v>
      </c>
      <c r="G242" s="222" t="s">
        <v>264</v>
      </c>
      <c r="H242" s="223">
        <v>1.32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38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149</v>
      </c>
      <c r="AT242" s="231" t="s">
        <v>132</v>
      </c>
      <c r="AU242" s="231" t="s">
        <v>83</v>
      </c>
      <c r="AY242" s="17" t="s">
        <v>129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81</v>
      </c>
      <c r="BK242" s="232">
        <f>ROUND(I242*H242,2)</f>
        <v>0</v>
      </c>
      <c r="BL242" s="17" t="s">
        <v>149</v>
      </c>
      <c r="BM242" s="231" t="s">
        <v>464</v>
      </c>
    </row>
    <row r="243" spans="1:65" s="2" customFormat="1" ht="37.8" customHeight="1">
      <c r="A243" s="38"/>
      <c r="B243" s="39"/>
      <c r="C243" s="219" t="s">
        <v>465</v>
      </c>
      <c r="D243" s="219" t="s">
        <v>132</v>
      </c>
      <c r="E243" s="220" t="s">
        <v>466</v>
      </c>
      <c r="F243" s="221" t="s">
        <v>458</v>
      </c>
      <c r="G243" s="222" t="s">
        <v>264</v>
      </c>
      <c r="H243" s="223">
        <v>11.79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38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149</v>
      </c>
      <c r="AT243" s="231" t="s">
        <v>132</v>
      </c>
      <c r="AU243" s="231" t="s">
        <v>83</v>
      </c>
      <c r="AY243" s="17" t="s">
        <v>129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81</v>
      </c>
      <c r="BK243" s="232">
        <f>ROUND(I243*H243,2)</f>
        <v>0</v>
      </c>
      <c r="BL243" s="17" t="s">
        <v>149</v>
      </c>
      <c r="BM243" s="231" t="s">
        <v>467</v>
      </c>
    </row>
    <row r="244" spans="1:51" s="14" customFormat="1" ht="12">
      <c r="A244" s="14"/>
      <c r="B244" s="249"/>
      <c r="C244" s="250"/>
      <c r="D244" s="240" t="s">
        <v>182</v>
      </c>
      <c r="E244" s="251" t="s">
        <v>1</v>
      </c>
      <c r="F244" s="252" t="s">
        <v>468</v>
      </c>
      <c r="G244" s="250"/>
      <c r="H244" s="253">
        <v>11.79</v>
      </c>
      <c r="I244" s="254"/>
      <c r="J244" s="250"/>
      <c r="K244" s="250"/>
      <c r="L244" s="255"/>
      <c r="M244" s="256"/>
      <c r="N244" s="257"/>
      <c r="O244" s="257"/>
      <c r="P244" s="257"/>
      <c r="Q244" s="257"/>
      <c r="R244" s="257"/>
      <c r="S244" s="257"/>
      <c r="T244" s="25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9" t="s">
        <v>182</v>
      </c>
      <c r="AU244" s="259" t="s">
        <v>83</v>
      </c>
      <c r="AV244" s="14" t="s">
        <v>83</v>
      </c>
      <c r="AW244" s="14" t="s">
        <v>30</v>
      </c>
      <c r="AX244" s="14" t="s">
        <v>81</v>
      </c>
      <c r="AY244" s="259" t="s">
        <v>129</v>
      </c>
    </row>
    <row r="245" spans="1:65" s="2" customFormat="1" ht="44.25" customHeight="1">
      <c r="A245" s="38"/>
      <c r="B245" s="39"/>
      <c r="C245" s="219" t="s">
        <v>469</v>
      </c>
      <c r="D245" s="219" t="s">
        <v>132</v>
      </c>
      <c r="E245" s="220" t="s">
        <v>470</v>
      </c>
      <c r="F245" s="221" t="s">
        <v>471</v>
      </c>
      <c r="G245" s="222" t="s">
        <v>264</v>
      </c>
      <c r="H245" s="223">
        <v>22.87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38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149</v>
      </c>
      <c r="AT245" s="231" t="s">
        <v>132</v>
      </c>
      <c r="AU245" s="231" t="s">
        <v>83</v>
      </c>
      <c r="AY245" s="17" t="s">
        <v>129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81</v>
      </c>
      <c r="BK245" s="232">
        <f>ROUND(I245*H245,2)</f>
        <v>0</v>
      </c>
      <c r="BL245" s="17" t="s">
        <v>149</v>
      </c>
      <c r="BM245" s="231" t="s">
        <v>472</v>
      </c>
    </row>
    <row r="246" spans="1:65" s="2" customFormat="1" ht="44.25" customHeight="1">
      <c r="A246" s="38"/>
      <c r="B246" s="39"/>
      <c r="C246" s="219" t="s">
        <v>473</v>
      </c>
      <c r="D246" s="219" t="s">
        <v>132</v>
      </c>
      <c r="E246" s="220" t="s">
        <v>474</v>
      </c>
      <c r="F246" s="221" t="s">
        <v>475</v>
      </c>
      <c r="G246" s="222" t="s">
        <v>264</v>
      </c>
      <c r="H246" s="223">
        <v>59.892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38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149</v>
      </c>
      <c r="AT246" s="231" t="s">
        <v>132</v>
      </c>
      <c r="AU246" s="231" t="s">
        <v>83</v>
      </c>
      <c r="AY246" s="17" t="s">
        <v>129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81</v>
      </c>
      <c r="BK246" s="232">
        <f>ROUND(I246*H246,2)</f>
        <v>0</v>
      </c>
      <c r="BL246" s="17" t="s">
        <v>149</v>
      </c>
      <c r="BM246" s="231" t="s">
        <v>476</v>
      </c>
    </row>
    <row r="247" spans="1:65" s="2" customFormat="1" ht="44.25" customHeight="1">
      <c r="A247" s="38"/>
      <c r="B247" s="39"/>
      <c r="C247" s="219" t="s">
        <v>477</v>
      </c>
      <c r="D247" s="219" t="s">
        <v>132</v>
      </c>
      <c r="E247" s="220" t="s">
        <v>478</v>
      </c>
      <c r="F247" s="221" t="s">
        <v>479</v>
      </c>
      <c r="G247" s="222" t="s">
        <v>264</v>
      </c>
      <c r="H247" s="223">
        <v>447</v>
      </c>
      <c r="I247" s="224"/>
      <c r="J247" s="225">
        <f>ROUND(I247*H247,2)</f>
        <v>0</v>
      </c>
      <c r="K247" s="226"/>
      <c r="L247" s="44"/>
      <c r="M247" s="227" t="s">
        <v>1</v>
      </c>
      <c r="N247" s="228" t="s">
        <v>38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149</v>
      </c>
      <c r="AT247" s="231" t="s">
        <v>132</v>
      </c>
      <c r="AU247" s="231" t="s">
        <v>83</v>
      </c>
      <c r="AY247" s="17" t="s">
        <v>129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81</v>
      </c>
      <c r="BK247" s="232">
        <f>ROUND(I247*H247,2)</f>
        <v>0</v>
      </c>
      <c r="BL247" s="17" t="s">
        <v>149</v>
      </c>
      <c r="BM247" s="231" t="s">
        <v>480</v>
      </c>
    </row>
    <row r="248" spans="1:65" s="2" customFormat="1" ht="44.25" customHeight="1">
      <c r="A248" s="38"/>
      <c r="B248" s="39"/>
      <c r="C248" s="219" t="s">
        <v>481</v>
      </c>
      <c r="D248" s="219" t="s">
        <v>132</v>
      </c>
      <c r="E248" s="220" t="s">
        <v>478</v>
      </c>
      <c r="F248" s="221" t="s">
        <v>479</v>
      </c>
      <c r="G248" s="222" t="s">
        <v>264</v>
      </c>
      <c r="H248" s="223">
        <v>944</v>
      </c>
      <c r="I248" s="224"/>
      <c r="J248" s="225">
        <f>ROUND(I248*H248,2)</f>
        <v>0</v>
      </c>
      <c r="K248" s="226"/>
      <c r="L248" s="44"/>
      <c r="M248" s="233" t="s">
        <v>1</v>
      </c>
      <c r="N248" s="234" t="s">
        <v>38</v>
      </c>
      <c r="O248" s="235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149</v>
      </c>
      <c r="AT248" s="231" t="s">
        <v>132</v>
      </c>
      <c r="AU248" s="231" t="s">
        <v>83</v>
      </c>
      <c r="AY248" s="17" t="s">
        <v>129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81</v>
      </c>
      <c r="BK248" s="232">
        <f>ROUND(I248*H248,2)</f>
        <v>0</v>
      </c>
      <c r="BL248" s="17" t="s">
        <v>149</v>
      </c>
      <c r="BM248" s="231" t="s">
        <v>482</v>
      </c>
    </row>
    <row r="249" spans="1:31" s="2" customFormat="1" ht="6.95" customHeight="1">
      <c r="A249" s="38"/>
      <c r="B249" s="66"/>
      <c r="C249" s="67"/>
      <c r="D249" s="67"/>
      <c r="E249" s="67"/>
      <c r="F249" s="67"/>
      <c r="G249" s="67"/>
      <c r="H249" s="67"/>
      <c r="I249" s="67"/>
      <c r="J249" s="67"/>
      <c r="K249" s="67"/>
      <c r="L249" s="44"/>
      <c r="M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</row>
  </sheetData>
  <sheetProtection password="CC35" sheet="1" objects="1" scenarios="1" formatColumns="0" formatRows="0" autoFilter="0"/>
  <autoFilter ref="C123:K24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Parkovištěv ul. Heyrovského za bývalou ZŠ Sokolovská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483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ROUND((SUM(BE121:BE186)),2)</f>
        <v>0</v>
      </c>
      <c r="G33" s="38"/>
      <c r="H33" s="38"/>
      <c r="I33" s="155">
        <v>0.21</v>
      </c>
      <c r="J33" s="154">
        <f>ROUND(((SUM(BE121:BE186))*I33),2)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ROUND((SUM(BF121:BF186)),2)</f>
        <v>0</v>
      </c>
      <c r="G34" s="38"/>
      <c r="H34" s="38"/>
      <c r="I34" s="155">
        <v>0.15</v>
      </c>
      <c r="J34" s="154">
        <f>ROUND(((SUM(BF121:BF186))*I34),2)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ROUND((SUM(BG121:BG186)),2)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ROUND((SUM(BH121:BH186)),2)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ROUND((SUM(BI121:BI186)),2)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Parkovištěv ul. Heyrovského za bývalou ZŠ Sokolovská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102 - PARKOVIŠTĚ A ZPEVNĚNÉ PLOCHY ETAPA II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 hidden="1">
      <c r="A97" s="9"/>
      <c r="B97" s="179"/>
      <c r="C97" s="180"/>
      <c r="D97" s="181" t="s">
        <v>157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158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161</v>
      </c>
      <c r="E99" s="188"/>
      <c r="F99" s="188"/>
      <c r="G99" s="188"/>
      <c r="H99" s="188"/>
      <c r="I99" s="188"/>
      <c r="J99" s="189">
        <f>J144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163</v>
      </c>
      <c r="E100" s="188"/>
      <c r="F100" s="188"/>
      <c r="G100" s="188"/>
      <c r="H100" s="188"/>
      <c r="I100" s="188"/>
      <c r="J100" s="189">
        <f>J162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164</v>
      </c>
      <c r="E101" s="188"/>
      <c r="F101" s="188"/>
      <c r="G101" s="188"/>
      <c r="H101" s="188"/>
      <c r="I101" s="188"/>
      <c r="J101" s="189">
        <f>J178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 hidden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t="12" hidden="1"/>
    <row r="105" ht="12" hidden="1"/>
    <row r="106" ht="12" hidden="1"/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113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Parkovištěv ul. Heyrovského za bývalou ZŠ Sokolovská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 102 - PARKOVIŠTĚ A ZPEVNĚNÉ PLOCHY ETAPA II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29. 11. 2022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114</v>
      </c>
      <c r="D120" s="194" t="s">
        <v>58</v>
      </c>
      <c r="E120" s="194" t="s">
        <v>54</v>
      </c>
      <c r="F120" s="194" t="s">
        <v>55</v>
      </c>
      <c r="G120" s="194" t="s">
        <v>115</v>
      </c>
      <c r="H120" s="194" t="s">
        <v>116</v>
      </c>
      <c r="I120" s="194" t="s">
        <v>117</v>
      </c>
      <c r="J120" s="195" t="s">
        <v>104</v>
      </c>
      <c r="K120" s="196" t="s">
        <v>118</v>
      </c>
      <c r="L120" s="197"/>
      <c r="M120" s="100" t="s">
        <v>1</v>
      </c>
      <c r="N120" s="101" t="s">
        <v>37</v>
      </c>
      <c r="O120" s="101" t="s">
        <v>119</v>
      </c>
      <c r="P120" s="101" t="s">
        <v>120</v>
      </c>
      <c r="Q120" s="101" t="s">
        <v>121</v>
      </c>
      <c r="R120" s="101" t="s">
        <v>122</v>
      </c>
      <c r="S120" s="101" t="s">
        <v>123</v>
      </c>
      <c r="T120" s="102" t="s">
        <v>124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125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298.01038000000005</v>
      </c>
      <c r="S121" s="104"/>
      <c r="T121" s="201">
        <f>T122</f>
        <v>233.09300000000002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106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72</v>
      </c>
      <c r="E122" s="206" t="s">
        <v>165</v>
      </c>
      <c r="F122" s="206" t="s">
        <v>166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P123+P144+P162+P178</f>
        <v>0</v>
      </c>
      <c r="Q122" s="211"/>
      <c r="R122" s="212">
        <f>R123+R144+R162+R178</f>
        <v>298.01038000000005</v>
      </c>
      <c r="S122" s="211"/>
      <c r="T122" s="213">
        <f>T123+T144+T162+T178</f>
        <v>233.09300000000002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81</v>
      </c>
      <c r="AT122" s="215" t="s">
        <v>72</v>
      </c>
      <c r="AU122" s="215" t="s">
        <v>73</v>
      </c>
      <c r="AY122" s="214" t="s">
        <v>129</v>
      </c>
      <c r="BK122" s="216">
        <f>BK123+BK144+BK162+BK178</f>
        <v>0</v>
      </c>
    </row>
    <row r="123" spans="1:63" s="12" customFormat="1" ht="22.8" customHeight="1">
      <c r="A123" s="12"/>
      <c r="B123" s="203"/>
      <c r="C123" s="204"/>
      <c r="D123" s="205" t="s">
        <v>72</v>
      </c>
      <c r="E123" s="217" t="s">
        <v>81</v>
      </c>
      <c r="F123" s="217" t="s">
        <v>167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SUM(P124:P143)</f>
        <v>0</v>
      </c>
      <c r="Q123" s="211"/>
      <c r="R123" s="212">
        <f>SUM(R124:R143)</f>
        <v>0.019620000000000002</v>
      </c>
      <c r="S123" s="211"/>
      <c r="T123" s="213">
        <f>SUM(T124:T143)</f>
        <v>233.09300000000002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81</v>
      </c>
      <c r="AT123" s="215" t="s">
        <v>72</v>
      </c>
      <c r="AU123" s="215" t="s">
        <v>81</v>
      </c>
      <c r="AY123" s="214" t="s">
        <v>129</v>
      </c>
      <c r="BK123" s="216">
        <f>SUM(BK124:BK143)</f>
        <v>0</v>
      </c>
    </row>
    <row r="124" spans="1:65" s="2" customFormat="1" ht="76.35" customHeight="1">
      <c r="A124" s="38"/>
      <c r="B124" s="39"/>
      <c r="C124" s="219" t="s">
        <v>81</v>
      </c>
      <c r="D124" s="219" t="s">
        <v>132</v>
      </c>
      <c r="E124" s="220" t="s">
        <v>175</v>
      </c>
      <c r="F124" s="221" t="s">
        <v>176</v>
      </c>
      <c r="G124" s="222" t="s">
        <v>177</v>
      </c>
      <c r="H124" s="223">
        <v>105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38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0.255</v>
      </c>
      <c r="T124" s="230">
        <f>S124*H124</f>
        <v>26.775000000000002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149</v>
      </c>
      <c r="AT124" s="231" t="s">
        <v>132</v>
      </c>
      <c r="AU124" s="231" t="s">
        <v>83</v>
      </c>
      <c r="AY124" s="17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149</v>
      </c>
      <c r="BM124" s="231" t="s">
        <v>178</v>
      </c>
    </row>
    <row r="125" spans="1:65" s="2" customFormat="1" ht="66.75" customHeight="1">
      <c r="A125" s="38"/>
      <c r="B125" s="39"/>
      <c r="C125" s="219" t="s">
        <v>83</v>
      </c>
      <c r="D125" s="219" t="s">
        <v>132</v>
      </c>
      <c r="E125" s="220" t="s">
        <v>179</v>
      </c>
      <c r="F125" s="221" t="s">
        <v>180</v>
      </c>
      <c r="G125" s="222" t="s">
        <v>177</v>
      </c>
      <c r="H125" s="223">
        <v>327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38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0.44</v>
      </c>
      <c r="T125" s="230">
        <f>S125*H125</f>
        <v>143.88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149</v>
      </c>
      <c r="AT125" s="231" t="s">
        <v>132</v>
      </c>
      <c r="AU125" s="231" t="s">
        <v>83</v>
      </c>
      <c r="AY125" s="17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81</v>
      </c>
      <c r="BK125" s="232">
        <f>ROUND(I125*H125,2)</f>
        <v>0</v>
      </c>
      <c r="BL125" s="17" t="s">
        <v>149</v>
      </c>
      <c r="BM125" s="231" t="s">
        <v>181</v>
      </c>
    </row>
    <row r="126" spans="1:65" s="2" customFormat="1" ht="55.5" customHeight="1">
      <c r="A126" s="38"/>
      <c r="B126" s="39"/>
      <c r="C126" s="219" t="s">
        <v>144</v>
      </c>
      <c r="D126" s="219" t="s">
        <v>132</v>
      </c>
      <c r="E126" s="220" t="s">
        <v>188</v>
      </c>
      <c r="F126" s="221" t="s">
        <v>189</v>
      </c>
      <c r="G126" s="222" t="s">
        <v>177</v>
      </c>
      <c r="H126" s="223">
        <v>271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38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0.098</v>
      </c>
      <c r="T126" s="230">
        <f>S126*H126</f>
        <v>26.558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149</v>
      </c>
      <c r="AT126" s="231" t="s">
        <v>132</v>
      </c>
      <c r="AU126" s="231" t="s">
        <v>83</v>
      </c>
      <c r="AY126" s="17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149</v>
      </c>
      <c r="BM126" s="231" t="s">
        <v>190</v>
      </c>
    </row>
    <row r="127" spans="1:65" s="2" customFormat="1" ht="49.05" customHeight="1">
      <c r="A127" s="38"/>
      <c r="B127" s="39"/>
      <c r="C127" s="219" t="s">
        <v>149</v>
      </c>
      <c r="D127" s="219" t="s">
        <v>132</v>
      </c>
      <c r="E127" s="220" t="s">
        <v>192</v>
      </c>
      <c r="F127" s="221" t="s">
        <v>193</v>
      </c>
      <c r="G127" s="222" t="s">
        <v>177</v>
      </c>
      <c r="H127" s="223">
        <v>226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38</v>
      </c>
      <c r="O127" s="91"/>
      <c r="P127" s="229">
        <f>O127*H127</f>
        <v>0</v>
      </c>
      <c r="Q127" s="229">
        <v>5E-05</v>
      </c>
      <c r="R127" s="229">
        <f>Q127*H127</f>
        <v>0.011300000000000001</v>
      </c>
      <c r="S127" s="229">
        <v>0.115</v>
      </c>
      <c r="T127" s="230">
        <f>S127*H127</f>
        <v>25.990000000000002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149</v>
      </c>
      <c r="AT127" s="231" t="s">
        <v>132</v>
      </c>
      <c r="AU127" s="231" t="s">
        <v>83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81</v>
      </c>
      <c r="BK127" s="232">
        <f>ROUND(I127*H127,2)</f>
        <v>0</v>
      </c>
      <c r="BL127" s="17" t="s">
        <v>149</v>
      </c>
      <c r="BM127" s="231" t="s">
        <v>194</v>
      </c>
    </row>
    <row r="128" spans="1:65" s="2" customFormat="1" ht="44.25" customHeight="1">
      <c r="A128" s="38"/>
      <c r="B128" s="39"/>
      <c r="C128" s="219" t="s">
        <v>128</v>
      </c>
      <c r="D128" s="219" t="s">
        <v>132</v>
      </c>
      <c r="E128" s="220" t="s">
        <v>197</v>
      </c>
      <c r="F128" s="221" t="s">
        <v>198</v>
      </c>
      <c r="G128" s="222" t="s">
        <v>199</v>
      </c>
      <c r="H128" s="223">
        <v>86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0.115</v>
      </c>
      <c r="T128" s="230">
        <f>S128*H128</f>
        <v>9.89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149</v>
      </c>
      <c r="AT128" s="231" t="s">
        <v>132</v>
      </c>
      <c r="AU128" s="231" t="s">
        <v>83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149</v>
      </c>
      <c r="BM128" s="231" t="s">
        <v>200</v>
      </c>
    </row>
    <row r="129" spans="1:65" s="2" customFormat="1" ht="24.15" customHeight="1">
      <c r="A129" s="38"/>
      <c r="B129" s="39"/>
      <c r="C129" s="219" t="s">
        <v>191</v>
      </c>
      <c r="D129" s="219" t="s">
        <v>132</v>
      </c>
      <c r="E129" s="220" t="s">
        <v>202</v>
      </c>
      <c r="F129" s="221" t="s">
        <v>203</v>
      </c>
      <c r="G129" s="222" t="s">
        <v>177</v>
      </c>
      <c r="H129" s="223">
        <v>1605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38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149</v>
      </c>
      <c r="AT129" s="231" t="s">
        <v>132</v>
      </c>
      <c r="AU129" s="231" t="s">
        <v>83</v>
      </c>
      <c r="AY129" s="17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149</v>
      </c>
      <c r="BM129" s="231" t="s">
        <v>204</v>
      </c>
    </row>
    <row r="130" spans="1:65" s="2" customFormat="1" ht="37.8" customHeight="1">
      <c r="A130" s="38"/>
      <c r="B130" s="39"/>
      <c r="C130" s="219" t="s">
        <v>196</v>
      </c>
      <c r="D130" s="219" t="s">
        <v>132</v>
      </c>
      <c r="E130" s="220" t="s">
        <v>206</v>
      </c>
      <c r="F130" s="221" t="s">
        <v>207</v>
      </c>
      <c r="G130" s="222" t="s">
        <v>208</v>
      </c>
      <c r="H130" s="223">
        <v>657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38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149</v>
      </c>
      <c r="AT130" s="231" t="s">
        <v>132</v>
      </c>
      <c r="AU130" s="231" t="s">
        <v>83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149</v>
      </c>
      <c r="BM130" s="231" t="s">
        <v>209</v>
      </c>
    </row>
    <row r="131" spans="1:65" s="2" customFormat="1" ht="37.8" customHeight="1">
      <c r="A131" s="38"/>
      <c r="B131" s="39"/>
      <c r="C131" s="219" t="s">
        <v>201</v>
      </c>
      <c r="D131" s="219" t="s">
        <v>132</v>
      </c>
      <c r="E131" s="220" t="s">
        <v>206</v>
      </c>
      <c r="F131" s="221" t="s">
        <v>207</v>
      </c>
      <c r="G131" s="222" t="s">
        <v>208</v>
      </c>
      <c r="H131" s="223">
        <v>429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38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149</v>
      </c>
      <c r="AT131" s="231" t="s">
        <v>132</v>
      </c>
      <c r="AU131" s="231" t="s">
        <v>83</v>
      </c>
      <c r="AY131" s="17" t="s">
        <v>129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81</v>
      </c>
      <c r="BK131" s="232">
        <f>ROUND(I131*H131,2)</f>
        <v>0</v>
      </c>
      <c r="BL131" s="17" t="s">
        <v>149</v>
      </c>
      <c r="BM131" s="231" t="s">
        <v>484</v>
      </c>
    </row>
    <row r="132" spans="1:65" s="2" customFormat="1" ht="62.7" customHeight="1">
      <c r="A132" s="38"/>
      <c r="B132" s="39"/>
      <c r="C132" s="219" t="s">
        <v>205</v>
      </c>
      <c r="D132" s="219" t="s">
        <v>132</v>
      </c>
      <c r="E132" s="220" t="s">
        <v>242</v>
      </c>
      <c r="F132" s="221" t="s">
        <v>243</v>
      </c>
      <c r="G132" s="222" t="s">
        <v>208</v>
      </c>
      <c r="H132" s="223">
        <v>657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149</v>
      </c>
      <c r="AT132" s="231" t="s">
        <v>132</v>
      </c>
      <c r="AU132" s="231" t="s">
        <v>83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149</v>
      </c>
      <c r="BM132" s="231" t="s">
        <v>485</v>
      </c>
    </row>
    <row r="133" spans="1:65" s="2" customFormat="1" ht="62.7" customHeight="1">
      <c r="A133" s="38"/>
      <c r="B133" s="39"/>
      <c r="C133" s="219" t="s">
        <v>210</v>
      </c>
      <c r="D133" s="219" t="s">
        <v>132</v>
      </c>
      <c r="E133" s="220" t="s">
        <v>242</v>
      </c>
      <c r="F133" s="221" t="s">
        <v>243</v>
      </c>
      <c r="G133" s="222" t="s">
        <v>208</v>
      </c>
      <c r="H133" s="223">
        <v>429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38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149</v>
      </c>
      <c r="AT133" s="231" t="s">
        <v>132</v>
      </c>
      <c r="AU133" s="231" t="s">
        <v>83</v>
      </c>
      <c r="AY133" s="17" t="s">
        <v>129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81</v>
      </c>
      <c r="BK133" s="232">
        <f>ROUND(I133*H133,2)</f>
        <v>0</v>
      </c>
      <c r="BL133" s="17" t="s">
        <v>149</v>
      </c>
      <c r="BM133" s="231" t="s">
        <v>486</v>
      </c>
    </row>
    <row r="134" spans="1:51" s="13" customFormat="1" ht="12">
      <c r="A134" s="13"/>
      <c r="B134" s="238"/>
      <c r="C134" s="239"/>
      <c r="D134" s="240" t="s">
        <v>182</v>
      </c>
      <c r="E134" s="241" t="s">
        <v>1</v>
      </c>
      <c r="F134" s="242" t="s">
        <v>487</v>
      </c>
      <c r="G134" s="239"/>
      <c r="H134" s="241" t="s">
        <v>1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182</v>
      </c>
      <c r="AU134" s="248" t="s">
        <v>83</v>
      </c>
      <c r="AV134" s="13" t="s">
        <v>81</v>
      </c>
      <c r="AW134" s="13" t="s">
        <v>30</v>
      </c>
      <c r="AX134" s="13" t="s">
        <v>73</v>
      </c>
      <c r="AY134" s="248" t="s">
        <v>129</v>
      </c>
    </row>
    <row r="135" spans="1:51" s="14" customFormat="1" ht="12">
      <c r="A135" s="14"/>
      <c r="B135" s="249"/>
      <c r="C135" s="250"/>
      <c r="D135" s="240" t="s">
        <v>182</v>
      </c>
      <c r="E135" s="251" t="s">
        <v>1</v>
      </c>
      <c r="F135" s="252" t="s">
        <v>488</v>
      </c>
      <c r="G135" s="250"/>
      <c r="H135" s="253">
        <v>429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9" t="s">
        <v>182</v>
      </c>
      <c r="AU135" s="259" t="s">
        <v>83</v>
      </c>
      <c r="AV135" s="14" t="s">
        <v>83</v>
      </c>
      <c r="AW135" s="14" t="s">
        <v>30</v>
      </c>
      <c r="AX135" s="14" t="s">
        <v>81</v>
      </c>
      <c r="AY135" s="259" t="s">
        <v>129</v>
      </c>
    </row>
    <row r="136" spans="1:65" s="2" customFormat="1" ht="55.5" customHeight="1">
      <c r="A136" s="38"/>
      <c r="B136" s="39"/>
      <c r="C136" s="219" t="s">
        <v>214</v>
      </c>
      <c r="D136" s="219" t="s">
        <v>132</v>
      </c>
      <c r="E136" s="220" t="s">
        <v>248</v>
      </c>
      <c r="F136" s="221" t="s">
        <v>249</v>
      </c>
      <c r="G136" s="222" t="s">
        <v>208</v>
      </c>
      <c r="H136" s="223">
        <v>306.5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38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149</v>
      </c>
      <c r="AT136" s="231" t="s">
        <v>132</v>
      </c>
      <c r="AU136" s="231" t="s">
        <v>83</v>
      </c>
      <c r="AY136" s="17" t="s">
        <v>129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149</v>
      </c>
      <c r="BM136" s="231" t="s">
        <v>250</v>
      </c>
    </row>
    <row r="137" spans="1:65" s="2" customFormat="1" ht="55.5" customHeight="1">
      <c r="A137" s="38"/>
      <c r="B137" s="39"/>
      <c r="C137" s="219" t="s">
        <v>218</v>
      </c>
      <c r="D137" s="219" t="s">
        <v>132</v>
      </c>
      <c r="E137" s="220" t="s">
        <v>248</v>
      </c>
      <c r="F137" s="221" t="s">
        <v>249</v>
      </c>
      <c r="G137" s="222" t="s">
        <v>208</v>
      </c>
      <c r="H137" s="223">
        <v>122.5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38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149</v>
      </c>
      <c r="AT137" s="231" t="s">
        <v>132</v>
      </c>
      <c r="AU137" s="231" t="s">
        <v>83</v>
      </c>
      <c r="AY137" s="17" t="s">
        <v>129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81</v>
      </c>
      <c r="BK137" s="232">
        <f>ROUND(I137*H137,2)</f>
        <v>0</v>
      </c>
      <c r="BL137" s="17" t="s">
        <v>149</v>
      </c>
      <c r="BM137" s="231" t="s">
        <v>253</v>
      </c>
    </row>
    <row r="138" spans="1:65" s="2" customFormat="1" ht="24.15" customHeight="1">
      <c r="A138" s="38"/>
      <c r="B138" s="39"/>
      <c r="C138" s="219" t="s">
        <v>222</v>
      </c>
      <c r="D138" s="219" t="s">
        <v>132</v>
      </c>
      <c r="E138" s="220" t="s">
        <v>268</v>
      </c>
      <c r="F138" s="221" t="s">
        <v>269</v>
      </c>
      <c r="G138" s="222" t="s">
        <v>177</v>
      </c>
      <c r="H138" s="223">
        <v>613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38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149</v>
      </c>
      <c r="AT138" s="231" t="s">
        <v>132</v>
      </c>
      <c r="AU138" s="231" t="s">
        <v>83</v>
      </c>
      <c r="AY138" s="17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149</v>
      </c>
      <c r="BM138" s="231" t="s">
        <v>270</v>
      </c>
    </row>
    <row r="139" spans="1:65" s="2" customFormat="1" ht="24.15" customHeight="1">
      <c r="A139" s="38"/>
      <c r="B139" s="39"/>
      <c r="C139" s="219" t="s">
        <v>226</v>
      </c>
      <c r="D139" s="219" t="s">
        <v>132</v>
      </c>
      <c r="E139" s="220" t="s">
        <v>268</v>
      </c>
      <c r="F139" s="221" t="s">
        <v>269</v>
      </c>
      <c r="G139" s="222" t="s">
        <v>177</v>
      </c>
      <c r="H139" s="223">
        <v>317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38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149</v>
      </c>
      <c r="AT139" s="231" t="s">
        <v>132</v>
      </c>
      <c r="AU139" s="231" t="s">
        <v>83</v>
      </c>
      <c r="AY139" s="17" t="s">
        <v>129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81</v>
      </c>
      <c r="BK139" s="232">
        <f>ROUND(I139*H139,2)</f>
        <v>0</v>
      </c>
      <c r="BL139" s="17" t="s">
        <v>149</v>
      </c>
      <c r="BM139" s="231" t="s">
        <v>274</v>
      </c>
    </row>
    <row r="140" spans="1:65" s="2" customFormat="1" ht="37.8" customHeight="1">
      <c r="A140" s="38"/>
      <c r="B140" s="39"/>
      <c r="C140" s="219" t="s">
        <v>8</v>
      </c>
      <c r="D140" s="219" t="s">
        <v>132</v>
      </c>
      <c r="E140" s="220" t="s">
        <v>278</v>
      </c>
      <c r="F140" s="221" t="s">
        <v>279</v>
      </c>
      <c r="G140" s="222" t="s">
        <v>177</v>
      </c>
      <c r="H140" s="223">
        <v>416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38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149</v>
      </c>
      <c r="AT140" s="231" t="s">
        <v>132</v>
      </c>
      <c r="AU140" s="231" t="s">
        <v>83</v>
      </c>
      <c r="AY140" s="17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149</v>
      </c>
      <c r="BM140" s="231" t="s">
        <v>280</v>
      </c>
    </row>
    <row r="141" spans="1:65" s="2" customFormat="1" ht="37.8" customHeight="1">
      <c r="A141" s="38"/>
      <c r="B141" s="39"/>
      <c r="C141" s="219" t="s">
        <v>233</v>
      </c>
      <c r="D141" s="219" t="s">
        <v>132</v>
      </c>
      <c r="E141" s="220" t="s">
        <v>282</v>
      </c>
      <c r="F141" s="221" t="s">
        <v>283</v>
      </c>
      <c r="G141" s="222" t="s">
        <v>177</v>
      </c>
      <c r="H141" s="223">
        <v>416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38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149</v>
      </c>
      <c r="AT141" s="231" t="s">
        <v>132</v>
      </c>
      <c r="AU141" s="231" t="s">
        <v>83</v>
      </c>
      <c r="AY141" s="17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81</v>
      </c>
      <c r="BK141" s="232">
        <f>ROUND(I141*H141,2)</f>
        <v>0</v>
      </c>
      <c r="BL141" s="17" t="s">
        <v>149</v>
      </c>
      <c r="BM141" s="231" t="s">
        <v>284</v>
      </c>
    </row>
    <row r="142" spans="1:65" s="2" customFormat="1" ht="16.5" customHeight="1">
      <c r="A142" s="38"/>
      <c r="B142" s="39"/>
      <c r="C142" s="271" t="s">
        <v>237</v>
      </c>
      <c r="D142" s="271" t="s">
        <v>261</v>
      </c>
      <c r="E142" s="272" t="s">
        <v>286</v>
      </c>
      <c r="F142" s="273" t="s">
        <v>287</v>
      </c>
      <c r="G142" s="274" t="s">
        <v>288</v>
      </c>
      <c r="H142" s="275">
        <v>8.32</v>
      </c>
      <c r="I142" s="276"/>
      <c r="J142" s="277">
        <f>ROUND(I142*H142,2)</f>
        <v>0</v>
      </c>
      <c r="K142" s="278"/>
      <c r="L142" s="279"/>
      <c r="M142" s="280" t="s">
        <v>1</v>
      </c>
      <c r="N142" s="281" t="s">
        <v>38</v>
      </c>
      <c r="O142" s="91"/>
      <c r="P142" s="229">
        <f>O142*H142</f>
        <v>0</v>
      </c>
      <c r="Q142" s="229">
        <v>0.001</v>
      </c>
      <c r="R142" s="229">
        <f>Q142*H142</f>
        <v>0.008320000000000001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201</v>
      </c>
      <c r="AT142" s="231" t="s">
        <v>261</v>
      </c>
      <c r="AU142" s="231" t="s">
        <v>83</v>
      </c>
      <c r="AY142" s="17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81</v>
      </c>
      <c r="BK142" s="232">
        <f>ROUND(I142*H142,2)</f>
        <v>0</v>
      </c>
      <c r="BL142" s="17" t="s">
        <v>149</v>
      </c>
      <c r="BM142" s="231" t="s">
        <v>289</v>
      </c>
    </row>
    <row r="143" spans="1:51" s="14" customFormat="1" ht="12">
      <c r="A143" s="14"/>
      <c r="B143" s="249"/>
      <c r="C143" s="250"/>
      <c r="D143" s="240" t="s">
        <v>182</v>
      </c>
      <c r="E143" s="250"/>
      <c r="F143" s="252" t="s">
        <v>489</v>
      </c>
      <c r="G143" s="250"/>
      <c r="H143" s="253">
        <v>8.32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182</v>
      </c>
      <c r="AU143" s="259" t="s">
        <v>83</v>
      </c>
      <c r="AV143" s="14" t="s">
        <v>83</v>
      </c>
      <c r="AW143" s="14" t="s">
        <v>4</v>
      </c>
      <c r="AX143" s="14" t="s">
        <v>81</v>
      </c>
      <c r="AY143" s="259" t="s">
        <v>129</v>
      </c>
    </row>
    <row r="144" spans="1:63" s="12" customFormat="1" ht="22.8" customHeight="1">
      <c r="A144" s="12"/>
      <c r="B144" s="203"/>
      <c r="C144" s="204"/>
      <c r="D144" s="205" t="s">
        <v>72</v>
      </c>
      <c r="E144" s="217" t="s">
        <v>128</v>
      </c>
      <c r="F144" s="217" t="s">
        <v>303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SUM(P145:P161)</f>
        <v>0</v>
      </c>
      <c r="Q144" s="211"/>
      <c r="R144" s="212">
        <f>SUM(R145:R161)</f>
        <v>183.46620000000001</v>
      </c>
      <c r="S144" s="211"/>
      <c r="T144" s="213">
        <f>SUM(T145:T161)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81</v>
      </c>
      <c r="AT144" s="215" t="s">
        <v>72</v>
      </c>
      <c r="AU144" s="215" t="s">
        <v>81</v>
      </c>
      <c r="AY144" s="214" t="s">
        <v>129</v>
      </c>
      <c r="BK144" s="216">
        <f>SUM(BK145:BK161)</f>
        <v>0</v>
      </c>
    </row>
    <row r="145" spans="1:65" s="2" customFormat="1" ht="37.8" customHeight="1">
      <c r="A145" s="38"/>
      <c r="B145" s="39"/>
      <c r="C145" s="219" t="s">
        <v>241</v>
      </c>
      <c r="D145" s="219" t="s">
        <v>132</v>
      </c>
      <c r="E145" s="220" t="s">
        <v>305</v>
      </c>
      <c r="F145" s="221" t="s">
        <v>306</v>
      </c>
      <c r="G145" s="222" t="s">
        <v>177</v>
      </c>
      <c r="H145" s="223">
        <v>317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38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149</v>
      </c>
      <c r="AT145" s="231" t="s">
        <v>132</v>
      </c>
      <c r="AU145" s="231" t="s">
        <v>83</v>
      </c>
      <c r="AY145" s="17" t="s">
        <v>129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81</v>
      </c>
      <c r="BK145" s="232">
        <f>ROUND(I145*H145,2)</f>
        <v>0</v>
      </c>
      <c r="BL145" s="17" t="s">
        <v>149</v>
      </c>
      <c r="BM145" s="231" t="s">
        <v>307</v>
      </c>
    </row>
    <row r="146" spans="1:65" s="2" customFormat="1" ht="33" customHeight="1">
      <c r="A146" s="38"/>
      <c r="B146" s="39"/>
      <c r="C146" s="219" t="s">
        <v>245</v>
      </c>
      <c r="D146" s="219" t="s">
        <v>132</v>
      </c>
      <c r="E146" s="220" t="s">
        <v>309</v>
      </c>
      <c r="F146" s="221" t="s">
        <v>310</v>
      </c>
      <c r="G146" s="222" t="s">
        <v>177</v>
      </c>
      <c r="H146" s="223">
        <v>317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38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149</v>
      </c>
      <c r="AT146" s="231" t="s">
        <v>132</v>
      </c>
      <c r="AU146" s="231" t="s">
        <v>83</v>
      </c>
      <c r="AY146" s="17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149</v>
      </c>
      <c r="BM146" s="231" t="s">
        <v>311</v>
      </c>
    </row>
    <row r="147" spans="1:65" s="2" customFormat="1" ht="33" customHeight="1">
      <c r="A147" s="38"/>
      <c r="B147" s="39"/>
      <c r="C147" s="219" t="s">
        <v>247</v>
      </c>
      <c r="D147" s="219" t="s">
        <v>132</v>
      </c>
      <c r="E147" s="220" t="s">
        <v>313</v>
      </c>
      <c r="F147" s="221" t="s">
        <v>314</v>
      </c>
      <c r="G147" s="222" t="s">
        <v>177</v>
      </c>
      <c r="H147" s="223">
        <v>317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38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149</v>
      </c>
      <c r="AT147" s="231" t="s">
        <v>132</v>
      </c>
      <c r="AU147" s="231" t="s">
        <v>83</v>
      </c>
      <c r="AY147" s="17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81</v>
      </c>
      <c r="BK147" s="232">
        <f>ROUND(I147*H147,2)</f>
        <v>0</v>
      </c>
      <c r="BL147" s="17" t="s">
        <v>149</v>
      </c>
      <c r="BM147" s="231" t="s">
        <v>315</v>
      </c>
    </row>
    <row r="148" spans="1:65" s="2" customFormat="1" ht="33" customHeight="1">
      <c r="A148" s="38"/>
      <c r="B148" s="39"/>
      <c r="C148" s="219" t="s">
        <v>7</v>
      </c>
      <c r="D148" s="219" t="s">
        <v>132</v>
      </c>
      <c r="E148" s="220" t="s">
        <v>319</v>
      </c>
      <c r="F148" s="221" t="s">
        <v>320</v>
      </c>
      <c r="G148" s="222" t="s">
        <v>177</v>
      </c>
      <c r="H148" s="223">
        <v>613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38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149</v>
      </c>
      <c r="AT148" s="231" t="s">
        <v>132</v>
      </c>
      <c r="AU148" s="231" t="s">
        <v>83</v>
      </c>
      <c r="AY148" s="17" t="s">
        <v>129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149</v>
      </c>
      <c r="BM148" s="231" t="s">
        <v>321</v>
      </c>
    </row>
    <row r="149" spans="1:65" s="2" customFormat="1" ht="33" customHeight="1">
      <c r="A149" s="38"/>
      <c r="B149" s="39"/>
      <c r="C149" s="219" t="s">
        <v>256</v>
      </c>
      <c r="D149" s="219" t="s">
        <v>132</v>
      </c>
      <c r="E149" s="220" t="s">
        <v>319</v>
      </c>
      <c r="F149" s="221" t="s">
        <v>320</v>
      </c>
      <c r="G149" s="222" t="s">
        <v>177</v>
      </c>
      <c r="H149" s="223">
        <v>317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38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149</v>
      </c>
      <c r="AT149" s="231" t="s">
        <v>132</v>
      </c>
      <c r="AU149" s="231" t="s">
        <v>83</v>
      </c>
      <c r="AY149" s="17" t="s">
        <v>129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81</v>
      </c>
      <c r="BK149" s="232">
        <f>ROUND(I149*H149,2)</f>
        <v>0</v>
      </c>
      <c r="BL149" s="17" t="s">
        <v>149</v>
      </c>
      <c r="BM149" s="231" t="s">
        <v>323</v>
      </c>
    </row>
    <row r="150" spans="1:65" s="2" customFormat="1" ht="49.05" customHeight="1">
      <c r="A150" s="38"/>
      <c r="B150" s="39"/>
      <c r="C150" s="219" t="s">
        <v>260</v>
      </c>
      <c r="D150" s="219" t="s">
        <v>132</v>
      </c>
      <c r="E150" s="220" t="s">
        <v>325</v>
      </c>
      <c r="F150" s="221" t="s">
        <v>326</v>
      </c>
      <c r="G150" s="222" t="s">
        <v>177</v>
      </c>
      <c r="H150" s="223">
        <v>613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38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149</v>
      </c>
      <c r="AT150" s="231" t="s">
        <v>132</v>
      </c>
      <c r="AU150" s="231" t="s">
        <v>83</v>
      </c>
      <c r="AY150" s="17" t="s">
        <v>129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81</v>
      </c>
      <c r="BK150" s="232">
        <f>ROUND(I150*H150,2)</f>
        <v>0</v>
      </c>
      <c r="BL150" s="17" t="s">
        <v>149</v>
      </c>
      <c r="BM150" s="231" t="s">
        <v>327</v>
      </c>
    </row>
    <row r="151" spans="1:65" s="2" customFormat="1" ht="37.8" customHeight="1">
      <c r="A151" s="38"/>
      <c r="B151" s="39"/>
      <c r="C151" s="219" t="s">
        <v>267</v>
      </c>
      <c r="D151" s="219" t="s">
        <v>132</v>
      </c>
      <c r="E151" s="220" t="s">
        <v>329</v>
      </c>
      <c r="F151" s="221" t="s">
        <v>330</v>
      </c>
      <c r="G151" s="222" t="s">
        <v>177</v>
      </c>
      <c r="H151" s="223">
        <v>613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38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149</v>
      </c>
      <c r="AT151" s="231" t="s">
        <v>132</v>
      </c>
      <c r="AU151" s="231" t="s">
        <v>83</v>
      </c>
      <c r="AY151" s="17" t="s">
        <v>129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149</v>
      </c>
      <c r="BM151" s="231" t="s">
        <v>331</v>
      </c>
    </row>
    <row r="152" spans="1:65" s="2" customFormat="1" ht="24.15" customHeight="1">
      <c r="A152" s="38"/>
      <c r="B152" s="39"/>
      <c r="C152" s="219" t="s">
        <v>273</v>
      </c>
      <c r="D152" s="219" t="s">
        <v>132</v>
      </c>
      <c r="E152" s="220" t="s">
        <v>333</v>
      </c>
      <c r="F152" s="221" t="s">
        <v>334</v>
      </c>
      <c r="G152" s="222" t="s">
        <v>177</v>
      </c>
      <c r="H152" s="223">
        <v>613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38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149</v>
      </c>
      <c r="AT152" s="231" t="s">
        <v>132</v>
      </c>
      <c r="AU152" s="231" t="s">
        <v>83</v>
      </c>
      <c r="AY152" s="17" t="s">
        <v>129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81</v>
      </c>
      <c r="BK152" s="232">
        <f>ROUND(I152*H152,2)</f>
        <v>0</v>
      </c>
      <c r="BL152" s="17" t="s">
        <v>149</v>
      </c>
      <c r="BM152" s="231" t="s">
        <v>335</v>
      </c>
    </row>
    <row r="153" spans="1:65" s="2" customFormat="1" ht="24.15" customHeight="1">
      <c r="A153" s="38"/>
      <c r="B153" s="39"/>
      <c r="C153" s="219" t="s">
        <v>277</v>
      </c>
      <c r="D153" s="219" t="s">
        <v>132</v>
      </c>
      <c r="E153" s="220" t="s">
        <v>337</v>
      </c>
      <c r="F153" s="221" t="s">
        <v>338</v>
      </c>
      <c r="G153" s="222" t="s">
        <v>177</v>
      </c>
      <c r="H153" s="223">
        <v>1225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38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149</v>
      </c>
      <c r="AT153" s="231" t="s">
        <v>132</v>
      </c>
      <c r="AU153" s="231" t="s">
        <v>83</v>
      </c>
      <c r="AY153" s="17" t="s">
        <v>129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81</v>
      </c>
      <c r="BK153" s="232">
        <f>ROUND(I153*H153,2)</f>
        <v>0</v>
      </c>
      <c r="BL153" s="17" t="s">
        <v>149</v>
      </c>
      <c r="BM153" s="231" t="s">
        <v>339</v>
      </c>
    </row>
    <row r="154" spans="1:65" s="2" customFormat="1" ht="44.25" customHeight="1">
      <c r="A154" s="38"/>
      <c r="B154" s="39"/>
      <c r="C154" s="219" t="s">
        <v>281</v>
      </c>
      <c r="D154" s="219" t="s">
        <v>132</v>
      </c>
      <c r="E154" s="220" t="s">
        <v>341</v>
      </c>
      <c r="F154" s="221" t="s">
        <v>342</v>
      </c>
      <c r="G154" s="222" t="s">
        <v>177</v>
      </c>
      <c r="H154" s="223">
        <v>613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38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149</v>
      </c>
      <c r="AT154" s="231" t="s">
        <v>132</v>
      </c>
      <c r="AU154" s="231" t="s">
        <v>83</v>
      </c>
      <c r="AY154" s="17" t="s">
        <v>129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81</v>
      </c>
      <c r="BK154" s="232">
        <f>ROUND(I154*H154,2)</f>
        <v>0</v>
      </c>
      <c r="BL154" s="17" t="s">
        <v>149</v>
      </c>
      <c r="BM154" s="231" t="s">
        <v>343</v>
      </c>
    </row>
    <row r="155" spans="1:65" s="2" customFormat="1" ht="78" customHeight="1">
      <c r="A155" s="38"/>
      <c r="B155" s="39"/>
      <c r="C155" s="219" t="s">
        <v>285</v>
      </c>
      <c r="D155" s="219" t="s">
        <v>132</v>
      </c>
      <c r="E155" s="220" t="s">
        <v>351</v>
      </c>
      <c r="F155" s="221" t="s">
        <v>352</v>
      </c>
      <c r="G155" s="222" t="s">
        <v>177</v>
      </c>
      <c r="H155" s="223">
        <v>465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38</v>
      </c>
      <c r="O155" s="91"/>
      <c r="P155" s="229">
        <f>O155*H155</f>
        <v>0</v>
      </c>
      <c r="Q155" s="229">
        <v>0.08922</v>
      </c>
      <c r="R155" s="229">
        <f>Q155*H155</f>
        <v>41.4873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149</v>
      </c>
      <c r="AT155" s="231" t="s">
        <v>132</v>
      </c>
      <c r="AU155" s="231" t="s">
        <v>83</v>
      </c>
      <c r="AY155" s="17" t="s">
        <v>129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81</v>
      </c>
      <c r="BK155" s="232">
        <f>ROUND(I155*H155,2)</f>
        <v>0</v>
      </c>
      <c r="BL155" s="17" t="s">
        <v>149</v>
      </c>
      <c r="BM155" s="231" t="s">
        <v>353</v>
      </c>
    </row>
    <row r="156" spans="1:65" s="2" customFormat="1" ht="16.5" customHeight="1">
      <c r="A156" s="38"/>
      <c r="B156" s="39"/>
      <c r="C156" s="271" t="s">
        <v>292</v>
      </c>
      <c r="D156" s="271" t="s">
        <v>261</v>
      </c>
      <c r="E156" s="272" t="s">
        <v>355</v>
      </c>
      <c r="F156" s="273" t="s">
        <v>356</v>
      </c>
      <c r="G156" s="274" t="s">
        <v>177</v>
      </c>
      <c r="H156" s="275">
        <v>460</v>
      </c>
      <c r="I156" s="276"/>
      <c r="J156" s="277">
        <f>ROUND(I156*H156,2)</f>
        <v>0</v>
      </c>
      <c r="K156" s="278"/>
      <c r="L156" s="279"/>
      <c r="M156" s="280" t="s">
        <v>1</v>
      </c>
      <c r="N156" s="281" t="s">
        <v>38</v>
      </c>
      <c r="O156" s="91"/>
      <c r="P156" s="229">
        <f>O156*H156</f>
        <v>0</v>
      </c>
      <c r="Q156" s="229">
        <v>0.113</v>
      </c>
      <c r="R156" s="229">
        <f>Q156*H156</f>
        <v>51.980000000000004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201</v>
      </c>
      <c r="AT156" s="231" t="s">
        <v>261</v>
      </c>
      <c r="AU156" s="231" t="s">
        <v>83</v>
      </c>
      <c r="AY156" s="17" t="s">
        <v>129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81</v>
      </c>
      <c r="BK156" s="232">
        <f>ROUND(I156*H156,2)</f>
        <v>0</v>
      </c>
      <c r="BL156" s="17" t="s">
        <v>149</v>
      </c>
      <c r="BM156" s="231" t="s">
        <v>357</v>
      </c>
    </row>
    <row r="157" spans="1:51" s="14" customFormat="1" ht="12">
      <c r="A157" s="14"/>
      <c r="B157" s="249"/>
      <c r="C157" s="250"/>
      <c r="D157" s="240" t="s">
        <v>182</v>
      </c>
      <c r="E157" s="250"/>
      <c r="F157" s="252" t="s">
        <v>490</v>
      </c>
      <c r="G157" s="250"/>
      <c r="H157" s="253">
        <v>460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182</v>
      </c>
      <c r="AU157" s="259" t="s">
        <v>83</v>
      </c>
      <c r="AV157" s="14" t="s">
        <v>83</v>
      </c>
      <c r="AW157" s="14" t="s">
        <v>4</v>
      </c>
      <c r="AX157" s="14" t="s">
        <v>81</v>
      </c>
      <c r="AY157" s="259" t="s">
        <v>129</v>
      </c>
    </row>
    <row r="158" spans="1:65" s="2" customFormat="1" ht="16.5" customHeight="1">
      <c r="A158" s="38"/>
      <c r="B158" s="39"/>
      <c r="C158" s="271" t="s">
        <v>299</v>
      </c>
      <c r="D158" s="271" t="s">
        <v>261</v>
      </c>
      <c r="E158" s="272" t="s">
        <v>360</v>
      </c>
      <c r="F158" s="273" t="s">
        <v>361</v>
      </c>
      <c r="G158" s="274" t="s">
        <v>177</v>
      </c>
      <c r="H158" s="275">
        <v>5</v>
      </c>
      <c r="I158" s="276"/>
      <c r="J158" s="277">
        <f>ROUND(I158*H158,2)</f>
        <v>0</v>
      </c>
      <c r="K158" s="278"/>
      <c r="L158" s="279"/>
      <c r="M158" s="280" t="s">
        <v>1</v>
      </c>
      <c r="N158" s="281" t="s">
        <v>38</v>
      </c>
      <c r="O158" s="91"/>
      <c r="P158" s="229">
        <f>O158*H158</f>
        <v>0</v>
      </c>
      <c r="Q158" s="229">
        <v>0.14</v>
      </c>
      <c r="R158" s="229">
        <f>Q158*H158</f>
        <v>0.7000000000000001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201</v>
      </c>
      <c r="AT158" s="231" t="s">
        <v>261</v>
      </c>
      <c r="AU158" s="231" t="s">
        <v>83</v>
      </c>
      <c r="AY158" s="17" t="s">
        <v>129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81</v>
      </c>
      <c r="BK158" s="232">
        <f>ROUND(I158*H158,2)</f>
        <v>0</v>
      </c>
      <c r="BL158" s="17" t="s">
        <v>149</v>
      </c>
      <c r="BM158" s="231" t="s">
        <v>362</v>
      </c>
    </row>
    <row r="159" spans="1:65" s="2" customFormat="1" ht="62.7" customHeight="1">
      <c r="A159" s="38"/>
      <c r="B159" s="39"/>
      <c r="C159" s="219" t="s">
        <v>304</v>
      </c>
      <c r="D159" s="219" t="s">
        <v>132</v>
      </c>
      <c r="E159" s="220" t="s">
        <v>364</v>
      </c>
      <c r="F159" s="221" t="s">
        <v>365</v>
      </c>
      <c r="G159" s="222" t="s">
        <v>177</v>
      </c>
      <c r="H159" s="223">
        <v>317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38</v>
      </c>
      <c r="O159" s="91"/>
      <c r="P159" s="229">
        <f>O159*H159</f>
        <v>0</v>
      </c>
      <c r="Q159" s="229">
        <v>0.098</v>
      </c>
      <c r="R159" s="229">
        <f>Q159*H159</f>
        <v>31.066000000000003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149</v>
      </c>
      <c r="AT159" s="231" t="s">
        <v>132</v>
      </c>
      <c r="AU159" s="231" t="s">
        <v>83</v>
      </c>
      <c r="AY159" s="17" t="s">
        <v>129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81</v>
      </c>
      <c r="BK159" s="232">
        <f>ROUND(I159*H159,2)</f>
        <v>0</v>
      </c>
      <c r="BL159" s="17" t="s">
        <v>149</v>
      </c>
      <c r="BM159" s="231" t="s">
        <v>366</v>
      </c>
    </row>
    <row r="160" spans="1:65" s="2" customFormat="1" ht="55.5" customHeight="1">
      <c r="A160" s="38"/>
      <c r="B160" s="39"/>
      <c r="C160" s="271" t="s">
        <v>308</v>
      </c>
      <c r="D160" s="271" t="s">
        <v>261</v>
      </c>
      <c r="E160" s="272" t="s">
        <v>491</v>
      </c>
      <c r="F160" s="273" t="s">
        <v>346</v>
      </c>
      <c r="G160" s="274" t="s">
        <v>177</v>
      </c>
      <c r="H160" s="275">
        <v>317</v>
      </c>
      <c r="I160" s="276"/>
      <c r="J160" s="277">
        <f>ROUND(I160*H160,2)</f>
        <v>0</v>
      </c>
      <c r="K160" s="278"/>
      <c r="L160" s="279"/>
      <c r="M160" s="280" t="s">
        <v>1</v>
      </c>
      <c r="N160" s="281" t="s">
        <v>38</v>
      </c>
      <c r="O160" s="91"/>
      <c r="P160" s="229">
        <f>O160*H160</f>
        <v>0</v>
      </c>
      <c r="Q160" s="229">
        <v>0.1837</v>
      </c>
      <c r="R160" s="229">
        <f>Q160*H160</f>
        <v>58.2329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201</v>
      </c>
      <c r="AT160" s="231" t="s">
        <v>261</v>
      </c>
      <c r="AU160" s="231" t="s">
        <v>83</v>
      </c>
      <c r="AY160" s="17" t="s">
        <v>129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81</v>
      </c>
      <c r="BK160" s="232">
        <f>ROUND(I160*H160,2)</f>
        <v>0</v>
      </c>
      <c r="BL160" s="17" t="s">
        <v>149</v>
      </c>
      <c r="BM160" s="231" t="s">
        <v>347</v>
      </c>
    </row>
    <row r="161" spans="1:47" s="2" customFormat="1" ht="12">
      <c r="A161" s="38"/>
      <c r="B161" s="39"/>
      <c r="C161" s="40"/>
      <c r="D161" s="240" t="s">
        <v>296</v>
      </c>
      <c r="E161" s="40"/>
      <c r="F161" s="282" t="s">
        <v>492</v>
      </c>
      <c r="G161" s="40"/>
      <c r="H161" s="40"/>
      <c r="I161" s="283"/>
      <c r="J161" s="40"/>
      <c r="K161" s="40"/>
      <c r="L161" s="44"/>
      <c r="M161" s="284"/>
      <c r="N161" s="28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296</v>
      </c>
      <c r="AU161" s="17" t="s">
        <v>83</v>
      </c>
    </row>
    <row r="162" spans="1:63" s="12" customFormat="1" ht="22.8" customHeight="1">
      <c r="A162" s="12"/>
      <c r="B162" s="203"/>
      <c r="C162" s="204"/>
      <c r="D162" s="205" t="s">
        <v>72</v>
      </c>
      <c r="E162" s="217" t="s">
        <v>205</v>
      </c>
      <c r="F162" s="217" t="s">
        <v>381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SUM(P163:P177)</f>
        <v>0</v>
      </c>
      <c r="Q162" s="211"/>
      <c r="R162" s="212">
        <f>SUM(R163:R177)</f>
        <v>114.52456000000002</v>
      </c>
      <c r="S162" s="211"/>
      <c r="T162" s="213">
        <f>SUM(T163:T177)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81</v>
      </c>
      <c r="AT162" s="215" t="s">
        <v>72</v>
      </c>
      <c r="AU162" s="215" t="s">
        <v>81</v>
      </c>
      <c r="AY162" s="214" t="s">
        <v>129</v>
      </c>
      <c r="BK162" s="216">
        <f>SUM(BK163:BK177)</f>
        <v>0</v>
      </c>
    </row>
    <row r="163" spans="1:65" s="2" customFormat="1" ht="16.5" customHeight="1">
      <c r="A163" s="38"/>
      <c r="B163" s="39"/>
      <c r="C163" s="219" t="s">
        <v>312</v>
      </c>
      <c r="D163" s="219" t="s">
        <v>132</v>
      </c>
      <c r="E163" s="220" t="s">
        <v>493</v>
      </c>
      <c r="F163" s="221" t="s">
        <v>494</v>
      </c>
      <c r="G163" s="222" t="s">
        <v>170</v>
      </c>
      <c r="H163" s="223">
        <v>23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38</v>
      </c>
      <c r="O163" s="91"/>
      <c r="P163" s="229">
        <f>O163*H163</f>
        <v>0</v>
      </c>
      <c r="Q163" s="229">
        <v>0.006</v>
      </c>
      <c r="R163" s="229">
        <f>Q163*H163</f>
        <v>0.138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149</v>
      </c>
      <c r="AT163" s="231" t="s">
        <v>132</v>
      </c>
      <c r="AU163" s="231" t="s">
        <v>83</v>
      </c>
      <c r="AY163" s="17" t="s">
        <v>129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81</v>
      </c>
      <c r="BK163" s="232">
        <f>ROUND(I163*H163,2)</f>
        <v>0</v>
      </c>
      <c r="BL163" s="17" t="s">
        <v>149</v>
      </c>
      <c r="BM163" s="231" t="s">
        <v>495</v>
      </c>
    </row>
    <row r="164" spans="1:65" s="2" customFormat="1" ht="16.5" customHeight="1">
      <c r="A164" s="38"/>
      <c r="B164" s="39"/>
      <c r="C164" s="271" t="s">
        <v>318</v>
      </c>
      <c r="D164" s="271" t="s">
        <v>261</v>
      </c>
      <c r="E164" s="272" t="s">
        <v>496</v>
      </c>
      <c r="F164" s="273" t="s">
        <v>497</v>
      </c>
      <c r="G164" s="274" t="s">
        <v>170</v>
      </c>
      <c r="H164" s="275">
        <v>23</v>
      </c>
      <c r="I164" s="276"/>
      <c r="J164" s="277">
        <f>ROUND(I164*H164,2)</f>
        <v>0</v>
      </c>
      <c r="K164" s="278"/>
      <c r="L164" s="279"/>
      <c r="M164" s="280" t="s">
        <v>1</v>
      </c>
      <c r="N164" s="281" t="s">
        <v>38</v>
      </c>
      <c r="O164" s="91"/>
      <c r="P164" s="229">
        <f>O164*H164</f>
        <v>0</v>
      </c>
      <c r="Q164" s="229">
        <v>0.017</v>
      </c>
      <c r="R164" s="229">
        <f>Q164*H164</f>
        <v>0.391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201</v>
      </c>
      <c r="AT164" s="231" t="s">
        <v>261</v>
      </c>
      <c r="AU164" s="231" t="s">
        <v>83</v>
      </c>
      <c r="AY164" s="17" t="s">
        <v>129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81</v>
      </c>
      <c r="BK164" s="232">
        <f>ROUND(I164*H164,2)</f>
        <v>0</v>
      </c>
      <c r="BL164" s="17" t="s">
        <v>149</v>
      </c>
      <c r="BM164" s="231" t="s">
        <v>498</v>
      </c>
    </row>
    <row r="165" spans="1:65" s="2" customFormat="1" ht="24.15" customHeight="1">
      <c r="A165" s="38"/>
      <c r="B165" s="39"/>
      <c r="C165" s="219" t="s">
        <v>322</v>
      </c>
      <c r="D165" s="219" t="s">
        <v>132</v>
      </c>
      <c r="E165" s="220" t="s">
        <v>383</v>
      </c>
      <c r="F165" s="221" t="s">
        <v>384</v>
      </c>
      <c r="G165" s="222" t="s">
        <v>170</v>
      </c>
      <c r="H165" s="223">
        <v>1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38</v>
      </c>
      <c r="O165" s="91"/>
      <c r="P165" s="229">
        <f>O165*H165</f>
        <v>0</v>
      </c>
      <c r="Q165" s="229">
        <v>0.0007</v>
      </c>
      <c r="R165" s="229">
        <f>Q165*H165</f>
        <v>0.0007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149</v>
      </c>
      <c r="AT165" s="231" t="s">
        <v>132</v>
      </c>
      <c r="AU165" s="231" t="s">
        <v>83</v>
      </c>
      <c r="AY165" s="17" t="s">
        <v>129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81</v>
      </c>
      <c r="BK165" s="232">
        <f>ROUND(I165*H165,2)</f>
        <v>0</v>
      </c>
      <c r="BL165" s="17" t="s">
        <v>149</v>
      </c>
      <c r="BM165" s="231" t="s">
        <v>385</v>
      </c>
    </row>
    <row r="166" spans="1:65" s="2" customFormat="1" ht="21.75" customHeight="1">
      <c r="A166" s="38"/>
      <c r="B166" s="39"/>
      <c r="C166" s="271" t="s">
        <v>324</v>
      </c>
      <c r="D166" s="271" t="s">
        <v>261</v>
      </c>
      <c r="E166" s="272" t="s">
        <v>387</v>
      </c>
      <c r="F166" s="273" t="s">
        <v>388</v>
      </c>
      <c r="G166" s="274" t="s">
        <v>170</v>
      </c>
      <c r="H166" s="275">
        <v>1</v>
      </c>
      <c r="I166" s="276"/>
      <c r="J166" s="277">
        <f>ROUND(I166*H166,2)</f>
        <v>0</v>
      </c>
      <c r="K166" s="278"/>
      <c r="L166" s="279"/>
      <c r="M166" s="280" t="s">
        <v>1</v>
      </c>
      <c r="N166" s="281" t="s">
        <v>38</v>
      </c>
      <c r="O166" s="91"/>
      <c r="P166" s="229">
        <f>O166*H166</f>
        <v>0</v>
      </c>
      <c r="Q166" s="229">
        <v>0.0036</v>
      </c>
      <c r="R166" s="229">
        <f>Q166*H166</f>
        <v>0.0036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201</v>
      </c>
      <c r="AT166" s="231" t="s">
        <v>261</v>
      </c>
      <c r="AU166" s="231" t="s">
        <v>83</v>
      </c>
      <c r="AY166" s="17" t="s">
        <v>129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81</v>
      </c>
      <c r="BK166" s="232">
        <f>ROUND(I166*H166,2)</f>
        <v>0</v>
      </c>
      <c r="BL166" s="17" t="s">
        <v>149</v>
      </c>
      <c r="BM166" s="231" t="s">
        <v>389</v>
      </c>
    </row>
    <row r="167" spans="1:65" s="2" customFormat="1" ht="24.15" customHeight="1">
      <c r="A167" s="38"/>
      <c r="B167" s="39"/>
      <c r="C167" s="219" t="s">
        <v>328</v>
      </c>
      <c r="D167" s="219" t="s">
        <v>132</v>
      </c>
      <c r="E167" s="220" t="s">
        <v>391</v>
      </c>
      <c r="F167" s="221" t="s">
        <v>392</v>
      </c>
      <c r="G167" s="222" t="s">
        <v>170</v>
      </c>
      <c r="H167" s="223">
        <v>1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38</v>
      </c>
      <c r="O167" s="91"/>
      <c r="P167" s="229">
        <f>O167*H167</f>
        <v>0</v>
      </c>
      <c r="Q167" s="229">
        <v>0.10941</v>
      </c>
      <c r="R167" s="229">
        <f>Q167*H167</f>
        <v>0.10941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149</v>
      </c>
      <c r="AT167" s="231" t="s">
        <v>132</v>
      </c>
      <c r="AU167" s="231" t="s">
        <v>83</v>
      </c>
      <c r="AY167" s="17" t="s">
        <v>129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81</v>
      </c>
      <c r="BK167" s="232">
        <f>ROUND(I167*H167,2)</f>
        <v>0</v>
      </c>
      <c r="BL167" s="17" t="s">
        <v>149</v>
      </c>
      <c r="BM167" s="231" t="s">
        <v>393</v>
      </c>
    </row>
    <row r="168" spans="1:65" s="2" customFormat="1" ht="21.75" customHeight="1">
      <c r="A168" s="38"/>
      <c r="B168" s="39"/>
      <c r="C168" s="271" t="s">
        <v>332</v>
      </c>
      <c r="D168" s="271" t="s">
        <v>261</v>
      </c>
      <c r="E168" s="272" t="s">
        <v>395</v>
      </c>
      <c r="F168" s="273" t="s">
        <v>396</v>
      </c>
      <c r="G168" s="274" t="s">
        <v>170</v>
      </c>
      <c r="H168" s="275">
        <v>1</v>
      </c>
      <c r="I168" s="276"/>
      <c r="J168" s="277">
        <f>ROUND(I168*H168,2)</f>
        <v>0</v>
      </c>
      <c r="K168" s="278"/>
      <c r="L168" s="279"/>
      <c r="M168" s="280" t="s">
        <v>1</v>
      </c>
      <c r="N168" s="281" t="s">
        <v>38</v>
      </c>
      <c r="O168" s="91"/>
      <c r="P168" s="229">
        <f>O168*H168</f>
        <v>0</v>
      </c>
      <c r="Q168" s="229">
        <v>0.0061</v>
      </c>
      <c r="R168" s="229">
        <f>Q168*H168</f>
        <v>0.0061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201</v>
      </c>
      <c r="AT168" s="231" t="s">
        <v>261</v>
      </c>
      <c r="AU168" s="231" t="s">
        <v>83</v>
      </c>
      <c r="AY168" s="17" t="s">
        <v>129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81</v>
      </c>
      <c r="BK168" s="232">
        <f>ROUND(I168*H168,2)</f>
        <v>0</v>
      </c>
      <c r="BL168" s="17" t="s">
        <v>149</v>
      </c>
      <c r="BM168" s="231" t="s">
        <v>397</v>
      </c>
    </row>
    <row r="169" spans="1:65" s="2" customFormat="1" ht="33" customHeight="1">
      <c r="A169" s="38"/>
      <c r="B169" s="39"/>
      <c r="C169" s="219" t="s">
        <v>336</v>
      </c>
      <c r="D169" s="219" t="s">
        <v>132</v>
      </c>
      <c r="E169" s="220" t="s">
        <v>399</v>
      </c>
      <c r="F169" s="221" t="s">
        <v>400</v>
      </c>
      <c r="G169" s="222" t="s">
        <v>177</v>
      </c>
      <c r="H169" s="223">
        <v>4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38</v>
      </c>
      <c r="O169" s="91"/>
      <c r="P169" s="229">
        <f>O169*H169</f>
        <v>0</v>
      </c>
      <c r="Q169" s="229">
        <v>0.00145</v>
      </c>
      <c r="R169" s="229">
        <f>Q169*H169</f>
        <v>0.0058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149</v>
      </c>
      <c r="AT169" s="231" t="s">
        <v>132</v>
      </c>
      <c r="AU169" s="231" t="s">
        <v>83</v>
      </c>
      <c r="AY169" s="17" t="s">
        <v>129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81</v>
      </c>
      <c r="BK169" s="232">
        <f>ROUND(I169*H169,2)</f>
        <v>0</v>
      </c>
      <c r="BL169" s="17" t="s">
        <v>149</v>
      </c>
      <c r="BM169" s="231" t="s">
        <v>401</v>
      </c>
    </row>
    <row r="170" spans="1:65" s="2" customFormat="1" ht="49.05" customHeight="1">
      <c r="A170" s="38"/>
      <c r="B170" s="39"/>
      <c r="C170" s="219" t="s">
        <v>340</v>
      </c>
      <c r="D170" s="219" t="s">
        <v>132</v>
      </c>
      <c r="E170" s="220" t="s">
        <v>403</v>
      </c>
      <c r="F170" s="221" t="s">
        <v>404</v>
      </c>
      <c r="G170" s="222" t="s">
        <v>199</v>
      </c>
      <c r="H170" s="223">
        <v>339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38</v>
      </c>
      <c r="O170" s="91"/>
      <c r="P170" s="229">
        <f>O170*H170</f>
        <v>0</v>
      </c>
      <c r="Q170" s="229">
        <v>0.1554</v>
      </c>
      <c r="R170" s="229">
        <f>Q170*H170</f>
        <v>52.680600000000005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149</v>
      </c>
      <c r="AT170" s="231" t="s">
        <v>132</v>
      </c>
      <c r="AU170" s="231" t="s">
        <v>83</v>
      </c>
      <c r="AY170" s="17" t="s">
        <v>129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81</v>
      </c>
      <c r="BK170" s="232">
        <f>ROUND(I170*H170,2)</f>
        <v>0</v>
      </c>
      <c r="BL170" s="17" t="s">
        <v>149</v>
      </c>
      <c r="BM170" s="231" t="s">
        <v>405</v>
      </c>
    </row>
    <row r="171" spans="1:65" s="2" customFormat="1" ht="16.5" customHeight="1">
      <c r="A171" s="38"/>
      <c r="B171" s="39"/>
      <c r="C171" s="271" t="s">
        <v>344</v>
      </c>
      <c r="D171" s="271" t="s">
        <v>261</v>
      </c>
      <c r="E171" s="272" t="s">
        <v>407</v>
      </c>
      <c r="F171" s="273" t="s">
        <v>408</v>
      </c>
      <c r="G171" s="274" t="s">
        <v>199</v>
      </c>
      <c r="H171" s="275">
        <v>345.78</v>
      </c>
      <c r="I171" s="276"/>
      <c r="J171" s="277">
        <f>ROUND(I171*H171,2)</f>
        <v>0</v>
      </c>
      <c r="K171" s="278"/>
      <c r="L171" s="279"/>
      <c r="M171" s="280" t="s">
        <v>1</v>
      </c>
      <c r="N171" s="281" t="s">
        <v>38</v>
      </c>
      <c r="O171" s="91"/>
      <c r="P171" s="229">
        <f>O171*H171</f>
        <v>0</v>
      </c>
      <c r="Q171" s="229">
        <v>0.04</v>
      </c>
      <c r="R171" s="229">
        <f>Q171*H171</f>
        <v>13.831199999999999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201</v>
      </c>
      <c r="AT171" s="231" t="s">
        <v>261</v>
      </c>
      <c r="AU171" s="231" t="s">
        <v>83</v>
      </c>
      <c r="AY171" s="17" t="s">
        <v>129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81</v>
      </c>
      <c r="BK171" s="232">
        <f>ROUND(I171*H171,2)</f>
        <v>0</v>
      </c>
      <c r="BL171" s="17" t="s">
        <v>149</v>
      </c>
      <c r="BM171" s="231" t="s">
        <v>409</v>
      </c>
    </row>
    <row r="172" spans="1:51" s="14" customFormat="1" ht="12">
      <c r="A172" s="14"/>
      <c r="B172" s="249"/>
      <c r="C172" s="250"/>
      <c r="D172" s="240" t="s">
        <v>182</v>
      </c>
      <c r="E172" s="250"/>
      <c r="F172" s="252" t="s">
        <v>499</v>
      </c>
      <c r="G172" s="250"/>
      <c r="H172" s="253">
        <v>345.78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182</v>
      </c>
      <c r="AU172" s="259" t="s">
        <v>83</v>
      </c>
      <c r="AV172" s="14" t="s">
        <v>83</v>
      </c>
      <c r="AW172" s="14" t="s">
        <v>4</v>
      </c>
      <c r="AX172" s="14" t="s">
        <v>81</v>
      </c>
      <c r="AY172" s="259" t="s">
        <v>129</v>
      </c>
    </row>
    <row r="173" spans="1:65" s="2" customFormat="1" ht="49.05" customHeight="1">
      <c r="A173" s="38"/>
      <c r="B173" s="39"/>
      <c r="C173" s="219" t="s">
        <v>350</v>
      </c>
      <c r="D173" s="219" t="s">
        <v>132</v>
      </c>
      <c r="E173" s="220" t="s">
        <v>412</v>
      </c>
      <c r="F173" s="221" t="s">
        <v>413</v>
      </c>
      <c r="G173" s="222" t="s">
        <v>199</v>
      </c>
      <c r="H173" s="223">
        <v>269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38</v>
      </c>
      <c r="O173" s="91"/>
      <c r="P173" s="229">
        <f>O173*H173</f>
        <v>0</v>
      </c>
      <c r="Q173" s="229">
        <v>0.1295</v>
      </c>
      <c r="R173" s="229">
        <f>Q173*H173</f>
        <v>34.8355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149</v>
      </c>
      <c r="AT173" s="231" t="s">
        <v>132</v>
      </c>
      <c r="AU173" s="231" t="s">
        <v>83</v>
      </c>
      <c r="AY173" s="17" t="s">
        <v>129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81</v>
      </c>
      <c r="BK173" s="232">
        <f>ROUND(I173*H173,2)</f>
        <v>0</v>
      </c>
      <c r="BL173" s="17" t="s">
        <v>149</v>
      </c>
      <c r="BM173" s="231" t="s">
        <v>414</v>
      </c>
    </row>
    <row r="174" spans="1:65" s="2" customFormat="1" ht="16.5" customHeight="1">
      <c r="A174" s="38"/>
      <c r="B174" s="39"/>
      <c r="C174" s="271" t="s">
        <v>354</v>
      </c>
      <c r="D174" s="271" t="s">
        <v>261</v>
      </c>
      <c r="E174" s="272" t="s">
        <v>416</v>
      </c>
      <c r="F174" s="273" t="s">
        <v>417</v>
      </c>
      <c r="G174" s="274" t="s">
        <v>199</v>
      </c>
      <c r="H174" s="275">
        <v>274.38</v>
      </c>
      <c r="I174" s="276"/>
      <c r="J174" s="277">
        <f>ROUND(I174*H174,2)</f>
        <v>0</v>
      </c>
      <c r="K174" s="278"/>
      <c r="L174" s="279"/>
      <c r="M174" s="280" t="s">
        <v>1</v>
      </c>
      <c r="N174" s="281" t="s">
        <v>38</v>
      </c>
      <c r="O174" s="91"/>
      <c r="P174" s="229">
        <f>O174*H174</f>
        <v>0</v>
      </c>
      <c r="Q174" s="229">
        <v>0.045</v>
      </c>
      <c r="R174" s="229">
        <f>Q174*H174</f>
        <v>12.3471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201</v>
      </c>
      <c r="AT174" s="231" t="s">
        <v>261</v>
      </c>
      <c r="AU174" s="231" t="s">
        <v>83</v>
      </c>
      <c r="AY174" s="17" t="s">
        <v>129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81</v>
      </c>
      <c r="BK174" s="232">
        <f>ROUND(I174*H174,2)</f>
        <v>0</v>
      </c>
      <c r="BL174" s="17" t="s">
        <v>149</v>
      </c>
      <c r="BM174" s="231" t="s">
        <v>418</v>
      </c>
    </row>
    <row r="175" spans="1:51" s="14" customFormat="1" ht="12">
      <c r="A175" s="14"/>
      <c r="B175" s="249"/>
      <c r="C175" s="250"/>
      <c r="D175" s="240" t="s">
        <v>182</v>
      </c>
      <c r="E175" s="250"/>
      <c r="F175" s="252" t="s">
        <v>500</v>
      </c>
      <c r="G175" s="250"/>
      <c r="H175" s="253">
        <v>274.38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182</v>
      </c>
      <c r="AU175" s="259" t="s">
        <v>83</v>
      </c>
      <c r="AV175" s="14" t="s">
        <v>83</v>
      </c>
      <c r="AW175" s="14" t="s">
        <v>4</v>
      </c>
      <c r="AX175" s="14" t="s">
        <v>81</v>
      </c>
      <c r="AY175" s="259" t="s">
        <v>129</v>
      </c>
    </row>
    <row r="176" spans="1:65" s="2" customFormat="1" ht="55.5" customHeight="1">
      <c r="A176" s="38"/>
      <c r="B176" s="39"/>
      <c r="C176" s="219" t="s">
        <v>359</v>
      </c>
      <c r="D176" s="219" t="s">
        <v>132</v>
      </c>
      <c r="E176" s="220" t="s">
        <v>421</v>
      </c>
      <c r="F176" s="221" t="s">
        <v>422</v>
      </c>
      <c r="G176" s="222" t="s">
        <v>199</v>
      </c>
      <c r="H176" s="223">
        <v>166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38</v>
      </c>
      <c r="O176" s="91"/>
      <c r="P176" s="229">
        <f>O176*H176</f>
        <v>0</v>
      </c>
      <c r="Q176" s="229">
        <v>0.00016</v>
      </c>
      <c r="R176" s="229">
        <f>Q176*H176</f>
        <v>0.026560000000000004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149</v>
      </c>
      <c r="AT176" s="231" t="s">
        <v>132</v>
      </c>
      <c r="AU176" s="231" t="s">
        <v>83</v>
      </c>
      <c r="AY176" s="17" t="s">
        <v>129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81</v>
      </c>
      <c r="BK176" s="232">
        <f>ROUND(I176*H176,2)</f>
        <v>0</v>
      </c>
      <c r="BL176" s="17" t="s">
        <v>149</v>
      </c>
      <c r="BM176" s="231" t="s">
        <v>423</v>
      </c>
    </row>
    <row r="177" spans="1:65" s="2" customFormat="1" ht="24.15" customHeight="1">
      <c r="A177" s="38"/>
      <c r="B177" s="39"/>
      <c r="C177" s="219" t="s">
        <v>363</v>
      </c>
      <c r="D177" s="219" t="s">
        <v>132</v>
      </c>
      <c r="E177" s="220" t="s">
        <v>425</v>
      </c>
      <c r="F177" s="221" t="s">
        <v>426</v>
      </c>
      <c r="G177" s="222" t="s">
        <v>177</v>
      </c>
      <c r="H177" s="223">
        <v>317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38</v>
      </c>
      <c r="O177" s="91"/>
      <c r="P177" s="229">
        <f>O177*H177</f>
        <v>0</v>
      </c>
      <c r="Q177" s="229">
        <v>0.00047</v>
      </c>
      <c r="R177" s="229">
        <f>Q177*H177</f>
        <v>0.14898999999999998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149</v>
      </c>
      <c r="AT177" s="231" t="s">
        <v>132</v>
      </c>
      <c r="AU177" s="231" t="s">
        <v>83</v>
      </c>
      <c r="AY177" s="17" t="s">
        <v>129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81</v>
      </c>
      <c r="BK177" s="232">
        <f>ROUND(I177*H177,2)</f>
        <v>0</v>
      </c>
      <c r="BL177" s="17" t="s">
        <v>149</v>
      </c>
      <c r="BM177" s="231" t="s">
        <v>427</v>
      </c>
    </row>
    <row r="178" spans="1:63" s="12" customFormat="1" ht="22.8" customHeight="1">
      <c r="A178" s="12"/>
      <c r="B178" s="203"/>
      <c r="C178" s="204"/>
      <c r="D178" s="205" t="s">
        <v>72</v>
      </c>
      <c r="E178" s="217" t="s">
        <v>450</v>
      </c>
      <c r="F178" s="217" t="s">
        <v>451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SUM(P179:P186)</f>
        <v>0</v>
      </c>
      <c r="Q178" s="211"/>
      <c r="R178" s="212">
        <f>SUM(R179:R186)</f>
        <v>0</v>
      </c>
      <c r="S178" s="211"/>
      <c r="T178" s="213">
        <f>SUM(T179:T186)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81</v>
      </c>
      <c r="AT178" s="215" t="s">
        <v>72</v>
      </c>
      <c r="AU178" s="215" t="s">
        <v>81</v>
      </c>
      <c r="AY178" s="214" t="s">
        <v>129</v>
      </c>
      <c r="BK178" s="216">
        <f>SUM(BK179:BK186)</f>
        <v>0</v>
      </c>
    </row>
    <row r="179" spans="1:65" s="2" customFormat="1" ht="37.8" customHeight="1">
      <c r="A179" s="38"/>
      <c r="B179" s="39"/>
      <c r="C179" s="219" t="s">
        <v>368</v>
      </c>
      <c r="D179" s="219" t="s">
        <v>132</v>
      </c>
      <c r="E179" s="220" t="s">
        <v>453</v>
      </c>
      <c r="F179" s="221" t="s">
        <v>454</v>
      </c>
      <c r="G179" s="222" t="s">
        <v>264</v>
      </c>
      <c r="H179" s="223">
        <v>233.093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38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149</v>
      </c>
      <c r="AT179" s="231" t="s">
        <v>132</v>
      </c>
      <c r="AU179" s="231" t="s">
        <v>83</v>
      </c>
      <c r="AY179" s="17" t="s">
        <v>129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81</v>
      </c>
      <c r="BK179" s="232">
        <f>ROUND(I179*H179,2)</f>
        <v>0</v>
      </c>
      <c r="BL179" s="17" t="s">
        <v>149</v>
      </c>
      <c r="BM179" s="231" t="s">
        <v>455</v>
      </c>
    </row>
    <row r="180" spans="1:65" s="2" customFormat="1" ht="37.8" customHeight="1">
      <c r="A180" s="38"/>
      <c r="B180" s="39"/>
      <c r="C180" s="219" t="s">
        <v>372</v>
      </c>
      <c r="D180" s="219" t="s">
        <v>132</v>
      </c>
      <c r="E180" s="220" t="s">
        <v>457</v>
      </c>
      <c r="F180" s="221" t="s">
        <v>458</v>
      </c>
      <c r="G180" s="222" t="s">
        <v>264</v>
      </c>
      <c r="H180" s="223">
        <v>2097.837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38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149</v>
      </c>
      <c r="AT180" s="231" t="s">
        <v>132</v>
      </c>
      <c r="AU180" s="231" t="s">
        <v>83</v>
      </c>
      <c r="AY180" s="17" t="s">
        <v>129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81</v>
      </c>
      <c r="BK180" s="232">
        <f>ROUND(I180*H180,2)</f>
        <v>0</v>
      </c>
      <c r="BL180" s="17" t="s">
        <v>149</v>
      </c>
      <c r="BM180" s="231" t="s">
        <v>459</v>
      </c>
    </row>
    <row r="181" spans="1:51" s="14" customFormat="1" ht="12">
      <c r="A181" s="14"/>
      <c r="B181" s="249"/>
      <c r="C181" s="250"/>
      <c r="D181" s="240" t="s">
        <v>182</v>
      </c>
      <c r="E181" s="251" t="s">
        <v>1</v>
      </c>
      <c r="F181" s="252" t="s">
        <v>501</v>
      </c>
      <c r="G181" s="250"/>
      <c r="H181" s="253">
        <v>2097.837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182</v>
      </c>
      <c r="AU181" s="259" t="s">
        <v>83</v>
      </c>
      <c r="AV181" s="14" t="s">
        <v>83</v>
      </c>
      <c r="AW181" s="14" t="s">
        <v>30</v>
      </c>
      <c r="AX181" s="14" t="s">
        <v>81</v>
      </c>
      <c r="AY181" s="259" t="s">
        <v>129</v>
      </c>
    </row>
    <row r="182" spans="1:65" s="2" customFormat="1" ht="44.25" customHeight="1">
      <c r="A182" s="38"/>
      <c r="B182" s="39"/>
      <c r="C182" s="219" t="s">
        <v>377</v>
      </c>
      <c r="D182" s="219" t="s">
        <v>132</v>
      </c>
      <c r="E182" s="220" t="s">
        <v>474</v>
      </c>
      <c r="F182" s="221" t="s">
        <v>475</v>
      </c>
      <c r="G182" s="222" t="s">
        <v>264</v>
      </c>
      <c r="H182" s="223">
        <v>52.548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38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149</v>
      </c>
      <c r="AT182" s="231" t="s">
        <v>132</v>
      </c>
      <c r="AU182" s="231" t="s">
        <v>83</v>
      </c>
      <c r="AY182" s="17" t="s">
        <v>129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81</v>
      </c>
      <c r="BK182" s="232">
        <f>ROUND(I182*H182,2)</f>
        <v>0</v>
      </c>
      <c r="BL182" s="17" t="s">
        <v>149</v>
      </c>
      <c r="BM182" s="231" t="s">
        <v>476</v>
      </c>
    </row>
    <row r="183" spans="1:65" s="2" customFormat="1" ht="44.25" customHeight="1">
      <c r="A183" s="38"/>
      <c r="B183" s="39"/>
      <c r="C183" s="219" t="s">
        <v>382</v>
      </c>
      <c r="D183" s="219" t="s">
        <v>132</v>
      </c>
      <c r="E183" s="220" t="s">
        <v>478</v>
      </c>
      <c r="F183" s="221" t="s">
        <v>479</v>
      </c>
      <c r="G183" s="222" t="s">
        <v>264</v>
      </c>
      <c r="H183" s="223">
        <v>657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38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149</v>
      </c>
      <c r="AT183" s="231" t="s">
        <v>132</v>
      </c>
      <c r="AU183" s="231" t="s">
        <v>83</v>
      </c>
      <c r="AY183" s="17" t="s">
        <v>129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81</v>
      </c>
      <c r="BK183" s="232">
        <f>ROUND(I183*H183,2)</f>
        <v>0</v>
      </c>
      <c r="BL183" s="17" t="s">
        <v>149</v>
      </c>
      <c r="BM183" s="231" t="s">
        <v>480</v>
      </c>
    </row>
    <row r="184" spans="1:65" s="2" customFormat="1" ht="44.25" customHeight="1">
      <c r="A184" s="38"/>
      <c r="B184" s="39"/>
      <c r="C184" s="219" t="s">
        <v>386</v>
      </c>
      <c r="D184" s="219" t="s">
        <v>132</v>
      </c>
      <c r="E184" s="220" t="s">
        <v>478</v>
      </c>
      <c r="F184" s="221" t="s">
        <v>479</v>
      </c>
      <c r="G184" s="222" t="s">
        <v>264</v>
      </c>
      <c r="H184" s="223">
        <v>429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38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149</v>
      </c>
      <c r="AT184" s="231" t="s">
        <v>132</v>
      </c>
      <c r="AU184" s="231" t="s">
        <v>83</v>
      </c>
      <c r="AY184" s="17" t="s">
        <v>129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81</v>
      </c>
      <c r="BK184" s="232">
        <f>ROUND(I184*H184,2)</f>
        <v>0</v>
      </c>
      <c r="BL184" s="17" t="s">
        <v>149</v>
      </c>
      <c r="BM184" s="231" t="s">
        <v>502</v>
      </c>
    </row>
    <row r="185" spans="1:51" s="13" customFormat="1" ht="12">
      <c r="A185" s="13"/>
      <c r="B185" s="238"/>
      <c r="C185" s="239"/>
      <c r="D185" s="240" t="s">
        <v>182</v>
      </c>
      <c r="E185" s="241" t="s">
        <v>1</v>
      </c>
      <c r="F185" s="242" t="s">
        <v>503</v>
      </c>
      <c r="G185" s="239"/>
      <c r="H185" s="241" t="s">
        <v>1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182</v>
      </c>
      <c r="AU185" s="248" t="s">
        <v>83</v>
      </c>
      <c r="AV185" s="13" t="s">
        <v>81</v>
      </c>
      <c r="AW185" s="13" t="s">
        <v>30</v>
      </c>
      <c r="AX185" s="13" t="s">
        <v>73</v>
      </c>
      <c r="AY185" s="248" t="s">
        <v>129</v>
      </c>
    </row>
    <row r="186" spans="1:51" s="14" customFormat="1" ht="12">
      <c r="A186" s="14"/>
      <c r="B186" s="249"/>
      <c r="C186" s="250"/>
      <c r="D186" s="240" t="s">
        <v>182</v>
      </c>
      <c r="E186" s="251" t="s">
        <v>1</v>
      </c>
      <c r="F186" s="252" t="s">
        <v>488</v>
      </c>
      <c r="G186" s="250"/>
      <c r="H186" s="253">
        <v>429</v>
      </c>
      <c r="I186" s="254"/>
      <c r="J186" s="250"/>
      <c r="K186" s="250"/>
      <c r="L186" s="255"/>
      <c r="M186" s="286"/>
      <c r="N186" s="287"/>
      <c r="O186" s="287"/>
      <c r="P186" s="287"/>
      <c r="Q186" s="287"/>
      <c r="R186" s="287"/>
      <c r="S186" s="287"/>
      <c r="T186" s="28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182</v>
      </c>
      <c r="AU186" s="259" t="s">
        <v>83</v>
      </c>
      <c r="AV186" s="14" t="s">
        <v>83</v>
      </c>
      <c r="AW186" s="14" t="s">
        <v>30</v>
      </c>
      <c r="AX186" s="14" t="s">
        <v>81</v>
      </c>
      <c r="AY186" s="259" t="s">
        <v>129</v>
      </c>
    </row>
    <row r="187" spans="1:31" s="2" customFormat="1" ht="6.95" customHeight="1">
      <c r="A187" s="38"/>
      <c r="B187" s="66"/>
      <c r="C187" s="67"/>
      <c r="D187" s="67"/>
      <c r="E187" s="67"/>
      <c r="F187" s="67"/>
      <c r="G187" s="67"/>
      <c r="H187" s="67"/>
      <c r="I187" s="67"/>
      <c r="J187" s="67"/>
      <c r="K187" s="67"/>
      <c r="L187" s="44"/>
      <c r="M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</sheetData>
  <sheetProtection password="CC35" sheet="1" objects="1" scenarios="1" formatColumns="0" formatRows="0" autoFilter="0"/>
  <autoFilter ref="C120:K18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Parkovištěv ul. Heyrovského za bývalou ZŠ Sokolovská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504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ROUND((SUM(BE119:BE152)),2)</f>
        <v>0</v>
      </c>
      <c r="G33" s="38"/>
      <c r="H33" s="38"/>
      <c r="I33" s="155">
        <v>0.21</v>
      </c>
      <c r="J33" s="154">
        <f>ROUND(((SUM(BE119:BE152))*I33),2)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ROUND((SUM(BF119:BF152)),2)</f>
        <v>0</v>
      </c>
      <c r="G34" s="38"/>
      <c r="H34" s="38"/>
      <c r="I34" s="155">
        <v>0.15</v>
      </c>
      <c r="J34" s="154">
        <f>ROUND(((SUM(BF119:BF152))*I34),2)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ROUND((SUM(BG119:BG152)),2)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ROUND((SUM(BH119:BH152)),2)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ROUND((SUM(BI119:BI152)),2)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Parkovištěv ul. Heyrovského za bývalou ZŠ Sokolovská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431.1 - VO ETAPA 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 hidden="1">
      <c r="A97" s="9"/>
      <c r="B97" s="179"/>
      <c r="C97" s="180"/>
      <c r="D97" s="181" t="s">
        <v>505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506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507</v>
      </c>
      <c r="E99" s="188"/>
      <c r="F99" s="188"/>
      <c r="G99" s="188"/>
      <c r="H99" s="188"/>
      <c r="I99" s="188"/>
      <c r="J99" s="189">
        <f>J136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 hidden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t="12" hidden="1"/>
    <row r="103" ht="12" hidden="1"/>
    <row r="104" ht="12" hidden="1"/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113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Parkovištěv ul. Heyrovského za bývalou ZŠ Sokolovská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431.1 - VO ETAPA I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29. 11. 2022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32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114</v>
      </c>
      <c r="D118" s="194" t="s">
        <v>58</v>
      </c>
      <c r="E118" s="194" t="s">
        <v>54</v>
      </c>
      <c r="F118" s="194" t="s">
        <v>55</v>
      </c>
      <c r="G118" s="194" t="s">
        <v>115</v>
      </c>
      <c r="H118" s="194" t="s">
        <v>116</v>
      </c>
      <c r="I118" s="194" t="s">
        <v>117</v>
      </c>
      <c r="J118" s="195" t="s">
        <v>104</v>
      </c>
      <c r="K118" s="196" t="s">
        <v>118</v>
      </c>
      <c r="L118" s="197"/>
      <c r="M118" s="100" t="s">
        <v>1</v>
      </c>
      <c r="N118" s="101" t="s">
        <v>37</v>
      </c>
      <c r="O118" s="101" t="s">
        <v>119</v>
      </c>
      <c r="P118" s="101" t="s">
        <v>120</v>
      </c>
      <c r="Q118" s="101" t="s">
        <v>121</v>
      </c>
      <c r="R118" s="101" t="s">
        <v>122</v>
      </c>
      <c r="S118" s="101" t="s">
        <v>123</v>
      </c>
      <c r="T118" s="102" t="s">
        <v>124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125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106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72</v>
      </c>
      <c r="E120" s="206" t="s">
        <v>165</v>
      </c>
      <c r="F120" s="206" t="s">
        <v>165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P121+P136</f>
        <v>0</v>
      </c>
      <c r="Q120" s="211"/>
      <c r="R120" s="212">
        <f>R121+R136</f>
        <v>0</v>
      </c>
      <c r="S120" s="211"/>
      <c r="T120" s="213">
        <f>T121+T136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81</v>
      </c>
      <c r="AT120" s="215" t="s">
        <v>72</v>
      </c>
      <c r="AU120" s="215" t="s">
        <v>73</v>
      </c>
      <c r="AY120" s="214" t="s">
        <v>129</v>
      </c>
      <c r="BK120" s="216">
        <f>BK121+BK136</f>
        <v>0</v>
      </c>
    </row>
    <row r="121" spans="1:63" s="12" customFormat="1" ht="22.8" customHeight="1">
      <c r="A121" s="12"/>
      <c r="B121" s="203"/>
      <c r="C121" s="204"/>
      <c r="D121" s="205" t="s">
        <v>72</v>
      </c>
      <c r="E121" s="217" t="s">
        <v>508</v>
      </c>
      <c r="F121" s="217" t="s">
        <v>509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SUM(P122:P135)</f>
        <v>0</v>
      </c>
      <c r="Q121" s="211"/>
      <c r="R121" s="212">
        <f>SUM(R122:R135)</f>
        <v>0</v>
      </c>
      <c r="S121" s="211"/>
      <c r="T121" s="213">
        <f>SUM(T122:T135)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81</v>
      </c>
      <c r="AT121" s="215" t="s">
        <v>72</v>
      </c>
      <c r="AU121" s="215" t="s">
        <v>81</v>
      </c>
      <c r="AY121" s="214" t="s">
        <v>129</v>
      </c>
      <c r="BK121" s="216">
        <f>SUM(BK122:BK135)</f>
        <v>0</v>
      </c>
    </row>
    <row r="122" spans="1:65" s="2" customFormat="1" ht="24.15" customHeight="1">
      <c r="A122" s="38"/>
      <c r="B122" s="39"/>
      <c r="C122" s="271" t="s">
        <v>81</v>
      </c>
      <c r="D122" s="271" t="s">
        <v>261</v>
      </c>
      <c r="E122" s="272" t="s">
        <v>510</v>
      </c>
      <c r="F122" s="273" t="s">
        <v>511</v>
      </c>
      <c r="G122" s="274" t="s">
        <v>447</v>
      </c>
      <c r="H122" s="275">
        <v>2</v>
      </c>
      <c r="I122" s="276"/>
      <c r="J122" s="277">
        <f>ROUND(I122*H122,2)</f>
        <v>0</v>
      </c>
      <c r="K122" s="278"/>
      <c r="L122" s="279"/>
      <c r="M122" s="280" t="s">
        <v>1</v>
      </c>
      <c r="N122" s="281" t="s">
        <v>38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201</v>
      </c>
      <c r="AT122" s="231" t="s">
        <v>261</v>
      </c>
      <c r="AU122" s="231" t="s">
        <v>83</v>
      </c>
      <c r="AY122" s="17" t="s">
        <v>129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81</v>
      </c>
      <c r="BK122" s="232">
        <f>ROUND(I122*H122,2)</f>
        <v>0</v>
      </c>
      <c r="BL122" s="17" t="s">
        <v>149</v>
      </c>
      <c r="BM122" s="231" t="s">
        <v>512</v>
      </c>
    </row>
    <row r="123" spans="1:65" s="2" customFormat="1" ht="16.5" customHeight="1">
      <c r="A123" s="38"/>
      <c r="B123" s="39"/>
      <c r="C123" s="271" t="s">
        <v>149</v>
      </c>
      <c r="D123" s="271" t="s">
        <v>261</v>
      </c>
      <c r="E123" s="272" t="s">
        <v>513</v>
      </c>
      <c r="F123" s="273" t="s">
        <v>514</v>
      </c>
      <c r="G123" s="274" t="s">
        <v>447</v>
      </c>
      <c r="H123" s="275">
        <v>2</v>
      </c>
      <c r="I123" s="276"/>
      <c r="J123" s="277">
        <f>ROUND(I123*H123,2)</f>
        <v>0</v>
      </c>
      <c r="K123" s="278"/>
      <c r="L123" s="279"/>
      <c r="M123" s="280" t="s">
        <v>1</v>
      </c>
      <c r="N123" s="281" t="s">
        <v>38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201</v>
      </c>
      <c r="AT123" s="231" t="s">
        <v>261</v>
      </c>
      <c r="AU123" s="231" t="s">
        <v>83</v>
      </c>
      <c r="AY123" s="17" t="s">
        <v>129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81</v>
      </c>
      <c r="BK123" s="232">
        <f>ROUND(I123*H123,2)</f>
        <v>0</v>
      </c>
      <c r="BL123" s="17" t="s">
        <v>149</v>
      </c>
      <c r="BM123" s="231" t="s">
        <v>515</v>
      </c>
    </row>
    <row r="124" spans="1:65" s="2" customFormat="1" ht="16.5" customHeight="1">
      <c r="A124" s="38"/>
      <c r="B124" s="39"/>
      <c r="C124" s="271" t="s">
        <v>128</v>
      </c>
      <c r="D124" s="271" t="s">
        <v>261</v>
      </c>
      <c r="E124" s="272" t="s">
        <v>516</v>
      </c>
      <c r="F124" s="273" t="s">
        <v>514</v>
      </c>
      <c r="G124" s="274" t="s">
        <v>199</v>
      </c>
      <c r="H124" s="275">
        <v>70</v>
      </c>
      <c r="I124" s="276"/>
      <c r="J124" s="277">
        <f>ROUND(I124*H124,2)</f>
        <v>0</v>
      </c>
      <c r="K124" s="278"/>
      <c r="L124" s="279"/>
      <c r="M124" s="280" t="s">
        <v>1</v>
      </c>
      <c r="N124" s="281" t="s">
        <v>38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201</v>
      </c>
      <c r="AT124" s="231" t="s">
        <v>261</v>
      </c>
      <c r="AU124" s="231" t="s">
        <v>83</v>
      </c>
      <c r="AY124" s="17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149</v>
      </c>
      <c r="BM124" s="231" t="s">
        <v>517</v>
      </c>
    </row>
    <row r="125" spans="1:65" s="2" customFormat="1" ht="16.5" customHeight="1">
      <c r="A125" s="38"/>
      <c r="B125" s="39"/>
      <c r="C125" s="271" t="s">
        <v>191</v>
      </c>
      <c r="D125" s="271" t="s">
        <v>261</v>
      </c>
      <c r="E125" s="272" t="s">
        <v>518</v>
      </c>
      <c r="F125" s="273" t="s">
        <v>514</v>
      </c>
      <c r="G125" s="274" t="s">
        <v>199</v>
      </c>
      <c r="H125" s="275">
        <v>16</v>
      </c>
      <c r="I125" s="276"/>
      <c r="J125" s="277">
        <f>ROUND(I125*H125,2)</f>
        <v>0</v>
      </c>
      <c r="K125" s="278"/>
      <c r="L125" s="279"/>
      <c r="M125" s="280" t="s">
        <v>1</v>
      </c>
      <c r="N125" s="281" t="s">
        <v>38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201</v>
      </c>
      <c r="AT125" s="231" t="s">
        <v>261</v>
      </c>
      <c r="AU125" s="231" t="s">
        <v>83</v>
      </c>
      <c r="AY125" s="17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81</v>
      </c>
      <c r="BK125" s="232">
        <f>ROUND(I125*H125,2)</f>
        <v>0</v>
      </c>
      <c r="BL125" s="17" t="s">
        <v>149</v>
      </c>
      <c r="BM125" s="231" t="s">
        <v>519</v>
      </c>
    </row>
    <row r="126" spans="1:65" s="2" customFormat="1" ht="16.5" customHeight="1">
      <c r="A126" s="38"/>
      <c r="B126" s="39"/>
      <c r="C126" s="271" t="s">
        <v>196</v>
      </c>
      <c r="D126" s="271" t="s">
        <v>261</v>
      </c>
      <c r="E126" s="272" t="s">
        <v>520</v>
      </c>
      <c r="F126" s="273" t="s">
        <v>514</v>
      </c>
      <c r="G126" s="274" t="s">
        <v>447</v>
      </c>
      <c r="H126" s="275">
        <v>4</v>
      </c>
      <c r="I126" s="276"/>
      <c r="J126" s="277">
        <f>ROUND(I126*H126,2)</f>
        <v>0</v>
      </c>
      <c r="K126" s="278"/>
      <c r="L126" s="279"/>
      <c r="M126" s="280" t="s">
        <v>1</v>
      </c>
      <c r="N126" s="281" t="s">
        <v>38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201</v>
      </c>
      <c r="AT126" s="231" t="s">
        <v>261</v>
      </c>
      <c r="AU126" s="231" t="s">
        <v>83</v>
      </c>
      <c r="AY126" s="17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149</v>
      </c>
      <c r="BM126" s="231" t="s">
        <v>521</v>
      </c>
    </row>
    <row r="127" spans="1:65" s="2" customFormat="1" ht="16.5" customHeight="1">
      <c r="A127" s="38"/>
      <c r="B127" s="39"/>
      <c r="C127" s="271" t="s">
        <v>201</v>
      </c>
      <c r="D127" s="271" t="s">
        <v>261</v>
      </c>
      <c r="E127" s="272" t="s">
        <v>522</v>
      </c>
      <c r="F127" s="273" t="s">
        <v>514</v>
      </c>
      <c r="G127" s="274" t="s">
        <v>447</v>
      </c>
      <c r="H127" s="275">
        <v>4</v>
      </c>
      <c r="I127" s="276"/>
      <c r="J127" s="277">
        <f>ROUND(I127*H127,2)</f>
        <v>0</v>
      </c>
      <c r="K127" s="278"/>
      <c r="L127" s="279"/>
      <c r="M127" s="280" t="s">
        <v>1</v>
      </c>
      <c r="N127" s="281" t="s">
        <v>38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201</v>
      </c>
      <c r="AT127" s="231" t="s">
        <v>261</v>
      </c>
      <c r="AU127" s="231" t="s">
        <v>83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81</v>
      </c>
      <c r="BK127" s="232">
        <f>ROUND(I127*H127,2)</f>
        <v>0</v>
      </c>
      <c r="BL127" s="17" t="s">
        <v>149</v>
      </c>
      <c r="BM127" s="231" t="s">
        <v>523</v>
      </c>
    </row>
    <row r="128" spans="1:65" s="2" customFormat="1" ht="16.5" customHeight="1">
      <c r="A128" s="38"/>
      <c r="B128" s="39"/>
      <c r="C128" s="271" t="s">
        <v>205</v>
      </c>
      <c r="D128" s="271" t="s">
        <v>261</v>
      </c>
      <c r="E128" s="272" t="s">
        <v>524</v>
      </c>
      <c r="F128" s="273" t="s">
        <v>514</v>
      </c>
      <c r="G128" s="274" t="s">
        <v>447</v>
      </c>
      <c r="H128" s="275">
        <v>2</v>
      </c>
      <c r="I128" s="276"/>
      <c r="J128" s="277">
        <f>ROUND(I128*H128,2)</f>
        <v>0</v>
      </c>
      <c r="K128" s="278"/>
      <c r="L128" s="279"/>
      <c r="M128" s="280" t="s">
        <v>1</v>
      </c>
      <c r="N128" s="281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201</v>
      </c>
      <c r="AT128" s="231" t="s">
        <v>261</v>
      </c>
      <c r="AU128" s="231" t="s">
        <v>83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149</v>
      </c>
      <c r="BM128" s="231" t="s">
        <v>525</v>
      </c>
    </row>
    <row r="129" spans="1:65" s="2" customFormat="1" ht="16.5" customHeight="1">
      <c r="A129" s="38"/>
      <c r="B129" s="39"/>
      <c r="C129" s="271" t="s">
        <v>210</v>
      </c>
      <c r="D129" s="271" t="s">
        <v>261</v>
      </c>
      <c r="E129" s="272" t="s">
        <v>526</v>
      </c>
      <c r="F129" s="273" t="s">
        <v>514</v>
      </c>
      <c r="G129" s="274" t="s">
        <v>288</v>
      </c>
      <c r="H129" s="275">
        <v>75</v>
      </c>
      <c r="I129" s="276"/>
      <c r="J129" s="277">
        <f>ROUND(I129*H129,2)</f>
        <v>0</v>
      </c>
      <c r="K129" s="278"/>
      <c r="L129" s="279"/>
      <c r="M129" s="280" t="s">
        <v>1</v>
      </c>
      <c r="N129" s="281" t="s">
        <v>38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201</v>
      </c>
      <c r="AT129" s="231" t="s">
        <v>261</v>
      </c>
      <c r="AU129" s="231" t="s">
        <v>83</v>
      </c>
      <c r="AY129" s="17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149</v>
      </c>
      <c r="BM129" s="231" t="s">
        <v>527</v>
      </c>
    </row>
    <row r="130" spans="1:65" s="2" customFormat="1" ht="16.5" customHeight="1">
      <c r="A130" s="38"/>
      <c r="B130" s="39"/>
      <c r="C130" s="271" t="s">
        <v>214</v>
      </c>
      <c r="D130" s="271" t="s">
        <v>261</v>
      </c>
      <c r="E130" s="272" t="s">
        <v>528</v>
      </c>
      <c r="F130" s="273" t="s">
        <v>514</v>
      </c>
      <c r="G130" s="274" t="s">
        <v>288</v>
      </c>
      <c r="H130" s="275">
        <v>2</v>
      </c>
      <c r="I130" s="276"/>
      <c r="J130" s="277">
        <f>ROUND(I130*H130,2)</f>
        <v>0</v>
      </c>
      <c r="K130" s="278"/>
      <c r="L130" s="279"/>
      <c r="M130" s="280" t="s">
        <v>1</v>
      </c>
      <c r="N130" s="281" t="s">
        <v>38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201</v>
      </c>
      <c r="AT130" s="231" t="s">
        <v>261</v>
      </c>
      <c r="AU130" s="231" t="s">
        <v>83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149</v>
      </c>
      <c r="BM130" s="231" t="s">
        <v>529</v>
      </c>
    </row>
    <row r="131" spans="1:65" s="2" customFormat="1" ht="16.5" customHeight="1">
      <c r="A131" s="38"/>
      <c r="B131" s="39"/>
      <c r="C131" s="271" t="s">
        <v>218</v>
      </c>
      <c r="D131" s="271" t="s">
        <v>261</v>
      </c>
      <c r="E131" s="272" t="s">
        <v>530</v>
      </c>
      <c r="F131" s="273" t="s">
        <v>514</v>
      </c>
      <c r="G131" s="274" t="s">
        <v>199</v>
      </c>
      <c r="H131" s="275">
        <v>70</v>
      </c>
      <c r="I131" s="276"/>
      <c r="J131" s="277">
        <f>ROUND(I131*H131,2)</f>
        <v>0</v>
      </c>
      <c r="K131" s="278"/>
      <c r="L131" s="279"/>
      <c r="M131" s="280" t="s">
        <v>1</v>
      </c>
      <c r="N131" s="281" t="s">
        <v>38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201</v>
      </c>
      <c r="AT131" s="231" t="s">
        <v>261</v>
      </c>
      <c r="AU131" s="231" t="s">
        <v>83</v>
      </c>
      <c r="AY131" s="17" t="s">
        <v>129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81</v>
      </c>
      <c r="BK131" s="232">
        <f>ROUND(I131*H131,2)</f>
        <v>0</v>
      </c>
      <c r="BL131" s="17" t="s">
        <v>149</v>
      </c>
      <c r="BM131" s="231" t="s">
        <v>531</v>
      </c>
    </row>
    <row r="132" spans="1:65" s="2" customFormat="1" ht="16.5" customHeight="1">
      <c r="A132" s="38"/>
      <c r="B132" s="39"/>
      <c r="C132" s="271" t="s">
        <v>222</v>
      </c>
      <c r="D132" s="271" t="s">
        <v>261</v>
      </c>
      <c r="E132" s="272" t="s">
        <v>532</v>
      </c>
      <c r="F132" s="273" t="s">
        <v>514</v>
      </c>
      <c r="G132" s="274" t="s">
        <v>199</v>
      </c>
      <c r="H132" s="275">
        <v>60</v>
      </c>
      <c r="I132" s="276"/>
      <c r="J132" s="277">
        <f>ROUND(I132*H132,2)</f>
        <v>0</v>
      </c>
      <c r="K132" s="278"/>
      <c r="L132" s="279"/>
      <c r="M132" s="280" t="s">
        <v>1</v>
      </c>
      <c r="N132" s="281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201</v>
      </c>
      <c r="AT132" s="231" t="s">
        <v>261</v>
      </c>
      <c r="AU132" s="231" t="s">
        <v>83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149</v>
      </c>
      <c r="BM132" s="231" t="s">
        <v>533</v>
      </c>
    </row>
    <row r="133" spans="1:65" s="2" customFormat="1" ht="16.5" customHeight="1">
      <c r="A133" s="38"/>
      <c r="B133" s="39"/>
      <c r="C133" s="271" t="s">
        <v>226</v>
      </c>
      <c r="D133" s="271" t="s">
        <v>261</v>
      </c>
      <c r="E133" s="272" t="s">
        <v>534</v>
      </c>
      <c r="F133" s="273" t="s">
        <v>514</v>
      </c>
      <c r="G133" s="274" t="s">
        <v>535</v>
      </c>
      <c r="H133" s="289"/>
      <c r="I133" s="276"/>
      <c r="J133" s="277">
        <f>ROUND(I133*H133,2)</f>
        <v>0</v>
      </c>
      <c r="K133" s="278"/>
      <c r="L133" s="279"/>
      <c r="M133" s="280" t="s">
        <v>1</v>
      </c>
      <c r="N133" s="281" t="s">
        <v>38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201</v>
      </c>
      <c r="AT133" s="231" t="s">
        <v>261</v>
      </c>
      <c r="AU133" s="231" t="s">
        <v>83</v>
      </c>
      <c r="AY133" s="17" t="s">
        <v>129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81</v>
      </c>
      <c r="BK133" s="232">
        <f>ROUND(I133*H133,2)</f>
        <v>0</v>
      </c>
      <c r="BL133" s="17" t="s">
        <v>149</v>
      </c>
      <c r="BM133" s="231" t="s">
        <v>536</v>
      </c>
    </row>
    <row r="134" spans="1:65" s="2" customFormat="1" ht="16.5" customHeight="1">
      <c r="A134" s="38"/>
      <c r="B134" s="39"/>
      <c r="C134" s="271" t="s">
        <v>83</v>
      </c>
      <c r="D134" s="271" t="s">
        <v>261</v>
      </c>
      <c r="E134" s="272" t="s">
        <v>537</v>
      </c>
      <c r="F134" s="273" t="s">
        <v>538</v>
      </c>
      <c r="G134" s="274" t="s">
        <v>447</v>
      </c>
      <c r="H134" s="275">
        <v>2</v>
      </c>
      <c r="I134" s="276"/>
      <c r="J134" s="277">
        <f>ROUND(I134*H134,2)</f>
        <v>0</v>
      </c>
      <c r="K134" s="278"/>
      <c r="L134" s="279"/>
      <c r="M134" s="280" t="s">
        <v>1</v>
      </c>
      <c r="N134" s="281" t="s">
        <v>38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201</v>
      </c>
      <c r="AT134" s="231" t="s">
        <v>261</v>
      </c>
      <c r="AU134" s="231" t="s">
        <v>83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149</v>
      </c>
      <c r="BM134" s="231" t="s">
        <v>539</v>
      </c>
    </row>
    <row r="135" spans="1:65" s="2" customFormat="1" ht="16.5" customHeight="1">
      <c r="A135" s="38"/>
      <c r="B135" s="39"/>
      <c r="C135" s="271" t="s">
        <v>144</v>
      </c>
      <c r="D135" s="271" t="s">
        <v>261</v>
      </c>
      <c r="E135" s="272" t="s">
        <v>540</v>
      </c>
      <c r="F135" s="273" t="s">
        <v>541</v>
      </c>
      <c r="G135" s="274" t="s">
        <v>447</v>
      </c>
      <c r="H135" s="275">
        <v>2</v>
      </c>
      <c r="I135" s="276"/>
      <c r="J135" s="277">
        <f>ROUND(I135*H135,2)</f>
        <v>0</v>
      </c>
      <c r="K135" s="278"/>
      <c r="L135" s="279"/>
      <c r="M135" s="280" t="s">
        <v>1</v>
      </c>
      <c r="N135" s="281" t="s">
        <v>38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201</v>
      </c>
      <c r="AT135" s="231" t="s">
        <v>261</v>
      </c>
      <c r="AU135" s="231" t="s">
        <v>83</v>
      </c>
      <c r="AY135" s="17" t="s">
        <v>129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81</v>
      </c>
      <c r="BK135" s="232">
        <f>ROUND(I135*H135,2)</f>
        <v>0</v>
      </c>
      <c r="BL135" s="17" t="s">
        <v>149</v>
      </c>
      <c r="BM135" s="231" t="s">
        <v>542</v>
      </c>
    </row>
    <row r="136" spans="1:63" s="12" customFormat="1" ht="22.8" customHeight="1">
      <c r="A136" s="12"/>
      <c r="B136" s="203"/>
      <c r="C136" s="204"/>
      <c r="D136" s="205" t="s">
        <v>72</v>
      </c>
      <c r="E136" s="217" t="s">
        <v>543</v>
      </c>
      <c r="F136" s="217" t="s">
        <v>544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SUM(P137:P152)</f>
        <v>0</v>
      </c>
      <c r="Q136" s="211"/>
      <c r="R136" s="212">
        <f>SUM(R137:R152)</f>
        <v>0</v>
      </c>
      <c r="S136" s="211"/>
      <c r="T136" s="213">
        <f>SUM(T137:T152)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81</v>
      </c>
      <c r="AT136" s="215" t="s">
        <v>72</v>
      </c>
      <c r="AU136" s="215" t="s">
        <v>81</v>
      </c>
      <c r="AY136" s="214" t="s">
        <v>129</v>
      </c>
      <c r="BK136" s="216">
        <f>SUM(BK137:BK152)</f>
        <v>0</v>
      </c>
    </row>
    <row r="137" spans="1:65" s="2" customFormat="1" ht="16.5" customHeight="1">
      <c r="A137" s="38"/>
      <c r="B137" s="39"/>
      <c r="C137" s="219" t="s">
        <v>8</v>
      </c>
      <c r="D137" s="219" t="s">
        <v>132</v>
      </c>
      <c r="E137" s="220" t="s">
        <v>545</v>
      </c>
      <c r="F137" s="221" t="s">
        <v>546</v>
      </c>
      <c r="G137" s="222" t="s">
        <v>199</v>
      </c>
      <c r="H137" s="223">
        <v>60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38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149</v>
      </c>
      <c r="AT137" s="231" t="s">
        <v>132</v>
      </c>
      <c r="AU137" s="231" t="s">
        <v>83</v>
      </c>
      <c r="AY137" s="17" t="s">
        <v>129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81</v>
      </c>
      <c r="BK137" s="232">
        <f>ROUND(I137*H137,2)</f>
        <v>0</v>
      </c>
      <c r="BL137" s="17" t="s">
        <v>149</v>
      </c>
      <c r="BM137" s="231" t="s">
        <v>547</v>
      </c>
    </row>
    <row r="138" spans="1:65" s="2" customFormat="1" ht="16.5" customHeight="1">
      <c r="A138" s="38"/>
      <c r="B138" s="39"/>
      <c r="C138" s="219" t="s">
        <v>233</v>
      </c>
      <c r="D138" s="219" t="s">
        <v>132</v>
      </c>
      <c r="E138" s="220" t="s">
        <v>548</v>
      </c>
      <c r="F138" s="221" t="s">
        <v>546</v>
      </c>
      <c r="G138" s="222" t="s">
        <v>447</v>
      </c>
      <c r="H138" s="223">
        <v>2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38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149</v>
      </c>
      <c r="AT138" s="231" t="s">
        <v>132</v>
      </c>
      <c r="AU138" s="231" t="s">
        <v>83</v>
      </c>
      <c r="AY138" s="17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149</v>
      </c>
      <c r="BM138" s="231" t="s">
        <v>549</v>
      </c>
    </row>
    <row r="139" spans="1:65" s="2" customFormat="1" ht="16.5" customHeight="1">
      <c r="A139" s="38"/>
      <c r="B139" s="39"/>
      <c r="C139" s="219" t="s">
        <v>237</v>
      </c>
      <c r="D139" s="219" t="s">
        <v>132</v>
      </c>
      <c r="E139" s="220" t="s">
        <v>550</v>
      </c>
      <c r="F139" s="221" t="s">
        <v>546</v>
      </c>
      <c r="G139" s="222" t="s">
        <v>208</v>
      </c>
      <c r="H139" s="223">
        <v>3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38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149</v>
      </c>
      <c r="AT139" s="231" t="s">
        <v>132</v>
      </c>
      <c r="AU139" s="231" t="s">
        <v>83</v>
      </c>
      <c r="AY139" s="17" t="s">
        <v>129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81</v>
      </c>
      <c r="BK139" s="232">
        <f>ROUND(I139*H139,2)</f>
        <v>0</v>
      </c>
      <c r="BL139" s="17" t="s">
        <v>149</v>
      </c>
      <c r="BM139" s="231" t="s">
        <v>551</v>
      </c>
    </row>
    <row r="140" spans="1:65" s="2" customFormat="1" ht="16.5" customHeight="1">
      <c r="A140" s="38"/>
      <c r="B140" s="39"/>
      <c r="C140" s="219" t="s">
        <v>241</v>
      </c>
      <c r="D140" s="219" t="s">
        <v>132</v>
      </c>
      <c r="E140" s="220" t="s">
        <v>552</v>
      </c>
      <c r="F140" s="221" t="s">
        <v>546</v>
      </c>
      <c r="G140" s="222" t="s">
        <v>199</v>
      </c>
      <c r="H140" s="223">
        <v>60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38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149</v>
      </c>
      <c r="AT140" s="231" t="s">
        <v>132</v>
      </c>
      <c r="AU140" s="231" t="s">
        <v>83</v>
      </c>
      <c r="AY140" s="17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149</v>
      </c>
      <c r="BM140" s="231" t="s">
        <v>553</v>
      </c>
    </row>
    <row r="141" spans="1:65" s="2" customFormat="1" ht="16.5" customHeight="1">
      <c r="A141" s="38"/>
      <c r="B141" s="39"/>
      <c r="C141" s="219" t="s">
        <v>245</v>
      </c>
      <c r="D141" s="219" t="s">
        <v>132</v>
      </c>
      <c r="E141" s="220" t="s">
        <v>554</v>
      </c>
      <c r="F141" s="221" t="s">
        <v>546</v>
      </c>
      <c r="G141" s="222" t="s">
        <v>447</v>
      </c>
      <c r="H141" s="223">
        <v>2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38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149</v>
      </c>
      <c r="AT141" s="231" t="s">
        <v>132</v>
      </c>
      <c r="AU141" s="231" t="s">
        <v>83</v>
      </c>
      <c r="AY141" s="17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81</v>
      </c>
      <c r="BK141" s="232">
        <f>ROUND(I141*H141,2)</f>
        <v>0</v>
      </c>
      <c r="BL141" s="17" t="s">
        <v>149</v>
      </c>
      <c r="BM141" s="231" t="s">
        <v>555</v>
      </c>
    </row>
    <row r="142" spans="1:65" s="2" customFormat="1" ht="16.5" customHeight="1">
      <c r="A142" s="38"/>
      <c r="B142" s="39"/>
      <c r="C142" s="219" t="s">
        <v>247</v>
      </c>
      <c r="D142" s="219" t="s">
        <v>132</v>
      </c>
      <c r="E142" s="220" t="s">
        <v>556</v>
      </c>
      <c r="F142" s="221" t="s">
        <v>546</v>
      </c>
      <c r="G142" s="222" t="s">
        <v>557</v>
      </c>
      <c r="H142" s="223">
        <v>2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38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149</v>
      </c>
      <c r="AT142" s="231" t="s">
        <v>132</v>
      </c>
      <c r="AU142" s="231" t="s">
        <v>83</v>
      </c>
      <c r="AY142" s="17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81</v>
      </c>
      <c r="BK142" s="232">
        <f>ROUND(I142*H142,2)</f>
        <v>0</v>
      </c>
      <c r="BL142" s="17" t="s">
        <v>149</v>
      </c>
      <c r="BM142" s="231" t="s">
        <v>558</v>
      </c>
    </row>
    <row r="143" spans="1:65" s="2" customFormat="1" ht="16.5" customHeight="1">
      <c r="A143" s="38"/>
      <c r="B143" s="39"/>
      <c r="C143" s="219" t="s">
        <v>7</v>
      </c>
      <c r="D143" s="219" t="s">
        <v>132</v>
      </c>
      <c r="E143" s="220" t="s">
        <v>559</v>
      </c>
      <c r="F143" s="221" t="s">
        <v>546</v>
      </c>
      <c r="G143" s="222" t="s">
        <v>447</v>
      </c>
      <c r="H143" s="223">
        <v>2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38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149</v>
      </c>
      <c r="AT143" s="231" t="s">
        <v>132</v>
      </c>
      <c r="AU143" s="231" t="s">
        <v>83</v>
      </c>
      <c r="AY143" s="17" t="s">
        <v>129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81</v>
      </c>
      <c r="BK143" s="232">
        <f>ROUND(I143*H143,2)</f>
        <v>0</v>
      </c>
      <c r="BL143" s="17" t="s">
        <v>149</v>
      </c>
      <c r="BM143" s="231" t="s">
        <v>560</v>
      </c>
    </row>
    <row r="144" spans="1:65" s="2" customFormat="1" ht="16.5" customHeight="1">
      <c r="A144" s="38"/>
      <c r="B144" s="39"/>
      <c r="C144" s="219" t="s">
        <v>256</v>
      </c>
      <c r="D144" s="219" t="s">
        <v>132</v>
      </c>
      <c r="E144" s="220" t="s">
        <v>561</v>
      </c>
      <c r="F144" s="221" t="s">
        <v>546</v>
      </c>
      <c r="G144" s="222" t="s">
        <v>199</v>
      </c>
      <c r="H144" s="223">
        <v>70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38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149</v>
      </c>
      <c r="AT144" s="231" t="s">
        <v>132</v>
      </c>
      <c r="AU144" s="231" t="s">
        <v>83</v>
      </c>
      <c r="AY144" s="17" t="s">
        <v>129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81</v>
      </c>
      <c r="BK144" s="232">
        <f>ROUND(I144*H144,2)</f>
        <v>0</v>
      </c>
      <c r="BL144" s="17" t="s">
        <v>149</v>
      </c>
      <c r="BM144" s="231" t="s">
        <v>562</v>
      </c>
    </row>
    <row r="145" spans="1:65" s="2" customFormat="1" ht="16.5" customHeight="1">
      <c r="A145" s="38"/>
      <c r="B145" s="39"/>
      <c r="C145" s="219" t="s">
        <v>260</v>
      </c>
      <c r="D145" s="219" t="s">
        <v>132</v>
      </c>
      <c r="E145" s="220" t="s">
        <v>563</v>
      </c>
      <c r="F145" s="221" t="s">
        <v>546</v>
      </c>
      <c r="G145" s="222" t="s">
        <v>199</v>
      </c>
      <c r="H145" s="223">
        <v>70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38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149</v>
      </c>
      <c r="AT145" s="231" t="s">
        <v>132</v>
      </c>
      <c r="AU145" s="231" t="s">
        <v>83</v>
      </c>
      <c r="AY145" s="17" t="s">
        <v>129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81</v>
      </c>
      <c r="BK145" s="232">
        <f>ROUND(I145*H145,2)</f>
        <v>0</v>
      </c>
      <c r="BL145" s="17" t="s">
        <v>149</v>
      </c>
      <c r="BM145" s="231" t="s">
        <v>564</v>
      </c>
    </row>
    <row r="146" spans="1:65" s="2" customFormat="1" ht="16.5" customHeight="1">
      <c r="A146" s="38"/>
      <c r="B146" s="39"/>
      <c r="C146" s="219" t="s">
        <v>267</v>
      </c>
      <c r="D146" s="219" t="s">
        <v>132</v>
      </c>
      <c r="E146" s="220" t="s">
        <v>565</v>
      </c>
      <c r="F146" s="221" t="s">
        <v>546</v>
      </c>
      <c r="G146" s="222" t="s">
        <v>199</v>
      </c>
      <c r="H146" s="223">
        <v>75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38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149</v>
      </c>
      <c r="AT146" s="231" t="s">
        <v>132</v>
      </c>
      <c r="AU146" s="231" t="s">
        <v>83</v>
      </c>
      <c r="AY146" s="17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149</v>
      </c>
      <c r="BM146" s="231" t="s">
        <v>566</v>
      </c>
    </row>
    <row r="147" spans="1:65" s="2" customFormat="1" ht="16.5" customHeight="1">
      <c r="A147" s="38"/>
      <c r="B147" s="39"/>
      <c r="C147" s="219" t="s">
        <v>273</v>
      </c>
      <c r="D147" s="219" t="s">
        <v>132</v>
      </c>
      <c r="E147" s="220" t="s">
        <v>567</v>
      </c>
      <c r="F147" s="221" t="s">
        <v>546</v>
      </c>
      <c r="G147" s="222" t="s">
        <v>557</v>
      </c>
      <c r="H147" s="223">
        <v>5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38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149</v>
      </c>
      <c r="AT147" s="231" t="s">
        <v>132</v>
      </c>
      <c r="AU147" s="231" t="s">
        <v>83</v>
      </c>
      <c r="AY147" s="17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81</v>
      </c>
      <c r="BK147" s="232">
        <f>ROUND(I147*H147,2)</f>
        <v>0</v>
      </c>
      <c r="BL147" s="17" t="s">
        <v>149</v>
      </c>
      <c r="BM147" s="231" t="s">
        <v>568</v>
      </c>
    </row>
    <row r="148" spans="1:65" s="2" customFormat="1" ht="16.5" customHeight="1">
      <c r="A148" s="38"/>
      <c r="B148" s="39"/>
      <c r="C148" s="219" t="s">
        <v>277</v>
      </c>
      <c r="D148" s="219" t="s">
        <v>132</v>
      </c>
      <c r="E148" s="220" t="s">
        <v>569</v>
      </c>
      <c r="F148" s="221" t="s">
        <v>546</v>
      </c>
      <c r="G148" s="222" t="s">
        <v>557</v>
      </c>
      <c r="H148" s="223">
        <v>2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38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149</v>
      </c>
      <c r="AT148" s="231" t="s">
        <v>132</v>
      </c>
      <c r="AU148" s="231" t="s">
        <v>83</v>
      </c>
      <c r="AY148" s="17" t="s">
        <v>129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149</v>
      </c>
      <c r="BM148" s="231" t="s">
        <v>570</v>
      </c>
    </row>
    <row r="149" spans="1:65" s="2" customFormat="1" ht="16.5" customHeight="1">
      <c r="A149" s="38"/>
      <c r="B149" s="39"/>
      <c r="C149" s="219" t="s">
        <v>281</v>
      </c>
      <c r="D149" s="219" t="s">
        <v>132</v>
      </c>
      <c r="E149" s="220" t="s">
        <v>571</v>
      </c>
      <c r="F149" s="221" t="s">
        <v>546</v>
      </c>
      <c r="G149" s="222" t="s">
        <v>557</v>
      </c>
      <c r="H149" s="223">
        <v>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38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149</v>
      </c>
      <c r="AT149" s="231" t="s">
        <v>132</v>
      </c>
      <c r="AU149" s="231" t="s">
        <v>83</v>
      </c>
      <c r="AY149" s="17" t="s">
        <v>129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81</v>
      </c>
      <c r="BK149" s="232">
        <f>ROUND(I149*H149,2)</f>
        <v>0</v>
      </c>
      <c r="BL149" s="17" t="s">
        <v>149</v>
      </c>
      <c r="BM149" s="231" t="s">
        <v>572</v>
      </c>
    </row>
    <row r="150" spans="1:65" s="2" customFormat="1" ht="16.5" customHeight="1">
      <c r="A150" s="38"/>
      <c r="B150" s="39"/>
      <c r="C150" s="219" t="s">
        <v>285</v>
      </c>
      <c r="D150" s="219" t="s">
        <v>132</v>
      </c>
      <c r="E150" s="220" t="s">
        <v>573</v>
      </c>
      <c r="F150" s="221" t="s">
        <v>546</v>
      </c>
      <c r="G150" s="222" t="s">
        <v>557</v>
      </c>
      <c r="H150" s="223">
        <v>3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38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149</v>
      </c>
      <c r="AT150" s="231" t="s">
        <v>132</v>
      </c>
      <c r="AU150" s="231" t="s">
        <v>83</v>
      </c>
      <c r="AY150" s="17" t="s">
        <v>129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81</v>
      </c>
      <c r="BK150" s="232">
        <f>ROUND(I150*H150,2)</f>
        <v>0</v>
      </c>
      <c r="BL150" s="17" t="s">
        <v>149</v>
      </c>
      <c r="BM150" s="231" t="s">
        <v>574</v>
      </c>
    </row>
    <row r="151" spans="1:65" s="2" customFormat="1" ht="16.5" customHeight="1">
      <c r="A151" s="38"/>
      <c r="B151" s="39"/>
      <c r="C151" s="219" t="s">
        <v>292</v>
      </c>
      <c r="D151" s="219" t="s">
        <v>132</v>
      </c>
      <c r="E151" s="220" t="s">
        <v>575</v>
      </c>
      <c r="F151" s="221" t="s">
        <v>546</v>
      </c>
      <c r="G151" s="222" t="s">
        <v>447</v>
      </c>
      <c r="H151" s="223">
        <v>2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38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149</v>
      </c>
      <c r="AT151" s="231" t="s">
        <v>132</v>
      </c>
      <c r="AU151" s="231" t="s">
        <v>83</v>
      </c>
      <c r="AY151" s="17" t="s">
        <v>129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149</v>
      </c>
      <c r="BM151" s="231" t="s">
        <v>576</v>
      </c>
    </row>
    <row r="152" spans="1:65" s="2" customFormat="1" ht="16.5" customHeight="1">
      <c r="A152" s="38"/>
      <c r="B152" s="39"/>
      <c r="C152" s="219" t="s">
        <v>299</v>
      </c>
      <c r="D152" s="219" t="s">
        <v>132</v>
      </c>
      <c r="E152" s="220" t="s">
        <v>577</v>
      </c>
      <c r="F152" s="221" t="s">
        <v>546</v>
      </c>
      <c r="G152" s="222" t="s">
        <v>447</v>
      </c>
      <c r="H152" s="223">
        <v>2</v>
      </c>
      <c r="I152" s="224"/>
      <c r="J152" s="225">
        <f>ROUND(I152*H152,2)</f>
        <v>0</v>
      </c>
      <c r="K152" s="226"/>
      <c r="L152" s="44"/>
      <c r="M152" s="233" t="s">
        <v>1</v>
      </c>
      <c r="N152" s="234" t="s">
        <v>38</v>
      </c>
      <c r="O152" s="235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149</v>
      </c>
      <c r="AT152" s="231" t="s">
        <v>132</v>
      </c>
      <c r="AU152" s="231" t="s">
        <v>83</v>
      </c>
      <c r="AY152" s="17" t="s">
        <v>129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81</v>
      </c>
      <c r="BK152" s="232">
        <f>ROUND(I152*H152,2)</f>
        <v>0</v>
      </c>
      <c r="BL152" s="17" t="s">
        <v>149</v>
      </c>
      <c r="BM152" s="231" t="s">
        <v>578</v>
      </c>
    </row>
    <row r="153" spans="1:31" s="2" customFormat="1" ht="6.95" customHeight="1">
      <c r="A153" s="38"/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118:K15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Parkovištěv ul. Heyrovského za bývalou ZŠ Sokolovská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579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ROUND((SUM(BE119:BE152)),2)</f>
        <v>0</v>
      </c>
      <c r="G33" s="38"/>
      <c r="H33" s="38"/>
      <c r="I33" s="155">
        <v>0.21</v>
      </c>
      <c r="J33" s="154">
        <f>ROUND(((SUM(BE119:BE152))*I33),2)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ROUND((SUM(BF119:BF152)),2)</f>
        <v>0</v>
      </c>
      <c r="G34" s="38"/>
      <c r="H34" s="38"/>
      <c r="I34" s="155">
        <v>0.15</v>
      </c>
      <c r="J34" s="154">
        <f>ROUND(((SUM(BF119:BF152))*I34),2)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ROUND((SUM(BG119:BG152)),2)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ROUND((SUM(BH119:BH152)),2)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ROUND((SUM(BI119:BI152)),2)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Parkovištěv ul. Heyrovského za bývalou ZŠ Sokolovská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431.2 - VO ETAPA II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 hidden="1">
      <c r="A97" s="9"/>
      <c r="B97" s="179"/>
      <c r="C97" s="180"/>
      <c r="D97" s="181" t="s">
        <v>505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506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507</v>
      </c>
      <c r="E99" s="188"/>
      <c r="F99" s="188"/>
      <c r="G99" s="188"/>
      <c r="H99" s="188"/>
      <c r="I99" s="188"/>
      <c r="J99" s="189">
        <f>J136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 hidden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t="12" hidden="1"/>
    <row r="103" ht="12" hidden="1"/>
    <row r="104" ht="12" hidden="1"/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113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Parkovištěv ul. Heyrovského za bývalou ZŠ Sokolovská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431.2 - VO ETAPA II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29. 11. 2022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32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114</v>
      </c>
      <c r="D118" s="194" t="s">
        <v>58</v>
      </c>
      <c r="E118" s="194" t="s">
        <v>54</v>
      </c>
      <c r="F118" s="194" t="s">
        <v>55</v>
      </c>
      <c r="G118" s="194" t="s">
        <v>115</v>
      </c>
      <c r="H118" s="194" t="s">
        <v>116</v>
      </c>
      <c r="I118" s="194" t="s">
        <v>117</v>
      </c>
      <c r="J118" s="195" t="s">
        <v>104</v>
      </c>
      <c r="K118" s="196" t="s">
        <v>118</v>
      </c>
      <c r="L118" s="197"/>
      <c r="M118" s="100" t="s">
        <v>1</v>
      </c>
      <c r="N118" s="101" t="s">
        <v>37</v>
      </c>
      <c r="O118" s="101" t="s">
        <v>119</v>
      </c>
      <c r="P118" s="101" t="s">
        <v>120</v>
      </c>
      <c r="Q118" s="101" t="s">
        <v>121</v>
      </c>
      <c r="R118" s="101" t="s">
        <v>122</v>
      </c>
      <c r="S118" s="101" t="s">
        <v>123</v>
      </c>
      <c r="T118" s="102" t="s">
        <v>124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125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106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72</v>
      </c>
      <c r="E120" s="206" t="s">
        <v>165</v>
      </c>
      <c r="F120" s="206" t="s">
        <v>165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P121+P136</f>
        <v>0</v>
      </c>
      <c r="Q120" s="211"/>
      <c r="R120" s="212">
        <f>R121+R136</f>
        <v>0</v>
      </c>
      <c r="S120" s="211"/>
      <c r="T120" s="213">
        <f>T121+T136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81</v>
      </c>
      <c r="AT120" s="215" t="s">
        <v>72</v>
      </c>
      <c r="AU120" s="215" t="s">
        <v>73</v>
      </c>
      <c r="AY120" s="214" t="s">
        <v>129</v>
      </c>
      <c r="BK120" s="216">
        <f>BK121+BK136</f>
        <v>0</v>
      </c>
    </row>
    <row r="121" spans="1:63" s="12" customFormat="1" ht="22.8" customHeight="1">
      <c r="A121" s="12"/>
      <c r="B121" s="203"/>
      <c r="C121" s="204"/>
      <c r="D121" s="205" t="s">
        <v>72</v>
      </c>
      <c r="E121" s="217" t="s">
        <v>508</v>
      </c>
      <c r="F121" s="217" t="s">
        <v>509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SUM(P122:P135)</f>
        <v>0</v>
      </c>
      <c r="Q121" s="211"/>
      <c r="R121" s="212">
        <f>SUM(R122:R135)</f>
        <v>0</v>
      </c>
      <c r="S121" s="211"/>
      <c r="T121" s="213">
        <f>SUM(T122:T135)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81</v>
      </c>
      <c r="AT121" s="215" t="s">
        <v>72</v>
      </c>
      <c r="AU121" s="215" t="s">
        <v>81</v>
      </c>
      <c r="AY121" s="214" t="s">
        <v>129</v>
      </c>
      <c r="BK121" s="216">
        <f>SUM(BK122:BK135)</f>
        <v>0</v>
      </c>
    </row>
    <row r="122" spans="1:65" s="2" customFormat="1" ht="24.15" customHeight="1">
      <c r="A122" s="38"/>
      <c r="B122" s="39"/>
      <c r="C122" s="271" t="s">
        <v>81</v>
      </c>
      <c r="D122" s="271" t="s">
        <v>261</v>
      </c>
      <c r="E122" s="272" t="s">
        <v>510</v>
      </c>
      <c r="F122" s="273" t="s">
        <v>511</v>
      </c>
      <c r="G122" s="274" t="s">
        <v>447</v>
      </c>
      <c r="H122" s="275">
        <v>4</v>
      </c>
      <c r="I122" s="276"/>
      <c r="J122" s="277">
        <f>ROUND(I122*H122,2)</f>
        <v>0</v>
      </c>
      <c r="K122" s="278"/>
      <c r="L122" s="279"/>
      <c r="M122" s="280" t="s">
        <v>1</v>
      </c>
      <c r="N122" s="281" t="s">
        <v>38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201</v>
      </c>
      <c r="AT122" s="231" t="s">
        <v>261</v>
      </c>
      <c r="AU122" s="231" t="s">
        <v>83</v>
      </c>
      <c r="AY122" s="17" t="s">
        <v>129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81</v>
      </c>
      <c r="BK122" s="232">
        <f>ROUND(I122*H122,2)</f>
        <v>0</v>
      </c>
      <c r="BL122" s="17" t="s">
        <v>149</v>
      </c>
      <c r="BM122" s="231" t="s">
        <v>512</v>
      </c>
    </row>
    <row r="123" spans="1:65" s="2" customFormat="1" ht="16.5" customHeight="1">
      <c r="A123" s="38"/>
      <c r="B123" s="39"/>
      <c r="C123" s="271" t="s">
        <v>149</v>
      </c>
      <c r="D123" s="271" t="s">
        <v>261</v>
      </c>
      <c r="E123" s="272" t="s">
        <v>513</v>
      </c>
      <c r="F123" s="273" t="s">
        <v>514</v>
      </c>
      <c r="G123" s="274" t="s">
        <v>447</v>
      </c>
      <c r="H123" s="275">
        <v>4</v>
      </c>
      <c r="I123" s="276"/>
      <c r="J123" s="277">
        <f>ROUND(I123*H123,2)</f>
        <v>0</v>
      </c>
      <c r="K123" s="278"/>
      <c r="L123" s="279"/>
      <c r="M123" s="280" t="s">
        <v>1</v>
      </c>
      <c r="N123" s="281" t="s">
        <v>38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201</v>
      </c>
      <c r="AT123" s="231" t="s">
        <v>261</v>
      </c>
      <c r="AU123" s="231" t="s">
        <v>83</v>
      </c>
      <c r="AY123" s="17" t="s">
        <v>129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81</v>
      </c>
      <c r="BK123" s="232">
        <f>ROUND(I123*H123,2)</f>
        <v>0</v>
      </c>
      <c r="BL123" s="17" t="s">
        <v>149</v>
      </c>
      <c r="BM123" s="231" t="s">
        <v>515</v>
      </c>
    </row>
    <row r="124" spans="1:65" s="2" customFormat="1" ht="16.5" customHeight="1">
      <c r="A124" s="38"/>
      <c r="B124" s="39"/>
      <c r="C124" s="271" t="s">
        <v>128</v>
      </c>
      <c r="D124" s="271" t="s">
        <v>261</v>
      </c>
      <c r="E124" s="272" t="s">
        <v>516</v>
      </c>
      <c r="F124" s="273" t="s">
        <v>514</v>
      </c>
      <c r="G124" s="274" t="s">
        <v>199</v>
      </c>
      <c r="H124" s="275">
        <v>140</v>
      </c>
      <c r="I124" s="276"/>
      <c r="J124" s="277">
        <f>ROUND(I124*H124,2)</f>
        <v>0</v>
      </c>
      <c r="K124" s="278"/>
      <c r="L124" s="279"/>
      <c r="M124" s="280" t="s">
        <v>1</v>
      </c>
      <c r="N124" s="281" t="s">
        <v>38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201</v>
      </c>
      <c r="AT124" s="231" t="s">
        <v>261</v>
      </c>
      <c r="AU124" s="231" t="s">
        <v>83</v>
      </c>
      <c r="AY124" s="17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149</v>
      </c>
      <c r="BM124" s="231" t="s">
        <v>517</v>
      </c>
    </row>
    <row r="125" spans="1:65" s="2" customFormat="1" ht="16.5" customHeight="1">
      <c r="A125" s="38"/>
      <c r="B125" s="39"/>
      <c r="C125" s="271" t="s">
        <v>191</v>
      </c>
      <c r="D125" s="271" t="s">
        <v>261</v>
      </c>
      <c r="E125" s="272" t="s">
        <v>518</v>
      </c>
      <c r="F125" s="273" t="s">
        <v>514</v>
      </c>
      <c r="G125" s="274" t="s">
        <v>199</v>
      </c>
      <c r="H125" s="275">
        <v>32</v>
      </c>
      <c r="I125" s="276"/>
      <c r="J125" s="277">
        <f>ROUND(I125*H125,2)</f>
        <v>0</v>
      </c>
      <c r="K125" s="278"/>
      <c r="L125" s="279"/>
      <c r="M125" s="280" t="s">
        <v>1</v>
      </c>
      <c r="N125" s="281" t="s">
        <v>38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201</v>
      </c>
      <c r="AT125" s="231" t="s">
        <v>261</v>
      </c>
      <c r="AU125" s="231" t="s">
        <v>83</v>
      </c>
      <c r="AY125" s="17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81</v>
      </c>
      <c r="BK125" s="232">
        <f>ROUND(I125*H125,2)</f>
        <v>0</v>
      </c>
      <c r="BL125" s="17" t="s">
        <v>149</v>
      </c>
      <c r="BM125" s="231" t="s">
        <v>519</v>
      </c>
    </row>
    <row r="126" spans="1:65" s="2" customFormat="1" ht="16.5" customHeight="1">
      <c r="A126" s="38"/>
      <c r="B126" s="39"/>
      <c r="C126" s="271" t="s">
        <v>196</v>
      </c>
      <c r="D126" s="271" t="s">
        <v>261</v>
      </c>
      <c r="E126" s="272" t="s">
        <v>520</v>
      </c>
      <c r="F126" s="273" t="s">
        <v>514</v>
      </c>
      <c r="G126" s="274" t="s">
        <v>447</v>
      </c>
      <c r="H126" s="275">
        <v>8</v>
      </c>
      <c r="I126" s="276"/>
      <c r="J126" s="277">
        <f>ROUND(I126*H126,2)</f>
        <v>0</v>
      </c>
      <c r="K126" s="278"/>
      <c r="L126" s="279"/>
      <c r="M126" s="280" t="s">
        <v>1</v>
      </c>
      <c r="N126" s="281" t="s">
        <v>38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201</v>
      </c>
      <c r="AT126" s="231" t="s">
        <v>261</v>
      </c>
      <c r="AU126" s="231" t="s">
        <v>83</v>
      </c>
      <c r="AY126" s="17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149</v>
      </c>
      <c r="BM126" s="231" t="s">
        <v>521</v>
      </c>
    </row>
    <row r="127" spans="1:65" s="2" customFormat="1" ht="16.5" customHeight="1">
      <c r="A127" s="38"/>
      <c r="B127" s="39"/>
      <c r="C127" s="271" t="s">
        <v>201</v>
      </c>
      <c r="D127" s="271" t="s">
        <v>261</v>
      </c>
      <c r="E127" s="272" t="s">
        <v>522</v>
      </c>
      <c r="F127" s="273" t="s">
        <v>514</v>
      </c>
      <c r="G127" s="274" t="s">
        <v>447</v>
      </c>
      <c r="H127" s="275">
        <v>10</v>
      </c>
      <c r="I127" s="276"/>
      <c r="J127" s="277">
        <f>ROUND(I127*H127,2)</f>
        <v>0</v>
      </c>
      <c r="K127" s="278"/>
      <c r="L127" s="279"/>
      <c r="M127" s="280" t="s">
        <v>1</v>
      </c>
      <c r="N127" s="281" t="s">
        <v>38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201</v>
      </c>
      <c r="AT127" s="231" t="s">
        <v>261</v>
      </c>
      <c r="AU127" s="231" t="s">
        <v>83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81</v>
      </c>
      <c r="BK127" s="232">
        <f>ROUND(I127*H127,2)</f>
        <v>0</v>
      </c>
      <c r="BL127" s="17" t="s">
        <v>149</v>
      </c>
      <c r="BM127" s="231" t="s">
        <v>523</v>
      </c>
    </row>
    <row r="128" spans="1:65" s="2" customFormat="1" ht="16.5" customHeight="1">
      <c r="A128" s="38"/>
      <c r="B128" s="39"/>
      <c r="C128" s="271" t="s">
        <v>205</v>
      </c>
      <c r="D128" s="271" t="s">
        <v>261</v>
      </c>
      <c r="E128" s="272" t="s">
        <v>524</v>
      </c>
      <c r="F128" s="273" t="s">
        <v>514</v>
      </c>
      <c r="G128" s="274" t="s">
        <v>447</v>
      </c>
      <c r="H128" s="275">
        <v>4</v>
      </c>
      <c r="I128" s="276"/>
      <c r="J128" s="277">
        <f>ROUND(I128*H128,2)</f>
        <v>0</v>
      </c>
      <c r="K128" s="278"/>
      <c r="L128" s="279"/>
      <c r="M128" s="280" t="s">
        <v>1</v>
      </c>
      <c r="N128" s="281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201</v>
      </c>
      <c r="AT128" s="231" t="s">
        <v>261</v>
      </c>
      <c r="AU128" s="231" t="s">
        <v>83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149</v>
      </c>
      <c r="BM128" s="231" t="s">
        <v>525</v>
      </c>
    </row>
    <row r="129" spans="1:65" s="2" customFormat="1" ht="16.5" customHeight="1">
      <c r="A129" s="38"/>
      <c r="B129" s="39"/>
      <c r="C129" s="271" t="s">
        <v>210</v>
      </c>
      <c r="D129" s="271" t="s">
        <v>261</v>
      </c>
      <c r="E129" s="272" t="s">
        <v>526</v>
      </c>
      <c r="F129" s="273" t="s">
        <v>514</v>
      </c>
      <c r="G129" s="274" t="s">
        <v>288</v>
      </c>
      <c r="H129" s="275">
        <v>125</v>
      </c>
      <c r="I129" s="276"/>
      <c r="J129" s="277">
        <f>ROUND(I129*H129,2)</f>
        <v>0</v>
      </c>
      <c r="K129" s="278"/>
      <c r="L129" s="279"/>
      <c r="M129" s="280" t="s">
        <v>1</v>
      </c>
      <c r="N129" s="281" t="s">
        <v>38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201</v>
      </c>
      <c r="AT129" s="231" t="s">
        <v>261</v>
      </c>
      <c r="AU129" s="231" t="s">
        <v>83</v>
      </c>
      <c r="AY129" s="17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149</v>
      </c>
      <c r="BM129" s="231" t="s">
        <v>527</v>
      </c>
    </row>
    <row r="130" spans="1:65" s="2" customFormat="1" ht="16.5" customHeight="1">
      <c r="A130" s="38"/>
      <c r="B130" s="39"/>
      <c r="C130" s="271" t="s">
        <v>214</v>
      </c>
      <c r="D130" s="271" t="s">
        <v>261</v>
      </c>
      <c r="E130" s="272" t="s">
        <v>528</v>
      </c>
      <c r="F130" s="273" t="s">
        <v>514</v>
      </c>
      <c r="G130" s="274" t="s">
        <v>288</v>
      </c>
      <c r="H130" s="275">
        <v>4</v>
      </c>
      <c r="I130" s="276"/>
      <c r="J130" s="277">
        <f>ROUND(I130*H130,2)</f>
        <v>0</v>
      </c>
      <c r="K130" s="278"/>
      <c r="L130" s="279"/>
      <c r="M130" s="280" t="s">
        <v>1</v>
      </c>
      <c r="N130" s="281" t="s">
        <v>38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201</v>
      </c>
      <c r="AT130" s="231" t="s">
        <v>261</v>
      </c>
      <c r="AU130" s="231" t="s">
        <v>83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149</v>
      </c>
      <c r="BM130" s="231" t="s">
        <v>529</v>
      </c>
    </row>
    <row r="131" spans="1:65" s="2" customFormat="1" ht="16.5" customHeight="1">
      <c r="A131" s="38"/>
      <c r="B131" s="39"/>
      <c r="C131" s="271" t="s">
        <v>218</v>
      </c>
      <c r="D131" s="271" t="s">
        <v>261</v>
      </c>
      <c r="E131" s="272" t="s">
        <v>530</v>
      </c>
      <c r="F131" s="273" t="s">
        <v>514</v>
      </c>
      <c r="G131" s="274" t="s">
        <v>199</v>
      </c>
      <c r="H131" s="275">
        <v>140</v>
      </c>
      <c r="I131" s="276"/>
      <c r="J131" s="277">
        <f>ROUND(I131*H131,2)</f>
        <v>0</v>
      </c>
      <c r="K131" s="278"/>
      <c r="L131" s="279"/>
      <c r="M131" s="280" t="s">
        <v>1</v>
      </c>
      <c r="N131" s="281" t="s">
        <v>38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201</v>
      </c>
      <c r="AT131" s="231" t="s">
        <v>261</v>
      </c>
      <c r="AU131" s="231" t="s">
        <v>83</v>
      </c>
      <c r="AY131" s="17" t="s">
        <v>129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81</v>
      </c>
      <c r="BK131" s="232">
        <f>ROUND(I131*H131,2)</f>
        <v>0</v>
      </c>
      <c r="BL131" s="17" t="s">
        <v>149</v>
      </c>
      <c r="BM131" s="231" t="s">
        <v>531</v>
      </c>
    </row>
    <row r="132" spans="1:65" s="2" customFormat="1" ht="16.5" customHeight="1">
      <c r="A132" s="38"/>
      <c r="B132" s="39"/>
      <c r="C132" s="271" t="s">
        <v>222</v>
      </c>
      <c r="D132" s="271" t="s">
        <v>261</v>
      </c>
      <c r="E132" s="272" t="s">
        <v>532</v>
      </c>
      <c r="F132" s="273" t="s">
        <v>514</v>
      </c>
      <c r="G132" s="274" t="s">
        <v>199</v>
      </c>
      <c r="H132" s="275">
        <v>120</v>
      </c>
      <c r="I132" s="276"/>
      <c r="J132" s="277">
        <f>ROUND(I132*H132,2)</f>
        <v>0</v>
      </c>
      <c r="K132" s="278"/>
      <c r="L132" s="279"/>
      <c r="M132" s="280" t="s">
        <v>1</v>
      </c>
      <c r="N132" s="281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201</v>
      </c>
      <c r="AT132" s="231" t="s">
        <v>261</v>
      </c>
      <c r="AU132" s="231" t="s">
        <v>83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149</v>
      </c>
      <c r="BM132" s="231" t="s">
        <v>533</v>
      </c>
    </row>
    <row r="133" spans="1:65" s="2" customFormat="1" ht="16.5" customHeight="1">
      <c r="A133" s="38"/>
      <c r="B133" s="39"/>
      <c r="C133" s="271" t="s">
        <v>226</v>
      </c>
      <c r="D133" s="271" t="s">
        <v>261</v>
      </c>
      <c r="E133" s="272" t="s">
        <v>534</v>
      </c>
      <c r="F133" s="273" t="s">
        <v>514</v>
      </c>
      <c r="G133" s="274" t="s">
        <v>535</v>
      </c>
      <c r="H133" s="289"/>
      <c r="I133" s="276"/>
      <c r="J133" s="277">
        <f>ROUND(I133*H133,2)</f>
        <v>0</v>
      </c>
      <c r="K133" s="278"/>
      <c r="L133" s="279"/>
      <c r="M133" s="280" t="s">
        <v>1</v>
      </c>
      <c r="N133" s="281" t="s">
        <v>38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201</v>
      </c>
      <c r="AT133" s="231" t="s">
        <v>261</v>
      </c>
      <c r="AU133" s="231" t="s">
        <v>83</v>
      </c>
      <c r="AY133" s="17" t="s">
        <v>129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81</v>
      </c>
      <c r="BK133" s="232">
        <f>ROUND(I133*H133,2)</f>
        <v>0</v>
      </c>
      <c r="BL133" s="17" t="s">
        <v>149</v>
      </c>
      <c r="BM133" s="231" t="s">
        <v>536</v>
      </c>
    </row>
    <row r="134" spans="1:65" s="2" customFormat="1" ht="16.5" customHeight="1">
      <c r="A134" s="38"/>
      <c r="B134" s="39"/>
      <c r="C134" s="271" t="s">
        <v>83</v>
      </c>
      <c r="D134" s="271" t="s">
        <v>261</v>
      </c>
      <c r="E134" s="272" t="s">
        <v>537</v>
      </c>
      <c r="F134" s="273" t="s">
        <v>538</v>
      </c>
      <c r="G134" s="274" t="s">
        <v>447</v>
      </c>
      <c r="H134" s="275">
        <v>4</v>
      </c>
      <c r="I134" s="276"/>
      <c r="J134" s="277">
        <f>ROUND(I134*H134,2)</f>
        <v>0</v>
      </c>
      <c r="K134" s="278"/>
      <c r="L134" s="279"/>
      <c r="M134" s="280" t="s">
        <v>1</v>
      </c>
      <c r="N134" s="281" t="s">
        <v>38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201</v>
      </c>
      <c r="AT134" s="231" t="s">
        <v>261</v>
      </c>
      <c r="AU134" s="231" t="s">
        <v>83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149</v>
      </c>
      <c r="BM134" s="231" t="s">
        <v>539</v>
      </c>
    </row>
    <row r="135" spans="1:65" s="2" customFormat="1" ht="16.5" customHeight="1">
      <c r="A135" s="38"/>
      <c r="B135" s="39"/>
      <c r="C135" s="271" t="s">
        <v>144</v>
      </c>
      <c r="D135" s="271" t="s">
        <v>261</v>
      </c>
      <c r="E135" s="272" t="s">
        <v>540</v>
      </c>
      <c r="F135" s="273" t="s">
        <v>541</v>
      </c>
      <c r="G135" s="274" t="s">
        <v>447</v>
      </c>
      <c r="H135" s="275">
        <v>4</v>
      </c>
      <c r="I135" s="276"/>
      <c r="J135" s="277">
        <f>ROUND(I135*H135,2)</f>
        <v>0</v>
      </c>
      <c r="K135" s="278"/>
      <c r="L135" s="279"/>
      <c r="M135" s="280" t="s">
        <v>1</v>
      </c>
      <c r="N135" s="281" t="s">
        <v>38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201</v>
      </c>
      <c r="AT135" s="231" t="s">
        <v>261</v>
      </c>
      <c r="AU135" s="231" t="s">
        <v>83</v>
      </c>
      <c r="AY135" s="17" t="s">
        <v>129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81</v>
      </c>
      <c r="BK135" s="232">
        <f>ROUND(I135*H135,2)</f>
        <v>0</v>
      </c>
      <c r="BL135" s="17" t="s">
        <v>149</v>
      </c>
      <c r="BM135" s="231" t="s">
        <v>542</v>
      </c>
    </row>
    <row r="136" spans="1:63" s="12" customFormat="1" ht="22.8" customHeight="1">
      <c r="A136" s="12"/>
      <c r="B136" s="203"/>
      <c r="C136" s="204"/>
      <c r="D136" s="205" t="s">
        <v>72</v>
      </c>
      <c r="E136" s="217" t="s">
        <v>543</v>
      </c>
      <c r="F136" s="217" t="s">
        <v>544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SUM(P137:P152)</f>
        <v>0</v>
      </c>
      <c r="Q136" s="211"/>
      <c r="R136" s="212">
        <f>SUM(R137:R152)</f>
        <v>0</v>
      </c>
      <c r="S136" s="211"/>
      <c r="T136" s="213">
        <f>SUM(T137:T152)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81</v>
      </c>
      <c r="AT136" s="215" t="s">
        <v>72</v>
      </c>
      <c r="AU136" s="215" t="s">
        <v>81</v>
      </c>
      <c r="AY136" s="214" t="s">
        <v>129</v>
      </c>
      <c r="BK136" s="216">
        <f>SUM(BK137:BK152)</f>
        <v>0</v>
      </c>
    </row>
    <row r="137" spans="1:65" s="2" customFormat="1" ht="16.5" customHeight="1">
      <c r="A137" s="38"/>
      <c r="B137" s="39"/>
      <c r="C137" s="219" t="s">
        <v>8</v>
      </c>
      <c r="D137" s="219" t="s">
        <v>132</v>
      </c>
      <c r="E137" s="220" t="s">
        <v>545</v>
      </c>
      <c r="F137" s="221" t="s">
        <v>546</v>
      </c>
      <c r="G137" s="222" t="s">
        <v>199</v>
      </c>
      <c r="H137" s="223">
        <v>120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38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149</v>
      </c>
      <c r="AT137" s="231" t="s">
        <v>132</v>
      </c>
      <c r="AU137" s="231" t="s">
        <v>83</v>
      </c>
      <c r="AY137" s="17" t="s">
        <v>129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81</v>
      </c>
      <c r="BK137" s="232">
        <f>ROUND(I137*H137,2)</f>
        <v>0</v>
      </c>
      <c r="BL137" s="17" t="s">
        <v>149</v>
      </c>
      <c r="BM137" s="231" t="s">
        <v>580</v>
      </c>
    </row>
    <row r="138" spans="1:65" s="2" customFormat="1" ht="16.5" customHeight="1">
      <c r="A138" s="38"/>
      <c r="B138" s="39"/>
      <c r="C138" s="219" t="s">
        <v>233</v>
      </c>
      <c r="D138" s="219" t="s">
        <v>132</v>
      </c>
      <c r="E138" s="220" t="s">
        <v>548</v>
      </c>
      <c r="F138" s="221" t="s">
        <v>546</v>
      </c>
      <c r="G138" s="222" t="s">
        <v>447</v>
      </c>
      <c r="H138" s="223">
        <v>4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38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149</v>
      </c>
      <c r="AT138" s="231" t="s">
        <v>132</v>
      </c>
      <c r="AU138" s="231" t="s">
        <v>83</v>
      </c>
      <c r="AY138" s="17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149</v>
      </c>
      <c r="BM138" s="231" t="s">
        <v>581</v>
      </c>
    </row>
    <row r="139" spans="1:65" s="2" customFormat="1" ht="16.5" customHeight="1">
      <c r="A139" s="38"/>
      <c r="B139" s="39"/>
      <c r="C139" s="219" t="s">
        <v>237</v>
      </c>
      <c r="D139" s="219" t="s">
        <v>132</v>
      </c>
      <c r="E139" s="220" t="s">
        <v>550</v>
      </c>
      <c r="F139" s="221" t="s">
        <v>546</v>
      </c>
      <c r="G139" s="222" t="s">
        <v>208</v>
      </c>
      <c r="H139" s="223">
        <v>6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38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149</v>
      </c>
      <c r="AT139" s="231" t="s">
        <v>132</v>
      </c>
      <c r="AU139" s="231" t="s">
        <v>83</v>
      </c>
      <c r="AY139" s="17" t="s">
        <v>129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81</v>
      </c>
      <c r="BK139" s="232">
        <f>ROUND(I139*H139,2)</f>
        <v>0</v>
      </c>
      <c r="BL139" s="17" t="s">
        <v>149</v>
      </c>
      <c r="BM139" s="231" t="s">
        <v>582</v>
      </c>
    </row>
    <row r="140" spans="1:65" s="2" customFormat="1" ht="16.5" customHeight="1">
      <c r="A140" s="38"/>
      <c r="B140" s="39"/>
      <c r="C140" s="219" t="s">
        <v>241</v>
      </c>
      <c r="D140" s="219" t="s">
        <v>132</v>
      </c>
      <c r="E140" s="220" t="s">
        <v>552</v>
      </c>
      <c r="F140" s="221" t="s">
        <v>546</v>
      </c>
      <c r="G140" s="222" t="s">
        <v>199</v>
      </c>
      <c r="H140" s="223">
        <v>120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38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149</v>
      </c>
      <c r="AT140" s="231" t="s">
        <v>132</v>
      </c>
      <c r="AU140" s="231" t="s">
        <v>83</v>
      </c>
      <c r="AY140" s="17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149</v>
      </c>
      <c r="BM140" s="231" t="s">
        <v>583</v>
      </c>
    </row>
    <row r="141" spans="1:65" s="2" customFormat="1" ht="16.5" customHeight="1">
      <c r="A141" s="38"/>
      <c r="B141" s="39"/>
      <c r="C141" s="219" t="s">
        <v>245</v>
      </c>
      <c r="D141" s="219" t="s">
        <v>132</v>
      </c>
      <c r="E141" s="220" t="s">
        <v>554</v>
      </c>
      <c r="F141" s="221" t="s">
        <v>546</v>
      </c>
      <c r="G141" s="222" t="s">
        <v>447</v>
      </c>
      <c r="H141" s="223">
        <v>4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38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149</v>
      </c>
      <c r="AT141" s="231" t="s">
        <v>132</v>
      </c>
      <c r="AU141" s="231" t="s">
        <v>83</v>
      </c>
      <c r="AY141" s="17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81</v>
      </c>
      <c r="BK141" s="232">
        <f>ROUND(I141*H141,2)</f>
        <v>0</v>
      </c>
      <c r="BL141" s="17" t="s">
        <v>149</v>
      </c>
      <c r="BM141" s="231" t="s">
        <v>584</v>
      </c>
    </row>
    <row r="142" spans="1:65" s="2" customFormat="1" ht="16.5" customHeight="1">
      <c r="A142" s="38"/>
      <c r="B142" s="39"/>
      <c r="C142" s="219" t="s">
        <v>247</v>
      </c>
      <c r="D142" s="219" t="s">
        <v>132</v>
      </c>
      <c r="E142" s="220" t="s">
        <v>556</v>
      </c>
      <c r="F142" s="221" t="s">
        <v>546</v>
      </c>
      <c r="G142" s="222" t="s">
        <v>557</v>
      </c>
      <c r="H142" s="223">
        <v>4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38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149</v>
      </c>
      <c r="AT142" s="231" t="s">
        <v>132</v>
      </c>
      <c r="AU142" s="231" t="s">
        <v>83</v>
      </c>
      <c r="AY142" s="17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81</v>
      </c>
      <c r="BK142" s="232">
        <f>ROUND(I142*H142,2)</f>
        <v>0</v>
      </c>
      <c r="BL142" s="17" t="s">
        <v>149</v>
      </c>
      <c r="BM142" s="231" t="s">
        <v>585</v>
      </c>
    </row>
    <row r="143" spans="1:65" s="2" customFormat="1" ht="16.5" customHeight="1">
      <c r="A143" s="38"/>
      <c r="B143" s="39"/>
      <c r="C143" s="219" t="s">
        <v>7</v>
      </c>
      <c r="D143" s="219" t="s">
        <v>132</v>
      </c>
      <c r="E143" s="220" t="s">
        <v>559</v>
      </c>
      <c r="F143" s="221" t="s">
        <v>546</v>
      </c>
      <c r="G143" s="222" t="s">
        <v>447</v>
      </c>
      <c r="H143" s="223">
        <v>4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38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149</v>
      </c>
      <c r="AT143" s="231" t="s">
        <v>132</v>
      </c>
      <c r="AU143" s="231" t="s">
        <v>83</v>
      </c>
      <c r="AY143" s="17" t="s">
        <v>129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81</v>
      </c>
      <c r="BK143" s="232">
        <f>ROUND(I143*H143,2)</f>
        <v>0</v>
      </c>
      <c r="BL143" s="17" t="s">
        <v>149</v>
      </c>
      <c r="BM143" s="231" t="s">
        <v>586</v>
      </c>
    </row>
    <row r="144" spans="1:65" s="2" customFormat="1" ht="16.5" customHeight="1">
      <c r="A144" s="38"/>
      <c r="B144" s="39"/>
      <c r="C144" s="219" t="s">
        <v>256</v>
      </c>
      <c r="D144" s="219" t="s">
        <v>132</v>
      </c>
      <c r="E144" s="220" t="s">
        <v>561</v>
      </c>
      <c r="F144" s="221" t="s">
        <v>546</v>
      </c>
      <c r="G144" s="222" t="s">
        <v>199</v>
      </c>
      <c r="H144" s="223">
        <v>140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38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149</v>
      </c>
      <c r="AT144" s="231" t="s">
        <v>132</v>
      </c>
      <c r="AU144" s="231" t="s">
        <v>83</v>
      </c>
      <c r="AY144" s="17" t="s">
        <v>129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81</v>
      </c>
      <c r="BK144" s="232">
        <f>ROUND(I144*H144,2)</f>
        <v>0</v>
      </c>
      <c r="BL144" s="17" t="s">
        <v>149</v>
      </c>
      <c r="BM144" s="231" t="s">
        <v>587</v>
      </c>
    </row>
    <row r="145" spans="1:65" s="2" customFormat="1" ht="16.5" customHeight="1">
      <c r="A145" s="38"/>
      <c r="B145" s="39"/>
      <c r="C145" s="219" t="s">
        <v>260</v>
      </c>
      <c r="D145" s="219" t="s">
        <v>132</v>
      </c>
      <c r="E145" s="220" t="s">
        <v>563</v>
      </c>
      <c r="F145" s="221" t="s">
        <v>546</v>
      </c>
      <c r="G145" s="222" t="s">
        <v>199</v>
      </c>
      <c r="H145" s="223">
        <v>140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38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149</v>
      </c>
      <c r="AT145" s="231" t="s">
        <v>132</v>
      </c>
      <c r="AU145" s="231" t="s">
        <v>83</v>
      </c>
      <c r="AY145" s="17" t="s">
        <v>129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81</v>
      </c>
      <c r="BK145" s="232">
        <f>ROUND(I145*H145,2)</f>
        <v>0</v>
      </c>
      <c r="BL145" s="17" t="s">
        <v>149</v>
      </c>
      <c r="BM145" s="231" t="s">
        <v>588</v>
      </c>
    </row>
    <row r="146" spans="1:65" s="2" customFormat="1" ht="16.5" customHeight="1">
      <c r="A146" s="38"/>
      <c r="B146" s="39"/>
      <c r="C146" s="219" t="s">
        <v>267</v>
      </c>
      <c r="D146" s="219" t="s">
        <v>132</v>
      </c>
      <c r="E146" s="220" t="s">
        <v>565</v>
      </c>
      <c r="F146" s="221" t="s">
        <v>546</v>
      </c>
      <c r="G146" s="222" t="s">
        <v>199</v>
      </c>
      <c r="H146" s="223">
        <v>130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38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149</v>
      </c>
      <c r="AT146" s="231" t="s">
        <v>132</v>
      </c>
      <c r="AU146" s="231" t="s">
        <v>83</v>
      </c>
      <c r="AY146" s="17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149</v>
      </c>
      <c r="BM146" s="231" t="s">
        <v>589</v>
      </c>
    </row>
    <row r="147" spans="1:65" s="2" customFormat="1" ht="16.5" customHeight="1">
      <c r="A147" s="38"/>
      <c r="B147" s="39"/>
      <c r="C147" s="219" t="s">
        <v>273</v>
      </c>
      <c r="D147" s="219" t="s">
        <v>132</v>
      </c>
      <c r="E147" s="220" t="s">
        <v>567</v>
      </c>
      <c r="F147" s="221" t="s">
        <v>546</v>
      </c>
      <c r="G147" s="222" t="s">
        <v>557</v>
      </c>
      <c r="H147" s="223">
        <v>8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38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149</v>
      </c>
      <c r="AT147" s="231" t="s">
        <v>132</v>
      </c>
      <c r="AU147" s="231" t="s">
        <v>83</v>
      </c>
      <c r="AY147" s="17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81</v>
      </c>
      <c r="BK147" s="232">
        <f>ROUND(I147*H147,2)</f>
        <v>0</v>
      </c>
      <c r="BL147" s="17" t="s">
        <v>149</v>
      </c>
      <c r="BM147" s="231" t="s">
        <v>590</v>
      </c>
    </row>
    <row r="148" spans="1:65" s="2" customFormat="1" ht="16.5" customHeight="1">
      <c r="A148" s="38"/>
      <c r="B148" s="39"/>
      <c r="C148" s="219" t="s">
        <v>277</v>
      </c>
      <c r="D148" s="219" t="s">
        <v>132</v>
      </c>
      <c r="E148" s="220" t="s">
        <v>569</v>
      </c>
      <c r="F148" s="221" t="s">
        <v>546</v>
      </c>
      <c r="G148" s="222" t="s">
        <v>557</v>
      </c>
      <c r="H148" s="223">
        <v>4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38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149</v>
      </c>
      <c r="AT148" s="231" t="s">
        <v>132</v>
      </c>
      <c r="AU148" s="231" t="s">
        <v>83</v>
      </c>
      <c r="AY148" s="17" t="s">
        <v>129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149</v>
      </c>
      <c r="BM148" s="231" t="s">
        <v>591</v>
      </c>
    </row>
    <row r="149" spans="1:65" s="2" customFormat="1" ht="16.5" customHeight="1">
      <c r="A149" s="38"/>
      <c r="B149" s="39"/>
      <c r="C149" s="219" t="s">
        <v>281</v>
      </c>
      <c r="D149" s="219" t="s">
        <v>132</v>
      </c>
      <c r="E149" s="220" t="s">
        <v>571</v>
      </c>
      <c r="F149" s="221" t="s">
        <v>546</v>
      </c>
      <c r="G149" s="222" t="s">
        <v>557</v>
      </c>
      <c r="H149" s="223">
        <v>2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38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149</v>
      </c>
      <c r="AT149" s="231" t="s">
        <v>132</v>
      </c>
      <c r="AU149" s="231" t="s">
        <v>83</v>
      </c>
      <c r="AY149" s="17" t="s">
        <v>129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81</v>
      </c>
      <c r="BK149" s="232">
        <f>ROUND(I149*H149,2)</f>
        <v>0</v>
      </c>
      <c r="BL149" s="17" t="s">
        <v>149</v>
      </c>
      <c r="BM149" s="231" t="s">
        <v>592</v>
      </c>
    </row>
    <row r="150" spans="1:65" s="2" customFormat="1" ht="16.5" customHeight="1">
      <c r="A150" s="38"/>
      <c r="B150" s="39"/>
      <c r="C150" s="219" t="s">
        <v>285</v>
      </c>
      <c r="D150" s="219" t="s">
        <v>132</v>
      </c>
      <c r="E150" s="220" t="s">
        <v>573</v>
      </c>
      <c r="F150" s="221" t="s">
        <v>546</v>
      </c>
      <c r="G150" s="222" t="s">
        <v>557</v>
      </c>
      <c r="H150" s="223">
        <v>8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38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149</v>
      </c>
      <c r="AT150" s="231" t="s">
        <v>132</v>
      </c>
      <c r="AU150" s="231" t="s">
        <v>83</v>
      </c>
      <c r="AY150" s="17" t="s">
        <v>129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81</v>
      </c>
      <c r="BK150" s="232">
        <f>ROUND(I150*H150,2)</f>
        <v>0</v>
      </c>
      <c r="BL150" s="17" t="s">
        <v>149</v>
      </c>
      <c r="BM150" s="231" t="s">
        <v>593</v>
      </c>
    </row>
    <row r="151" spans="1:65" s="2" customFormat="1" ht="16.5" customHeight="1">
      <c r="A151" s="38"/>
      <c r="B151" s="39"/>
      <c r="C151" s="219" t="s">
        <v>292</v>
      </c>
      <c r="D151" s="219" t="s">
        <v>132</v>
      </c>
      <c r="E151" s="220" t="s">
        <v>575</v>
      </c>
      <c r="F151" s="221" t="s">
        <v>546</v>
      </c>
      <c r="G151" s="222" t="s">
        <v>447</v>
      </c>
      <c r="H151" s="223">
        <v>4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38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149</v>
      </c>
      <c r="AT151" s="231" t="s">
        <v>132</v>
      </c>
      <c r="AU151" s="231" t="s">
        <v>83</v>
      </c>
      <c r="AY151" s="17" t="s">
        <v>129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149</v>
      </c>
      <c r="BM151" s="231" t="s">
        <v>594</v>
      </c>
    </row>
    <row r="152" spans="1:65" s="2" customFormat="1" ht="16.5" customHeight="1">
      <c r="A152" s="38"/>
      <c r="B152" s="39"/>
      <c r="C152" s="219" t="s">
        <v>299</v>
      </c>
      <c r="D152" s="219" t="s">
        <v>132</v>
      </c>
      <c r="E152" s="220" t="s">
        <v>577</v>
      </c>
      <c r="F152" s="221" t="s">
        <v>546</v>
      </c>
      <c r="G152" s="222" t="s">
        <v>447</v>
      </c>
      <c r="H152" s="223">
        <v>4</v>
      </c>
      <c r="I152" s="224"/>
      <c r="J152" s="225">
        <f>ROUND(I152*H152,2)</f>
        <v>0</v>
      </c>
      <c r="K152" s="226"/>
      <c r="L152" s="44"/>
      <c r="M152" s="233" t="s">
        <v>1</v>
      </c>
      <c r="N152" s="234" t="s">
        <v>38</v>
      </c>
      <c r="O152" s="235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149</v>
      </c>
      <c r="AT152" s="231" t="s">
        <v>132</v>
      </c>
      <c r="AU152" s="231" t="s">
        <v>83</v>
      </c>
      <c r="AY152" s="17" t="s">
        <v>129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81</v>
      </c>
      <c r="BK152" s="232">
        <f>ROUND(I152*H152,2)</f>
        <v>0</v>
      </c>
      <c r="BL152" s="17" t="s">
        <v>149</v>
      </c>
      <c r="BM152" s="231" t="s">
        <v>595</v>
      </c>
    </row>
    <row r="153" spans="1:31" s="2" customFormat="1" ht="6.95" customHeight="1">
      <c r="A153" s="38"/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118:K15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Parkovištěv ul. Heyrovského za bývalou ZŠ Sokolovská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596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ROUND((SUM(BE119:BE147)),2)</f>
        <v>0</v>
      </c>
      <c r="G33" s="38"/>
      <c r="H33" s="38"/>
      <c r="I33" s="155">
        <v>0.21</v>
      </c>
      <c r="J33" s="154">
        <f>ROUND(((SUM(BE119:BE147))*I33),2)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ROUND((SUM(BF119:BF147)),2)</f>
        <v>0</v>
      </c>
      <c r="G34" s="38"/>
      <c r="H34" s="38"/>
      <c r="I34" s="155">
        <v>0.15</v>
      </c>
      <c r="J34" s="154">
        <f>ROUND(((SUM(BF119:BF147))*I34),2)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ROUND((SUM(BG119:BG147)),2)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ROUND((SUM(BH119:BH147)),2)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ROUND((SUM(BI119:BI147)),2)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Parkovištěv ul. Heyrovského za bývalou ZŠ Sokolovská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431.3 - VO přesun stožáru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 hidden="1">
      <c r="A97" s="9"/>
      <c r="B97" s="179"/>
      <c r="C97" s="180"/>
      <c r="D97" s="181" t="s">
        <v>505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506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507</v>
      </c>
      <c r="E99" s="188"/>
      <c r="F99" s="188"/>
      <c r="G99" s="188"/>
      <c r="H99" s="188"/>
      <c r="I99" s="188"/>
      <c r="J99" s="189">
        <f>J131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 hidden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t="12" hidden="1"/>
    <row r="103" ht="12" hidden="1"/>
    <row r="104" ht="12" hidden="1"/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113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Parkovištěv ul. Heyrovského za bývalou ZŠ Sokolovská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431.3 - VO přesun stožáru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29. 11. 2022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32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114</v>
      </c>
      <c r="D118" s="194" t="s">
        <v>58</v>
      </c>
      <c r="E118" s="194" t="s">
        <v>54</v>
      </c>
      <c r="F118" s="194" t="s">
        <v>55</v>
      </c>
      <c r="G118" s="194" t="s">
        <v>115</v>
      </c>
      <c r="H118" s="194" t="s">
        <v>116</v>
      </c>
      <c r="I118" s="194" t="s">
        <v>117</v>
      </c>
      <c r="J118" s="195" t="s">
        <v>104</v>
      </c>
      <c r="K118" s="196" t="s">
        <v>118</v>
      </c>
      <c r="L118" s="197"/>
      <c r="M118" s="100" t="s">
        <v>1</v>
      </c>
      <c r="N118" s="101" t="s">
        <v>37</v>
      </c>
      <c r="O118" s="101" t="s">
        <v>119</v>
      </c>
      <c r="P118" s="101" t="s">
        <v>120</v>
      </c>
      <c r="Q118" s="101" t="s">
        <v>121</v>
      </c>
      <c r="R118" s="101" t="s">
        <v>122</v>
      </c>
      <c r="S118" s="101" t="s">
        <v>123</v>
      </c>
      <c r="T118" s="102" t="s">
        <v>124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125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106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72</v>
      </c>
      <c r="E120" s="206" t="s">
        <v>165</v>
      </c>
      <c r="F120" s="206" t="s">
        <v>165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P121+P131</f>
        <v>0</v>
      </c>
      <c r="Q120" s="211"/>
      <c r="R120" s="212">
        <f>R121+R131</f>
        <v>0</v>
      </c>
      <c r="S120" s="211"/>
      <c r="T120" s="213">
        <f>T121+T131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81</v>
      </c>
      <c r="AT120" s="215" t="s">
        <v>72</v>
      </c>
      <c r="AU120" s="215" t="s">
        <v>73</v>
      </c>
      <c r="AY120" s="214" t="s">
        <v>129</v>
      </c>
      <c r="BK120" s="216">
        <f>BK121+BK131</f>
        <v>0</v>
      </c>
    </row>
    <row r="121" spans="1:63" s="12" customFormat="1" ht="22.8" customHeight="1">
      <c r="A121" s="12"/>
      <c r="B121" s="203"/>
      <c r="C121" s="204"/>
      <c r="D121" s="205" t="s">
        <v>72</v>
      </c>
      <c r="E121" s="217" t="s">
        <v>508</v>
      </c>
      <c r="F121" s="217" t="s">
        <v>509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SUM(P122:P130)</f>
        <v>0</v>
      </c>
      <c r="Q121" s="211"/>
      <c r="R121" s="212">
        <f>SUM(R122:R130)</f>
        <v>0</v>
      </c>
      <c r="S121" s="211"/>
      <c r="T121" s="213">
        <f>SUM(T122:T130)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81</v>
      </c>
      <c r="AT121" s="215" t="s">
        <v>72</v>
      </c>
      <c r="AU121" s="215" t="s">
        <v>81</v>
      </c>
      <c r="AY121" s="214" t="s">
        <v>129</v>
      </c>
      <c r="BK121" s="216">
        <f>SUM(BK122:BK130)</f>
        <v>0</v>
      </c>
    </row>
    <row r="122" spans="1:65" s="2" customFormat="1" ht="24.15" customHeight="1">
      <c r="A122" s="38"/>
      <c r="B122" s="39"/>
      <c r="C122" s="271" t="s">
        <v>81</v>
      </c>
      <c r="D122" s="271" t="s">
        <v>261</v>
      </c>
      <c r="E122" s="272" t="s">
        <v>510</v>
      </c>
      <c r="F122" s="273" t="s">
        <v>511</v>
      </c>
      <c r="G122" s="274" t="s">
        <v>447</v>
      </c>
      <c r="H122" s="275">
        <v>2</v>
      </c>
      <c r="I122" s="276"/>
      <c r="J122" s="277">
        <f>ROUND(I122*H122,2)</f>
        <v>0</v>
      </c>
      <c r="K122" s="278"/>
      <c r="L122" s="279"/>
      <c r="M122" s="280" t="s">
        <v>1</v>
      </c>
      <c r="N122" s="281" t="s">
        <v>38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201</v>
      </c>
      <c r="AT122" s="231" t="s">
        <v>261</v>
      </c>
      <c r="AU122" s="231" t="s">
        <v>83</v>
      </c>
      <c r="AY122" s="17" t="s">
        <v>129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81</v>
      </c>
      <c r="BK122" s="232">
        <f>ROUND(I122*H122,2)</f>
        <v>0</v>
      </c>
      <c r="BL122" s="17" t="s">
        <v>149</v>
      </c>
      <c r="BM122" s="231" t="s">
        <v>512</v>
      </c>
    </row>
    <row r="123" spans="1:65" s="2" customFormat="1" ht="16.5" customHeight="1">
      <c r="A123" s="38"/>
      <c r="B123" s="39"/>
      <c r="C123" s="271" t="s">
        <v>83</v>
      </c>
      <c r="D123" s="271" t="s">
        <v>261</v>
      </c>
      <c r="E123" s="272" t="s">
        <v>597</v>
      </c>
      <c r="F123" s="273" t="s">
        <v>514</v>
      </c>
      <c r="G123" s="274" t="s">
        <v>199</v>
      </c>
      <c r="H123" s="275">
        <v>5</v>
      </c>
      <c r="I123" s="276"/>
      <c r="J123" s="277">
        <f>ROUND(I123*H123,2)</f>
        <v>0</v>
      </c>
      <c r="K123" s="278"/>
      <c r="L123" s="279"/>
      <c r="M123" s="280" t="s">
        <v>1</v>
      </c>
      <c r="N123" s="281" t="s">
        <v>38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201</v>
      </c>
      <c r="AT123" s="231" t="s">
        <v>261</v>
      </c>
      <c r="AU123" s="231" t="s">
        <v>83</v>
      </c>
      <c r="AY123" s="17" t="s">
        <v>129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81</v>
      </c>
      <c r="BK123" s="232">
        <f>ROUND(I123*H123,2)</f>
        <v>0</v>
      </c>
      <c r="BL123" s="17" t="s">
        <v>149</v>
      </c>
      <c r="BM123" s="231" t="s">
        <v>517</v>
      </c>
    </row>
    <row r="124" spans="1:65" s="2" customFormat="1" ht="16.5" customHeight="1">
      <c r="A124" s="38"/>
      <c r="B124" s="39"/>
      <c r="C124" s="271" t="s">
        <v>144</v>
      </c>
      <c r="D124" s="271" t="s">
        <v>261</v>
      </c>
      <c r="E124" s="272" t="s">
        <v>540</v>
      </c>
      <c r="F124" s="273" t="s">
        <v>514</v>
      </c>
      <c r="G124" s="274" t="s">
        <v>447</v>
      </c>
      <c r="H124" s="275">
        <v>2</v>
      </c>
      <c r="I124" s="276"/>
      <c r="J124" s="277">
        <f>ROUND(I124*H124,2)</f>
        <v>0</v>
      </c>
      <c r="K124" s="278"/>
      <c r="L124" s="279"/>
      <c r="M124" s="280" t="s">
        <v>1</v>
      </c>
      <c r="N124" s="281" t="s">
        <v>38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201</v>
      </c>
      <c r="AT124" s="231" t="s">
        <v>261</v>
      </c>
      <c r="AU124" s="231" t="s">
        <v>83</v>
      </c>
      <c r="AY124" s="17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149</v>
      </c>
      <c r="BM124" s="231" t="s">
        <v>521</v>
      </c>
    </row>
    <row r="125" spans="1:65" s="2" customFormat="1" ht="16.5" customHeight="1">
      <c r="A125" s="38"/>
      <c r="B125" s="39"/>
      <c r="C125" s="271" t="s">
        <v>149</v>
      </c>
      <c r="D125" s="271" t="s">
        <v>261</v>
      </c>
      <c r="E125" s="272" t="s">
        <v>513</v>
      </c>
      <c r="F125" s="273" t="s">
        <v>514</v>
      </c>
      <c r="G125" s="274" t="s">
        <v>447</v>
      </c>
      <c r="H125" s="275">
        <v>2</v>
      </c>
      <c r="I125" s="276"/>
      <c r="J125" s="277">
        <f>ROUND(I125*H125,2)</f>
        <v>0</v>
      </c>
      <c r="K125" s="278"/>
      <c r="L125" s="279"/>
      <c r="M125" s="280" t="s">
        <v>1</v>
      </c>
      <c r="N125" s="281" t="s">
        <v>38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201</v>
      </c>
      <c r="AT125" s="231" t="s">
        <v>261</v>
      </c>
      <c r="AU125" s="231" t="s">
        <v>83</v>
      </c>
      <c r="AY125" s="17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81</v>
      </c>
      <c r="BK125" s="232">
        <f>ROUND(I125*H125,2)</f>
        <v>0</v>
      </c>
      <c r="BL125" s="17" t="s">
        <v>149</v>
      </c>
      <c r="BM125" s="231" t="s">
        <v>523</v>
      </c>
    </row>
    <row r="126" spans="1:65" s="2" customFormat="1" ht="16.5" customHeight="1">
      <c r="A126" s="38"/>
      <c r="B126" s="39"/>
      <c r="C126" s="271" t="s">
        <v>128</v>
      </c>
      <c r="D126" s="271" t="s">
        <v>261</v>
      </c>
      <c r="E126" s="272" t="s">
        <v>516</v>
      </c>
      <c r="F126" s="273" t="s">
        <v>514</v>
      </c>
      <c r="G126" s="274" t="s">
        <v>288</v>
      </c>
      <c r="H126" s="275">
        <v>5</v>
      </c>
      <c r="I126" s="276"/>
      <c r="J126" s="277">
        <f>ROUND(I126*H126,2)</f>
        <v>0</v>
      </c>
      <c r="K126" s="278"/>
      <c r="L126" s="279"/>
      <c r="M126" s="280" t="s">
        <v>1</v>
      </c>
      <c r="N126" s="281" t="s">
        <v>38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201</v>
      </c>
      <c r="AT126" s="231" t="s">
        <v>261</v>
      </c>
      <c r="AU126" s="231" t="s">
        <v>83</v>
      </c>
      <c r="AY126" s="17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149</v>
      </c>
      <c r="BM126" s="231" t="s">
        <v>527</v>
      </c>
    </row>
    <row r="127" spans="1:65" s="2" customFormat="1" ht="16.5" customHeight="1">
      <c r="A127" s="38"/>
      <c r="B127" s="39"/>
      <c r="C127" s="271" t="s">
        <v>191</v>
      </c>
      <c r="D127" s="271" t="s">
        <v>261</v>
      </c>
      <c r="E127" s="272" t="s">
        <v>518</v>
      </c>
      <c r="F127" s="273" t="s">
        <v>514</v>
      </c>
      <c r="G127" s="274" t="s">
        <v>288</v>
      </c>
      <c r="H127" s="275">
        <v>1</v>
      </c>
      <c r="I127" s="276"/>
      <c r="J127" s="277">
        <f>ROUND(I127*H127,2)</f>
        <v>0</v>
      </c>
      <c r="K127" s="278"/>
      <c r="L127" s="279"/>
      <c r="M127" s="280" t="s">
        <v>1</v>
      </c>
      <c r="N127" s="281" t="s">
        <v>38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201</v>
      </c>
      <c r="AT127" s="231" t="s">
        <v>261</v>
      </c>
      <c r="AU127" s="231" t="s">
        <v>83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81</v>
      </c>
      <c r="BK127" s="232">
        <f>ROUND(I127*H127,2)</f>
        <v>0</v>
      </c>
      <c r="BL127" s="17" t="s">
        <v>149</v>
      </c>
      <c r="BM127" s="231" t="s">
        <v>529</v>
      </c>
    </row>
    <row r="128" spans="1:65" s="2" customFormat="1" ht="16.5" customHeight="1">
      <c r="A128" s="38"/>
      <c r="B128" s="39"/>
      <c r="C128" s="271" t="s">
        <v>196</v>
      </c>
      <c r="D128" s="271" t="s">
        <v>261</v>
      </c>
      <c r="E128" s="272" t="s">
        <v>520</v>
      </c>
      <c r="F128" s="273" t="s">
        <v>514</v>
      </c>
      <c r="G128" s="274" t="s">
        <v>199</v>
      </c>
      <c r="H128" s="275">
        <v>5</v>
      </c>
      <c r="I128" s="276"/>
      <c r="J128" s="277">
        <f>ROUND(I128*H128,2)</f>
        <v>0</v>
      </c>
      <c r="K128" s="278"/>
      <c r="L128" s="279"/>
      <c r="M128" s="280" t="s">
        <v>1</v>
      </c>
      <c r="N128" s="281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201</v>
      </c>
      <c r="AT128" s="231" t="s">
        <v>261</v>
      </c>
      <c r="AU128" s="231" t="s">
        <v>83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149</v>
      </c>
      <c r="BM128" s="231" t="s">
        <v>531</v>
      </c>
    </row>
    <row r="129" spans="1:65" s="2" customFormat="1" ht="16.5" customHeight="1">
      <c r="A129" s="38"/>
      <c r="B129" s="39"/>
      <c r="C129" s="271" t="s">
        <v>201</v>
      </c>
      <c r="D129" s="271" t="s">
        <v>261</v>
      </c>
      <c r="E129" s="272" t="s">
        <v>522</v>
      </c>
      <c r="F129" s="273" t="s">
        <v>514</v>
      </c>
      <c r="G129" s="274" t="s">
        <v>199</v>
      </c>
      <c r="H129" s="275">
        <v>5</v>
      </c>
      <c r="I129" s="276"/>
      <c r="J129" s="277">
        <f>ROUND(I129*H129,2)</f>
        <v>0</v>
      </c>
      <c r="K129" s="278"/>
      <c r="L129" s="279"/>
      <c r="M129" s="280" t="s">
        <v>1</v>
      </c>
      <c r="N129" s="281" t="s">
        <v>38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201</v>
      </c>
      <c r="AT129" s="231" t="s">
        <v>261</v>
      </c>
      <c r="AU129" s="231" t="s">
        <v>83</v>
      </c>
      <c r="AY129" s="17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149</v>
      </c>
      <c r="BM129" s="231" t="s">
        <v>533</v>
      </c>
    </row>
    <row r="130" spans="1:65" s="2" customFormat="1" ht="16.5" customHeight="1">
      <c r="A130" s="38"/>
      <c r="B130" s="39"/>
      <c r="C130" s="271" t="s">
        <v>205</v>
      </c>
      <c r="D130" s="271" t="s">
        <v>261</v>
      </c>
      <c r="E130" s="272" t="s">
        <v>524</v>
      </c>
      <c r="F130" s="273" t="s">
        <v>514</v>
      </c>
      <c r="G130" s="274" t="s">
        <v>535</v>
      </c>
      <c r="H130" s="289"/>
      <c r="I130" s="276"/>
      <c r="J130" s="277">
        <f>ROUND(I130*H130,2)</f>
        <v>0</v>
      </c>
      <c r="K130" s="278"/>
      <c r="L130" s="279"/>
      <c r="M130" s="280" t="s">
        <v>1</v>
      </c>
      <c r="N130" s="281" t="s">
        <v>38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201</v>
      </c>
      <c r="AT130" s="231" t="s">
        <v>261</v>
      </c>
      <c r="AU130" s="231" t="s">
        <v>83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149</v>
      </c>
      <c r="BM130" s="231" t="s">
        <v>536</v>
      </c>
    </row>
    <row r="131" spans="1:63" s="12" customFormat="1" ht="22.8" customHeight="1">
      <c r="A131" s="12"/>
      <c r="B131" s="203"/>
      <c r="C131" s="204"/>
      <c r="D131" s="205" t="s">
        <v>72</v>
      </c>
      <c r="E131" s="217" t="s">
        <v>543</v>
      </c>
      <c r="F131" s="217" t="s">
        <v>544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SUM(P132:P147)</f>
        <v>0</v>
      </c>
      <c r="Q131" s="211"/>
      <c r="R131" s="212">
        <f>SUM(R132:R147)</f>
        <v>0</v>
      </c>
      <c r="S131" s="211"/>
      <c r="T131" s="213">
        <f>SUM(T132:T147)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81</v>
      </c>
      <c r="AT131" s="215" t="s">
        <v>72</v>
      </c>
      <c r="AU131" s="215" t="s">
        <v>81</v>
      </c>
      <c r="AY131" s="214" t="s">
        <v>129</v>
      </c>
      <c r="BK131" s="216">
        <f>SUM(BK132:BK147)</f>
        <v>0</v>
      </c>
    </row>
    <row r="132" spans="1:65" s="2" customFormat="1" ht="16.5" customHeight="1">
      <c r="A132" s="38"/>
      <c r="B132" s="39"/>
      <c r="C132" s="219" t="s">
        <v>210</v>
      </c>
      <c r="D132" s="219" t="s">
        <v>132</v>
      </c>
      <c r="E132" s="220" t="s">
        <v>526</v>
      </c>
      <c r="F132" s="221" t="s">
        <v>546</v>
      </c>
      <c r="G132" s="222" t="s">
        <v>557</v>
      </c>
      <c r="H132" s="223">
        <v>2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149</v>
      </c>
      <c r="AT132" s="231" t="s">
        <v>132</v>
      </c>
      <c r="AU132" s="231" t="s">
        <v>83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149</v>
      </c>
      <c r="BM132" s="231" t="s">
        <v>580</v>
      </c>
    </row>
    <row r="133" spans="1:65" s="2" customFormat="1" ht="16.5" customHeight="1">
      <c r="A133" s="38"/>
      <c r="B133" s="39"/>
      <c r="C133" s="219" t="s">
        <v>214</v>
      </c>
      <c r="D133" s="219" t="s">
        <v>132</v>
      </c>
      <c r="E133" s="220" t="s">
        <v>528</v>
      </c>
      <c r="F133" s="221" t="s">
        <v>546</v>
      </c>
      <c r="G133" s="222" t="s">
        <v>557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38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149</v>
      </c>
      <c r="AT133" s="231" t="s">
        <v>132</v>
      </c>
      <c r="AU133" s="231" t="s">
        <v>83</v>
      </c>
      <c r="AY133" s="17" t="s">
        <v>129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81</v>
      </c>
      <c r="BK133" s="232">
        <f>ROUND(I133*H133,2)</f>
        <v>0</v>
      </c>
      <c r="BL133" s="17" t="s">
        <v>149</v>
      </c>
      <c r="BM133" s="231" t="s">
        <v>581</v>
      </c>
    </row>
    <row r="134" spans="1:65" s="2" customFormat="1" ht="16.5" customHeight="1">
      <c r="A134" s="38"/>
      <c r="B134" s="39"/>
      <c r="C134" s="219" t="s">
        <v>218</v>
      </c>
      <c r="D134" s="219" t="s">
        <v>132</v>
      </c>
      <c r="E134" s="220" t="s">
        <v>530</v>
      </c>
      <c r="F134" s="221" t="s">
        <v>546</v>
      </c>
      <c r="G134" s="222" t="s">
        <v>447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38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149</v>
      </c>
      <c r="AT134" s="231" t="s">
        <v>132</v>
      </c>
      <c r="AU134" s="231" t="s">
        <v>83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149</v>
      </c>
      <c r="BM134" s="231" t="s">
        <v>582</v>
      </c>
    </row>
    <row r="135" spans="1:65" s="2" customFormat="1" ht="16.5" customHeight="1">
      <c r="A135" s="38"/>
      <c r="B135" s="39"/>
      <c r="C135" s="219" t="s">
        <v>222</v>
      </c>
      <c r="D135" s="219" t="s">
        <v>132</v>
      </c>
      <c r="E135" s="220" t="s">
        <v>532</v>
      </c>
      <c r="F135" s="221" t="s">
        <v>546</v>
      </c>
      <c r="G135" s="222" t="s">
        <v>199</v>
      </c>
      <c r="H135" s="223">
        <v>5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38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149</v>
      </c>
      <c r="AT135" s="231" t="s">
        <v>132</v>
      </c>
      <c r="AU135" s="231" t="s">
        <v>83</v>
      </c>
      <c r="AY135" s="17" t="s">
        <v>129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81</v>
      </c>
      <c r="BK135" s="232">
        <f>ROUND(I135*H135,2)</f>
        <v>0</v>
      </c>
      <c r="BL135" s="17" t="s">
        <v>149</v>
      </c>
      <c r="BM135" s="231" t="s">
        <v>598</v>
      </c>
    </row>
    <row r="136" spans="1:65" s="2" customFormat="1" ht="16.5" customHeight="1">
      <c r="A136" s="38"/>
      <c r="B136" s="39"/>
      <c r="C136" s="219" t="s">
        <v>226</v>
      </c>
      <c r="D136" s="219" t="s">
        <v>132</v>
      </c>
      <c r="E136" s="220" t="s">
        <v>534</v>
      </c>
      <c r="F136" s="221" t="s">
        <v>546</v>
      </c>
      <c r="G136" s="222" t="s">
        <v>447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38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149</v>
      </c>
      <c r="AT136" s="231" t="s">
        <v>132</v>
      </c>
      <c r="AU136" s="231" t="s">
        <v>83</v>
      </c>
      <c r="AY136" s="17" t="s">
        <v>129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149</v>
      </c>
      <c r="BM136" s="231" t="s">
        <v>599</v>
      </c>
    </row>
    <row r="137" spans="1:65" s="2" customFormat="1" ht="16.5" customHeight="1">
      <c r="A137" s="38"/>
      <c r="B137" s="39"/>
      <c r="C137" s="219" t="s">
        <v>8</v>
      </c>
      <c r="D137" s="219" t="s">
        <v>132</v>
      </c>
      <c r="E137" s="220" t="s">
        <v>545</v>
      </c>
      <c r="F137" s="221" t="s">
        <v>546</v>
      </c>
      <c r="G137" s="222" t="s">
        <v>208</v>
      </c>
      <c r="H137" s="223">
        <v>0.1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38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149</v>
      </c>
      <c r="AT137" s="231" t="s">
        <v>132</v>
      </c>
      <c r="AU137" s="231" t="s">
        <v>83</v>
      </c>
      <c r="AY137" s="17" t="s">
        <v>129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81</v>
      </c>
      <c r="BK137" s="232">
        <f>ROUND(I137*H137,2)</f>
        <v>0</v>
      </c>
      <c r="BL137" s="17" t="s">
        <v>149</v>
      </c>
      <c r="BM137" s="231" t="s">
        <v>600</v>
      </c>
    </row>
    <row r="138" spans="1:65" s="2" customFormat="1" ht="16.5" customHeight="1">
      <c r="A138" s="38"/>
      <c r="B138" s="39"/>
      <c r="C138" s="219" t="s">
        <v>233</v>
      </c>
      <c r="D138" s="219" t="s">
        <v>132</v>
      </c>
      <c r="E138" s="220" t="s">
        <v>548</v>
      </c>
      <c r="F138" s="221" t="s">
        <v>546</v>
      </c>
      <c r="G138" s="222" t="s">
        <v>199</v>
      </c>
      <c r="H138" s="223">
        <v>5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38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149</v>
      </c>
      <c r="AT138" s="231" t="s">
        <v>132</v>
      </c>
      <c r="AU138" s="231" t="s">
        <v>83</v>
      </c>
      <c r="AY138" s="17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149</v>
      </c>
      <c r="BM138" s="231" t="s">
        <v>583</v>
      </c>
    </row>
    <row r="139" spans="1:65" s="2" customFormat="1" ht="16.5" customHeight="1">
      <c r="A139" s="38"/>
      <c r="B139" s="39"/>
      <c r="C139" s="219" t="s">
        <v>237</v>
      </c>
      <c r="D139" s="219" t="s">
        <v>132</v>
      </c>
      <c r="E139" s="220" t="s">
        <v>550</v>
      </c>
      <c r="F139" s="221" t="s">
        <v>546</v>
      </c>
      <c r="G139" s="222" t="s">
        <v>447</v>
      </c>
      <c r="H139" s="223">
        <v>1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38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149</v>
      </c>
      <c r="AT139" s="231" t="s">
        <v>132</v>
      </c>
      <c r="AU139" s="231" t="s">
        <v>83</v>
      </c>
      <c r="AY139" s="17" t="s">
        <v>129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81</v>
      </c>
      <c r="BK139" s="232">
        <f>ROUND(I139*H139,2)</f>
        <v>0</v>
      </c>
      <c r="BL139" s="17" t="s">
        <v>149</v>
      </c>
      <c r="BM139" s="231" t="s">
        <v>584</v>
      </c>
    </row>
    <row r="140" spans="1:65" s="2" customFormat="1" ht="16.5" customHeight="1">
      <c r="A140" s="38"/>
      <c r="B140" s="39"/>
      <c r="C140" s="219" t="s">
        <v>241</v>
      </c>
      <c r="D140" s="219" t="s">
        <v>132</v>
      </c>
      <c r="E140" s="220" t="s">
        <v>552</v>
      </c>
      <c r="F140" s="221" t="s">
        <v>546</v>
      </c>
      <c r="G140" s="222" t="s">
        <v>557</v>
      </c>
      <c r="H140" s="223">
        <v>1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38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149</v>
      </c>
      <c r="AT140" s="231" t="s">
        <v>132</v>
      </c>
      <c r="AU140" s="231" t="s">
        <v>83</v>
      </c>
      <c r="AY140" s="17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149</v>
      </c>
      <c r="BM140" s="231" t="s">
        <v>585</v>
      </c>
    </row>
    <row r="141" spans="1:65" s="2" customFormat="1" ht="16.5" customHeight="1">
      <c r="A141" s="38"/>
      <c r="B141" s="39"/>
      <c r="C141" s="219" t="s">
        <v>245</v>
      </c>
      <c r="D141" s="219" t="s">
        <v>132</v>
      </c>
      <c r="E141" s="220" t="s">
        <v>554</v>
      </c>
      <c r="F141" s="221" t="s">
        <v>546</v>
      </c>
      <c r="G141" s="222" t="s">
        <v>199</v>
      </c>
      <c r="H141" s="223">
        <v>5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38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149</v>
      </c>
      <c r="AT141" s="231" t="s">
        <v>132</v>
      </c>
      <c r="AU141" s="231" t="s">
        <v>83</v>
      </c>
      <c r="AY141" s="17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81</v>
      </c>
      <c r="BK141" s="232">
        <f>ROUND(I141*H141,2)</f>
        <v>0</v>
      </c>
      <c r="BL141" s="17" t="s">
        <v>149</v>
      </c>
      <c r="BM141" s="231" t="s">
        <v>587</v>
      </c>
    </row>
    <row r="142" spans="1:65" s="2" customFormat="1" ht="16.5" customHeight="1">
      <c r="A142" s="38"/>
      <c r="B142" s="39"/>
      <c r="C142" s="219" t="s">
        <v>247</v>
      </c>
      <c r="D142" s="219" t="s">
        <v>132</v>
      </c>
      <c r="E142" s="220" t="s">
        <v>556</v>
      </c>
      <c r="F142" s="221" t="s">
        <v>546</v>
      </c>
      <c r="G142" s="222" t="s">
        <v>199</v>
      </c>
      <c r="H142" s="223">
        <v>5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38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149</v>
      </c>
      <c r="AT142" s="231" t="s">
        <v>132</v>
      </c>
      <c r="AU142" s="231" t="s">
        <v>83</v>
      </c>
      <c r="AY142" s="17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81</v>
      </c>
      <c r="BK142" s="232">
        <f>ROUND(I142*H142,2)</f>
        <v>0</v>
      </c>
      <c r="BL142" s="17" t="s">
        <v>149</v>
      </c>
      <c r="BM142" s="231" t="s">
        <v>588</v>
      </c>
    </row>
    <row r="143" spans="1:65" s="2" customFormat="1" ht="16.5" customHeight="1">
      <c r="A143" s="38"/>
      <c r="B143" s="39"/>
      <c r="C143" s="219" t="s">
        <v>7</v>
      </c>
      <c r="D143" s="219" t="s">
        <v>132</v>
      </c>
      <c r="E143" s="220" t="s">
        <v>559</v>
      </c>
      <c r="F143" s="221" t="s">
        <v>546</v>
      </c>
      <c r="G143" s="222" t="s">
        <v>199</v>
      </c>
      <c r="H143" s="223">
        <v>5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38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149</v>
      </c>
      <c r="AT143" s="231" t="s">
        <v>132</v>
      </c>
      <c r="AU143" s="231" t="s">
        <v>83</v>
      </c>
      <c r="AY143" s="17" t="s">
        <v>129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81</v>
      </c>
      <c r="BK143" s="232">
        <f>ROUND(I143*H143,2)</f>
        <v>0</v>
      </c>
      <c r="BL143" s="17" t="s">
        <v>149</v>
      </c>
      <c r="BM143" s="231" t="s">
        <v>589</v>
      </c>
    </row>
    <row r="144" spans="1:65" s="2" customFormat="1" ht="16.5" customHeight="1">
      <c r="A144" s="38"/>
      <c r="B144" s="39"/>
      <c r="C144" s="219" t="s">
        <v>256</v>
      </c>
      <c r="D144" s="219" t="s">
        <v>132</v>
      </c>
      <c r="E144" s="220" t="s">
        <v>561</v>
      </c>
      <c r="F144" s="221" t="s">
        <v>546</v>
      </c>
      <c r="G144" s="222" t="s">
        <v>557</v>
      </c>
      <c r="H144" s="223">
        <v>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38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149</v>
      </c>
      <c r="AT144" s="231" t="s">
        <v>132</v>
      </c>
      <c r="AU144" s="231" t="s">
        <v>83</v>
      </c>
      <c r="AY144" s="17" t="s">
        <v>129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81</v>
      </c>
      <c r="BK144" s="232">
        <f>ROUND(I144*H144,2)</f>
        <v>0</v>
      </c>
      <c r="BL144" s="17" t="s">
        <v>149</v>
      </c>
      <c r="BM144" s="231" t="s">
        <v>590</v>
      </c>
    </row>
    <row r="145" spans="1:65" s="2" customFormat="1" ht="16.5" customHeight="1">
      <c r="A145" s="38"/>
      <c r="B145" s="39"/>
      <c r="C145" s="219" t="s">
        <v>260</v>
      </c>
      <c r="D145" s="219" t="s">
        <v>132</v>
      </c>
      <c r="E145" s="220" t="s">
        <v>563</v>
      </c>
      <c r="F145" s="221" t="s">
        <v>546</v>
      </c>
      <c r="G145" s="222" t="s">
        <v>557</v>
      </c>
      <c r="H145" s="223">
        <v>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38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149</v>
      </c>
      <c r="AT145" s="231" t="s">
        <v>132</v>
      </c>
      <c r="AU145" s="231" t="s">
        <v>83</v>
      </c>
      <c r="AY145" s="17" t="s">
        <v>129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81</v>
      </c>
      <c r="BK145" s="232">
        <f>ROUND(I145*H145,2)</f>
        <v>0</v>
      </c>
      <c r="BL145" s="17" t="s">
        <v>149</v>
      </c>
      <c r="BM145" s="231" t="s">
        <v>591</v>
      </c>
    </row>
    <row r="146" spans="1:65" s="2" customFormat="1" ht="16.5" customHeight="1">
      <c r="A146" s="38"/>
      <c r="B146" s="39"/>
      <c r="C146" s="219" t="s">
        <v>267</v>
      </c>
      <c r="D146" s="219" t="s">
        <v>132</v>
      </c>
      <c r="E146" s="220" t="s">
        <v>565</v>
      </c>
      <c r="F146" s="221" t="s">
        <v>546</v>
      </c>
      <c r="G146" s="222" t="s">
        <v>557</v>
      </c>
      <c r="H146" s="223">
        <v>0.5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38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149</v>
      </c>
      <c r="AT146" s="231" t="s">
        <v>132</v>
      </c>
      <c r="AU146" s="231" t="s">
        <v>83</v>
      </c>
      <c r="AY146" s="17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149</v>
      </c>
      <c r="BM146" s="231" t="s">
        <v>592</v>
      </c>
    </row>
    <row r="147" spans="1:65" s="2" customFormat="1" ht="16.5" customHeight="1">
      <c r="A147" s="38"/>
      <c r="B147" s="39"/>
      <c r="C147" s="219" t="s">
        <v>273</v>
      </c>
      <c r="D147" s="219" t="s">
        <v>132</v>
      </c>
      <c r="E147" s="220" t="s">
        <v>567</v>
      </c>
      <c r="F147" s="221" t="s">
        <v>546</v>
      </c>
      <c r="G147" s="222" t="s">
        <v>557</v>
      </c>
      <c r="H147" s="223">
        <v>2</v>
      </c>
      <c r="I147" s="224"/>
      <c r="J147" s="225">
        <f>ROUND(I147*H147,2)</f>
        <v>0</v>
      </c>
      <c r="K147" s="226"/>
      <c r="L147" s="44"/>
      <c r="M147" s="233" t="s">
        <v>1</v>
      </c>
      <c r="N147" s="234" t="s">
        <v>38</v>
      </c>
      <c r="O147" s="235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149</v>
      </c>
      <c r="AT147" s="231" t="s">
        <v>132</v>
      </c>
      <c r="AU147" s="231" t="s">
        <v>83</v>
      </c>
      <c r="AY147" s="17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81</v>
      </c>
      <c r="BK147" s="232">
        <f>ROUND(I147*H147,2)</f>
        <v>0</v>
      </c>
      <c r="BL147" s="17" t="s">
        <v>149</v>
      </c>
      <c r="BM147" s="231" t="s">
        <v>593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18:K14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NB-S540-KROS\User</dc:creator>
  <cp:keywords/>
  <dc:description/>
  <cp:lastModifiedBy>NB-S540-KROS\User</cp:lastModifiedBy>
  <dcterms:created xsi:type="dcterms:W3CDTF">2022-12-05T12:31:04Z</dcterms:created>
  <dcterms:modified xsi:type="dcterms:W3CDTF">2022-12-05T12:31:11Z</dcterms:modified>
  <cp:category/>
  <cp:version/>
  <cp:contentType/>
  <cp:contentStatus/>
</cp:coreProperties>
</file>