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8-12 - MŠ Pionýrů - ret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'08-12 - MŠ Pionýrů - rete...'!$C$125:$L$388</definedName>
    <definedName name="_xlnm.Print_Area" localSheetId="1">'08-12 - MŠ Pionýrů - rete...'!$C$4:$K$39,'08-12 - MŠ Pionýrů - rete...'!$C$50:$K$76,'08-12 - MŠ Pionýrů - rete...'!$C$82:$K$109,'08-12 - MŠ Pionýrů - rete...'!$C$115:$K$388</definedName>
    <definedName name="_xlnm.Print_Titles" localSheetId="1">'08-12 - MŠ Pionýrů - rete...'!$125:$125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387"/>
  <c r="BH387"/>
  <c r="BG387"/>
  <c r="BF387"/>
  <c r="X387"/>
  <c r="X386"/>
  <c r="V387"/>
  <c r="V386"/>
  <c r="T387"/>
  <c r="T386"/>
  <c r="P387"/>
  <c r="BI384"/>
  <c r="BH384"/>
  <c r="BG384"/>
  <c r="BF384"/>
  <c r="X384"/>
  <c r="X383"/>
  <c r="V384"/>
  <c r="V383"/>
  <c r="T384"/>
  <c r="T383"/>
  <c r="P384"/>
  <c r="BI381"/>
  <c r="BH381"/>
  <c r="BG381"/>
  <c r="BF381"/>
  <c r="X381"/>
  <c r="V381"/>
  <c r="T381"/>
  <c r="P381"/>
  <c r="BI379"/>
  <c r="BH379"/>
  <c r="BG379"/>
  <c r="BF379"/>
  <c r="X379"/>
  <c r="V379"/>
  <c r="T379"/>
  <c r="P379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2"/>
  <c r="BH372"/>
  <c r="BG372"/>
  <c r="BF372"/>
  <c r="X372"/>
  <c r="V372"/>
  <c r="T372"/>
  <c r="P372"/>
  <c r="BI368"/>
  <c r="BH368"/>
  <c r="BG368"/>
  <c r="BF368"/>
  <c r="X368"/>
  <c r="V368"/>
  <c r="T368"/>
  <c r="P368"/>
  <c r="BI366"/>
  <c r="BH366"/>
  <c r="BG366"/>
  <c r="BF366"/>
  <c r="X366"/>
  <c r="V366"/>
  <c r="T366"/>
  <c r="P366"/>
  <c r="BI358"/>
  <c r="BH358"/>
  <c r="BG358"/>
  <c r="BF358"/>
  <c r="X358"/>
  <c r="X357"/>
  <c r="X356"/>
  <c r="V358"/>
  <c r="V357"/>
  <c r="V356"/>
  <c r="T358"/>
  <c r="T357"/>
  <c r="T356"/>
  <c r="P358"/>
  <c r="BI354"/>
  <c r="BH354"/>
  <c r="BG354"/>
  <c r="BF354"/>
  <c r="X354"/>
  <c r="V354"/>
  <c r="T354"/>
  <c r="P354"/>
  <c r="BI347"/>
  <c r="BH347"/>
  <c r="BG347"/>
  <c r="BF347"/>
  <c r="X347"/>
  <c r="V347"/>
  <c r="T347"/>
  <c r="P347"/>
  <c r="BI340"/>
  <c r="BH340"/>
  <c r="BG340"/>
  <c r="BF340"/>
  <c r="X340"/>
  <c r="V340"/>
  <c r="T340"/>
  <c r="P340"/>
  <c r="BI333"/>
  <c r="BH333"/>
  <c r="BG333"/>
  <c r="BF333"/>
  <c r="X333"/>
  <c r="V333"/>
  <c r="T333"/>
  <c r="P333"/>
  <c r="BI331"/>
  <c r="BH331"/>
  <c r="BG331"/>
  <c r="BF331"/>
  <c r="X331"/>
  <c r="V331"/>
  <c r="T331"/>
  <c r="P331"/>
  <c r="BI324"/>
  <c r="BH324"/>
  <c r="BG324"/>
  <c r="BF324"/>
  <c r="X324"/>
  <c r="V324"/>
  <c r="T324"/>
  <c r="P324"/>
  <c r="BI317"/>
  <c r="BH317"/>
  <c r="BG317"/>
  <c r="BF317"/>
  <c r="X317"/>
  <c r="V317"/>
  <c r="T317"/>
  <c r="P317"/>
  <c r="BI310"/>
  <c r="BH310"/>
  <c r="BG310"/>
  <c r="BF310"/>
  <c r="X310"/>
  <c r="V310"/>
  <c r="T310"/>
  <c r="P310"/>
  <c r="BI303"/>
  <c r="BH303"/>
  <c r="BG303"/>
  <c r="BF303"/>
  <c r="X303"/>
  <c r="V303"/>
  <c r="T303"/>
  <c r="P303"/>
  <c r="BI298"/>
  <c r="BH298"/>
  <c r="BG298"/>
  <c r="BF298"/>
  <c r="X298"/>
  <c r="V298"/>
  <c r="T298"/>
  <c r="P298"/>
  <c r="BI291"/>
  <c r="BH291"/>
  <c r="BG291"/>
  <c r="BF291"/>
  <c r="X291"/>
  <c r="V291"/>
  <c r="T291"/>
  <c r="P291"/>
  <c r="BI284"/>
  <c r="BH284"/>
  <c r="BG284"/>
  <c r="BF284"/>
  <c r="X284"/>
  <c r="V284"/>
  <c r="T284"/>
  <c r="P284"/>
  <c r="BI276"/>
  <c r="BH276"/>
  <c r="BG276"/>
  <c r="BF276"/>
  <c r="X276"/>
  <c r="X275"/>
  <c r="V276"/>
  <c r="V275"/>
  <c r="T276"/>
  <c r="T275"/>
  <c r="P276"/>
  <c r="BI268"/>
  <c r="BH268"/>
  <c r="BG268"/>
  <c r="BF268"/>
  <c r="X268"/>
  <c r="X267"/>
  <c r="V268"/>
  <c r="V267"/>
  <c r="T268"/>
  <c r="T267"/>
  <c r="P268"/>
  <c r="BI260"/>
  <c r="BH260"/>
  <c r="BG260"/>
  <c r="BF260"/>
  <c r="X260"/>
  <c r="X259"/>
  <c r="V260"/>
  <c r="V259"/>
  <c r="T260"/>
  <c r="T259"/>
  <c r="P260"/>
  <c r="BI252"/>
  <c r="BH252"/>
  <c r="BG252"/>
  <c r="BF252"/>
  <c r="X252"/>
  <c r="V252"/>
  <c r="T252"/>
  <c r="P252"/>
  <c r="BI249"/>
  <c r="BH249"/>
  <c r="BG249"/>
  <c r="BF249"/>
  <c r="X249"/>
  <c r="V249"/>
  <c r="T249"/>
  <c r="P249"/>
  <c r="BI232"/>
  <c r="BH232"/>
  <c r="BG232"/>
  <c r="BF232"/>
  <c r="X232"/>
  <c r="V232"/>
  <c r="T232"/>
  <c r="P232"/>
  <c r="BI229"/>
  <c r="BH229"/>
  <c r="BG229"/>
  <c r="BF229"/>
  <c r="X229"/>
  <c r="V229"/>
  <c r="T229"/>
  <c r="P229"/>
  <c r="BI208"/>
  <c r="BH208"/>
  <c r="BG208"/>
  <c r="BF208"/>
  <c r="X208"/>
  <c r="V208"/>
  <c r="T208"/>
  <c r="P208"/>
  <c r="BI193"/>
  <c r="BH193"/>
  <c r="BG193"/>
  <c r="BF193"/>
  <c r="X193"/>
  <c r="V193"/>
  <c r="T193"/>
  <c r="P193"/>
  <c r="BI185"/>
  <c r="BH185"/>
  <c r="BG185"/>
  <c r="BF185"/>
  <c r="X185"/>
  <c r="V185"/>
  <c r="T185"/>
  <c r="P185"/>
  <c r="BI178"/>
  <c r="BH178"/>
  <c r="BG178"/>
  <c r="BF178"/>
  <c r="X178"/>
  <c r="V178"/>
  <c r="T178"/>
  <c r="P178"/>
  <c r="BI169"/>
  <c r="BH169"/>
  <c r="BG169"/>
  <c r="BF169"/>
  <c r="X169"/>
  <c r="V169"/>
  <c r="T169"/>
  <c r="P169"/>
  <c r="BI160"/>
  <c r="BH160"/>
  <c r="BG160"/>
  <c r="BF160"/>
  <c r="X160"/>
  <c r="V160"/>
  <c r="T160"/>
  <c r="P160"/>
  <c r="BI151"/>
  <c r="BH151"/>
  <c r="BG151"/>
  <c r="BF151"/>
  <c r="X151"/>
  <c r="V151"/>
  <c r="T151"/>
  <c r="P151"/>
  <c r="BI142"/>
  <c r="BH142"/>
  <c r="BG142"/>
  <c r="BF142"/>
  <c r="X142"/>
  <c r="V142"/>
  <c r="T142"/>
  <c r="P142"/>
  <c r="BI129"/>
  <c r="BH129"/>
  <c r="BG129"/>
  <c r="BF129"/>
  <c r="X129"/>
  <c r="V129"/>
  <c r="T129"/>
  <c r="P129"/>
  <c r="J123"/>
  <c r="J122"/>
  <c r="F122"/>
  <c r="F120"/>
  <c r="E118"/>
  <c r="J90"/>
  <c r="J89"/>
  <c r="F89"/>
  <c r="F87"/>
  <c r="E85"/>
  <c r="J16"/>
  <c r="E16"/>
  <c r="F123"/>
  <c r="J15"/>
  <c r="J10"/>
  <c r="J87"/>
  <c i="1" r="L90"/>
  <c r="AM90"/>
  <c r="AM89"/>
  <c r="L89"/>
  <c r="AM87"/>
  <c r="L87"/>
  <c r="L85"/>
  <c r="L84"/>
  <c i="2" r="R384"/>
  <c r="K376"/>
  <c r="Q372"/>
  <c r="R366"/>
  <c r="R333"/>
  <c r="R310"/>
  <c r="Q303"/>
  <c r="R284"/>
  <c r="Q268"/>
  <c r="Q249"/>
  <c r="R193"/>
  <c r="R169"/>
  <c r="Q129"/>
  <c r="R379"/>
  <c r="Q374"/>
  <c r="R354"/>
  <c r="Q347"/>
  <c r="R324"/>
  <c r="Q298"/>
  <c r="R232"/>
  <c r="Q229"/>
  <c r="Q185"/>
  <c r="R160"/>
  <c r="Q142"/>
  <c r="BK381"/>
  <c r="BK368"/>
  <c r="K324"/>
  <c r="BE324"/>
  <c r="BK291"/>
  <c r="K232"/>
  <c r="BE232"/>
  <c r="BK160"/>
  <c r="BK366"/>
  <c r="K331"/>
  <c r="BE331"/>
  <c r="K268"/>
  <c r="BE268"/>
  <c r="K249"/>
  <c r="BE249"/>
  <c r="BK185"/>
  <c r="R387"/>
  <c r="Q381"/>
  <c r="R374"/>
  <c r="R368"/>
  <c r="Q366"/>
  <c r="R340"/>
  <c r="Q331"/>
  <c r="Q324"/>
  <c r="R303"/>
  <c r="R298"/>
  <c r="R276"/>
  <c r="R268"/>
  <c r="Q260"/>
  <c r="Q252"/>
  <c r="R185"/>
  <c r="Q151"/>
  <c i="1" r="AU94"/>
  <c i="2" r="R381"/>
  <c r="R376"/>
  <c r="Q358"/>
  <c r="R347"/>
  <c r="Q333"/>
  <c r="R291"/>
  <c r="R260"/>
  <c r="Q232"/>
  <c r="R208"/>
  <c r="R178"/>
  <c r="Q160"/>
  <c r="R142"/>
  <c r="BK387"/>
  <c r="K372"/>
  <c r="BE372"/>
  <c r="BK333"/>
  <c r="BK303"/>
  <c r="K276"/>
  <c r="BE276"/>
  <c r="BK260"/>
  <c r="K178"/>
  <c r="BE178"/>
  <c r="BK374"/>
  <c r="K347"/>
  <c r="BE347"/>
  <c r="BK310"/>
  <c r="K252"/>
  <c r="BE252"/>
  <c r="BK208"/>
  <c r="K169"/>
  <c r="BE169"/>
  <c r="BK129"/>
  <c r="Q387"/>
  <c r="Q379"/>
  <c r="R372"/>
  <c r="Q368"/>
  <c r="R358"/>
  <c r="R331"/>
  <c r="Q317"/>
  <c r="Q310"/>
  <c r="Q291"/>
  <c r="Q276"/>
  <c r="R252"/>
  <c r="Q208"/>
  <c r="Q178"/>
  <c r="R129"/>
  <c r="Q384"/>
  <c r="Q376"/>
  <c r="Q354"/>
  <c r="Q340"/>
  <c r="R317"/>
  <c r="Q284"/>
  <c r="R249"/>
  <c r="R229"/>
  <c r="Q193"/>
  <c r="Q169"/>
  <c r="R151"/>
  <c r="BK384"/>
  <c r="BK379"/>
  <c r="K358"/>
  <c r="BE358"/>
  <c r="K317"/>
  <c r="BE317"/>
  <c r="BK284"/>
  <c r="BK193"/>
  <c r="K142"/>
  <c r="BE142"/>
  <c r="BK376"/>
  <c r="BK354"/>
  <c r="BK340"/>
  <c r="BK298"/>
  <c r="BK229"/>
  <c r="BK151"/>
  <c l="1" r="V128"/>
  <c r="Q128"/>
  <c r="T283"/>
  <c r="X283"/>
  <c r="BK365"/>
  <c r="K365"/>
  <c r="K103"/>
  <c r="X365"/>
  <c r="X371"/>
  <c r="BK378"/>
  <c r="K378"/>
  <c r="K106"/>
  <c r="X378"/>
  <c r="X128"/>
  <c r="X127"/>
  <c r="V283"/>
  <c r="R283"/>
  <c r="J100"/>
  <c r="V365"/>
  <c r="Q365"/>
  <c r="I103"/>
  <c r="T371"/>
  <c r="Q371"/>
  <c r="T378"/>
  <c r="Q378"/>
  <c r="I106"/>
  <c r="T128"/>
  <c r="T127"/>
  <c r="R128"/>
  <c r="Q283"/>
  <c r="I100"/>
  <c r="T365"/>
  <c r="R365"/>
  <c r="J103"/>
  <c r="V371"/>
  <c r="R371"/>
  <c r="V378"/>
  <c r="R378"/>
  <c r="J106"/>
  <c r="R259"/>
  <c r="J97"/>
  <c r="BK259"/>
  <c r="K259"/>
  <c r="K97"/>
  <c r="Q267"/>
  <c r="I98"/>
  <c r="Q275"/>
  <c r="I99"/>
  <c r="R275"/>
  <c r="J99"/>
  <c r="R357"/>
  <c r="J102"/>
  <c r="BK383"/>
  <c r="K383"/>
  <c r="K107"/>
  <c r="Q383"/>
  <c r="I107"/>
  <c r="R383"/>
  <c r="J107"/>
  <c r="Q386"/>
  <c r="I108"/>
  <c r="Q259"/>
  <c r="I97"/>
  <c r="R267"/>
  <c r="J98"/>
  <c r="Q357"/>
  <c r="Q356"/>
  <c r="I101"/>
  <c r="BK386"/>
  <c r="K386"/>
  <c r="K108"/>
  <c r="R386"/>
  <c r="J108"/>
  <c r="F90"/>
  <c r="J120"/>
  <c r="BE376"/>
  <c r="F36"/>
  <c i="1" r="BE95"/>
  <c r="BE94"/>
  <c r="W32"/>
  <c i="2" r="F37"/>
  <c i="1" r="BF95"/>
  <c r="BF94"/>
  <c r="W33"/>
  <c i="2" r="BK276"/>
  <c r="BK275"/>
  <c r="K275"/>
  <c r="K99"/>
  <c r="K340"/>
  <c r="BE340"/>
  <c r="K368"/>
  <c r="BE368"/>
  <c r="K185"/>
  <c r="BE185"/>
  <c r="F34"/>
  <c i="1" r="BC95"/>
  <c r="BC94"/>
  <c r="AY94"/>
  <c r="AK30"/>
  <c i="2" r="K129"/>
  <c r="BE129"/>
  <c r="BK142"/>
  <c r="K160"/>
  <c r="BE160"/>
  <c r="K208"/>
  <c r="BE208"/>
  <c r="BK249"/>
  <c r="K284"/>
  <c r="BE284"/>
  <c r="K310"/>
  <c r="BE310"/>
  <c r="BK347"/>
  <c r="K366"/>
  <c r="BE366"/>
  <c r="K379"/>
  <c r="BE379"/>
  <c r="K291"/>
  <c r="BE291"/>
  <c r="BK232"/>
  <c r="BK317"/>
  <c r="BK358"/>
  <c r="BK357"/>
  <c r="K357"/>
  <c r="K102"/>
  <c r="K374"/>
  <c r="BE374"/>
  <c r="F35"/>
  <c i="1" r="BD95"/>
  <c r="BD94"/>
  <c r="AZ94"/>
  <c i="2" r="K34"/>
  <c i="1" r="AY95"/>
  <c i="2" r="K151"/>
  <c r="BE151"/>
  <c r="BK169"/>
  <c r="K229"/>
  <c r="BE229"/>
  <c r="BK268"/>
  <c r="BK267"/>
  <c r="K267"/>
  <c r="K98"/>
  <c r="K298"/>
  <c r="BE298"/>
  <c r="BK324"/>
  <c r="K333"/>
  <c r="BE333"/>
  <c r="K354"/>
  <c r="BE354"/>
  <c r="BK372"/>
  <c r="BK371"/>
  <c r="K371"/>
  <c r="K105"/>
  <c r="K384"/>
  <c r="BE384"/>
  <c r="K193"/>
  <c r="BE193"/>
  <c r="K387"/>
  <c r="BE387"/>
  <c r="BK178"/>
  <c r="BK252"/>
  <c r="K303"/>
  <c r="BE303"/>
  <c r="BK331"/>
  <c r="K381"/>
  <c r="BE381"/>
  <c r="K260"/>
  <c r="BE260"/>
  <c l="1" r="R370"/>
  <c r="J104"/>
  <c r="Q370"/>
  <c r="I104"/>
  <c r="X370"/>
  <c r="X126"/>
  <c r="R127"/>
  <c r="V127"/>
  <c r="V370"/>
  <c r="T370"/>
  <c r="T126"/>
  <c i="1" r="AW95"/>
  <c i="2" r="Q127"/>
  <c r="I95"/>
  <c r="I96"/>
  <c r="I102"/>
  <c r="BK356"/>
  <c r="K356"/>
  <c r="K101"/>
  <c r="R356"/>
  <c r="J101"/>
  <c r="BK370"/>
  <c r="K370"/>
  <c r="K104"/>
  <c r="J96"/>
  <c r="I105"/>
  <c r="J105"/>
  <c r="BK128"/>
  <c r="K128"/>
  <c r="K96"/>
  <c r="BK283"/>
  <c r="K283"/>
  <c r="K100"/>
  <c r="K33"/>
  <c i="1" r="AX95"/>
  <c r="AV95"/>
  <c r="BA94"/>
  <c r="W30"/>
  <c r="W31"/>
  <c i="2" r="F33"/>
  <c i="1" r="BB95"/>
  <c r="BB94"/>
  <c r="W29"/>
  <c r="AW94"/>
  <c i="2" l="1" r="R126"/>
  <c r="J94"/>
  <c r="K29"/>
  <c i="1" r="AT95"/>
  <c i="2" r="V126"/>
  <c r="J95"/>
  <c r="Q126"/>
  <c r="I94"/>
  <c r="K28"/>
  <c i="1" r="AS95"/>
  <c i="2" r="BK127"/>
  <c r="K127"/>
  <c r="K95"/>
  <c i="1" r="AT94"/>
  <c r="AS94"/>
  <c r="AX94"/>
  <c r="AK29"/>
  <c i="2" l="1" r="BK126"/>
  <c r="K126"/>
  <c r="K30"/>
  <c i="1" r="AG95"/>
  <c r="AG94"/>
  <c r="AK26"/>
  <c r="AV94"/>
  <c i="2" l="1" r="K39"/>
  <c r="K94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<sst xmlns="http://schemas.openxmlformats.org/spreadsheetml/2006/main">
  <si>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</si>
  <si>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</si>
  <si>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</si>
  <si>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</si>
  <si>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</si>
  <si>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</si>
  <si>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{0a784457-5275-42d5-9ce1-d0e9ca04d58e}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</si>
  <si>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</si>
  <si>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</si>
  <si>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</si>
  <si>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</si>
  <si>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</si>
  <si>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</si>
  <si>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</si>
  <si>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</si>
  <si>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08/12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</si>
  <si>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</si>
  <si>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</si>
  <si>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Pionýrů - retence dešťových vod</t>
  </si>
  <si>
    <t>KSO:</t>
  </si>
  <si>
    <t>CC-CZ:</t>
  </si>
  <si>
    <t>Místo:</t>
  </si>
  <si>
    <t>Sokolov</t>
  </si>
  <si>
    <t>Datum:</t>
  </si>
  <si>
    <t>27. 1. 2022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</si>
  <si>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</si>
  <si>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</si>
  <si>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</si>
  <si>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</si>
  <si>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</si>
  <si>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</si>
  <si>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</si>
  <si>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</si>
  <si>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</si>
  <si>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03122905</t>
  </si>
  <si>
    <t>Ing. Milan Snopek</t>
  </si>
  <si>
    <t>/</t>
  </si>
  <si>
    <t>Zpracovatel:</t>
  </si>
  <si>
    <t>Mga. Jan Nájemník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</si>
  <si>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</si>
  <si>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</si>
  <si>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</si>
  <si>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</si>
  <si>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</si>
  <si>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</si>
  <si>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</si>
  <si>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</si>
  <si>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</si>
  <si>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</si>
  <si>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</si>
  <si>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</si>
  <si>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</si>
  <si>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</si>
  <si>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</si>
  <si>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</si>
  <si>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</si>
  <si>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</si>
  <si>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</si>
  <si>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</si>
  <si>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</si>
  <si>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</si>
  <si>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</si>
  <si>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</si>
  <si>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</si>
  <si>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</si>
  <si>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</si>
  <si>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</si>
  <si>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</si>
  <si>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</si>
  <si>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</si>
  <si>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</si>
  <si>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</si>
  <si>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</si>
  <si>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</si>
  <si>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</si>
  <si>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</si>
  <si>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</si>
  <si>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</si>
  <si>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</si>
  <si>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</si>
  <si>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</si>
  <si>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</si>
  <si>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</si>
  <si>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</si>
  <si>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</si>
  <si>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</si>
  <si>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</si>
  <si>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</si>
  <si>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</si>
  <si>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</si>
  <si>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</si>
  <si>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</si>
  <si>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</si>
  <si>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</si>
  <si>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</si>
  <si>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</si>
  <si>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</si>
  <si>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</si>
  <si>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</si>
  <si>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</si>
  <si>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</si>
  <si>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</si>
  <si>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</si>
  <si>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</si>
  <si>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</si>
  <si>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PSV - Práce a dodávky PSV</t>
  </si>
  <si>
    <t xml:space="preserve">    721 - Zdravotechnika - vnitřní kanalizace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</si>
  <si>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</si>
  <si>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</si>
  <si>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</si>
  <si>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</si>
  <si>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</si>
  <si>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</si>
  <si>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</si>
  <si>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</si>
  <si>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</si>
  <si>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</si>
  <si>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</si>
  <si>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</si>
  <si>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</si>
  <si>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</si>
  <si>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</si>
  <si>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</si>
  <si>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</si>
  <si>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</si>
  <si>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</si>
  <si>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</si>
  <si>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</si>
  <si>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</si>
  <si>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</si>
  <si>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</si>
  <si>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</si>
  <si>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</si>
  <si>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</si>
  <si>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</si>
  <si>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</si>
  <si>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</si>
  <si>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</si>
  <si>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</si>
  <si>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1449573141</t>
  </si>
  <si>
    <t>PP</t>
  </si>
  <si>
    <t>Sejmutí ornice strojně při souvislé ploše do 100 m2, tl. vrstvy do 200 mm</t>
  </si>
  <si>
    <t>VV</t>
  </si>
  <si>
    <t>SO-01- sejmutí ornice výkopu potrubí</t>
  </si>
  <si>
    <t>(56,15+9,68)*0,8</t>
  </si>
  <si>
    <t>SO-01 - sejmutí ornice výkopu pro nádrže</t>
  </si>
  <si>
    <t>6,5*4,5</t>
  </si>
  <si>
    <t>Mezisoučet</t>
  </si>
  <si>
    <t>3</t>
  </si>
  <si>
    <t>SO-02- sejmutí ornice výkopu potrubí</t>
  </si>
  <si>
    <t>(53,94+9,22)*0,8</t>
  </si>
  <si>
    <t>SO-02 - sejmutí ornice výkopu pro nádrže</t>
  </si>
  <si>
    <t>Součet</t>
  </si>
  <si>
    <t>122251103</t>
  </si>
  <si>
    <t>Odkopávky a prokopávky nezapažené v hornině třídy těžitelnosti I, skupiny 3 objem do 100 m3 strojně</t>
  </si>
  <si>
    <t>m3</t>
  </si>
  <si>
    <t>-1896868079</t>
  </si>
  <si>
    <t>Odkopávky a prokopávky nezapažené strojně v hornině třídy těžitelnosti I skupiny 3 přes 50 do 100 m3</t>
  </si>
  <si>
    <t>SO-01 - výkopy pro potrubí</t>
  </si>
  <si>
    <t>(0,6*17,16)+(0,6*2,37)+(2,186*0,6)+(24,4*0,6)</t>
  </si>
  <si>
    <t>SO-02 - výkopy pro potrubí</t>
  </si>
  <si>
    <t>(41,18*0,6)+(2,62*0,6)+(2,05*0,6)+(6,5*0,6)+(3,44*0,6)+(2,03*0,6)</t>
  </si>
  <si>
    <t>123252103</t>
  </si>
  <si>
    <t>Vykopávky zářezů na suchu v hornině třídy těžitelnosti I, skupiny 3 objem do 100 m3 strojně</t>
  </si>
  <si>
    <t>426727297</t>
  </si>
  <si>
    <t>Vykopávky zářezů se šikmými stěnami pro podzemní vedení strojně v hornině třídy těžitelnosti I skupiny 3 přes 50 do 100 m3</t>
  </si>
  <si>
    <t>SO-01 - výkop zářezu pro nádrž</t>
  </si>
  <si>
    <t>19,54*3,5</t>
  </si>
  <si>
    <t>SO-02 - výkop zářezu pro nádrž</t>
  </si>
  <si>
    <t>129911121</t>
  </si>
  <si>
    <t>Bourání zdiva z betonu prostého neprokládaného v odkopávkách nebo prokopávkách ručně</t>
  </si>
  <si>
    <t>16</t>
  </si>
  <si>
    <t>2059485489</t>
  </si>
  <si>
    <t>Bourání konstrukcí v odkopávkách a prokopávkách ručně s přemístěním suti na hromady na vzdálenost do 20 m nebo s naložením na dopravní prostředek z betonu prostého neprokládaného</t>
  </si>
  <si>
    <t>SO-01 - bourání obetonávek lapačů 2ks</t>
  </si>
  <si>
    <t>(0,55*0,55*0,2)*3</t>
  </si>
  <si>
    <t>SO-02 - bourání obetonávek lapačů 2ks</t>
  </si>
  <si>
    <t>5</t>
  </si>
  <si>
    <t>162651111</t>
  </si>
  <si>
    <t>Vodorovné přemístění do 4000 m výkopku/sypaniny z horniny třídy těžitelnosti I, skupiny 1 až 3</t>
  </si>
  <si>
    <t>-1639593768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</si>
  <si>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</si>
  <si>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SO-01 - doprava zásypových sypanin</t>
  </si>
  <si>
    <t>15,757+22,575+3,15+3,369</t>
  </si>
  <si>
    <t>SO-02 - doprava zásypových sypanin</t>
  </si>
  <si>
    <t>15,117+22,575+3,15+3,236</t>
  </si>
  <si>
    <t>6</t>
  </si>
  <si>
    <t>162751114</t>
  </si>
  <si>
    <t>Vodorovné přemístění do 7000 m výkopku/sypaniny z horniny třídy těžitelnosti I, skupiny 1 až 3</t>
  </si>
  <si>
    <t>90417053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</si>
  <si>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</si>
  <si>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SO-01 - odvoz výkopku na nejbližší skládku</t>
  </si>
  <si>
    <t>68,39+27,67-39,981</t>
  </si>
  <si>
    <t>SO-02 - odvoz výkopku na nejbližší skládku</t>
  </si>
  <si>
    <t>68,39+34,692-47,806</t>
  </si>
  <si>
    <t>7</t>
  </si>
  <si>
    <t>171201221</t>
  </si>
  <si>
    <t>Poplatek za uložení na skládce (skládkovné) zeminy a kamení kód odpadu 17 05 04</t>
  </si>
  <si>
    <t>t</t>
  </si>
  <si>
    <t>1841837097</t>
  </si>
  <si>
    <t>Poplatek za uložení stavebního odpadu na skládce (skládkovné) zeminy a kamení zatříděného do Katalogu odpadů pod kódem 17 05 04</t>
  </si>
  <si>
    <t>SO-01 - skládkovné za zeminu</t>
  </si>
  <si>
    <t>SO-02 - skládkovné za zeminu</t>
  </si>
  <si>
    <t>111,355*1,5 'Přepočtené koeficientem množství</t>
  </si>
  <si>
    <t>8</t>
  </si>
  <si>
    <t>174151101</t>
  </si>
  <si>
    <t>Zásyp jam, šachet rýh nebo kolem objektů sypaninou se zhutněním</t>
  </si>
  <si>
    <t>-1791573069</t>
  </si>
  <si>
    <t>Zásyp sypaninou z jakékoliv horniny strojně s uložením výkopku ve vrstvách se zhutněním jam, šachet, rýh nebo kolem objektů v těchto vykopávkách</t>
  </si>
  <si>
    <t xml:space="preserve">SO-01 </t>
  </si>
  <si>
    <t>zásyp potrubí</t>
  </si>
  <si>
    <t>27,67-(3,14*0,055*0,055*56,15)-3,369-15,757-(3,14*0,08*0,08*9,68)</t>
  </si>
  <si>
    <t>zásyp nádrže</t>
  </si>
  <si>
    <t>68,39-10,5-22,575-3,15</t>
  </si>
  <si>
    <t>SO-02</t>
  </si>
  <si>
    <t>34,692-(3,14*0,055*0,055*53,94)-3,236-15,117-(3,14*0,08*0,08*9,22)</t>
  </si>
  <si>
    <t>9</t>
  </si>
  <si>
    <t>175151101</t>
  </si>
  <si>
    <t>Obsypání potrubí strojně sypaninou bez prohození, uloženou do 3 m</t>
  </si>
  <si>
    <t>-525282104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</si>
  <si>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</si>
  <si>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SO-01 - obsyp potrubí DN110</t>
  </si>
  <si>
    <t>(0,3+0,11)*56,15*0,6</t>
  </si>
  <si>
    <t>SO-01 - obsyp potrubí DN160</t>
  </si>
  <si>
    <t>(0,3+0,16)*9,68*0,6</t>
  </si>
  <si>
    <t>- potrubí DN110</t>
  </si>
  <si>
    <t>-3,14*0,055*0,055*56,15</t>
  </si>
  <si>
    <t>- potrubí DN160</t>
  </si>
  <si>
    <t>-3,14*0,08*0,08*9,68</t>
  </si>
  <si>
    <t>SO-02 - obsyp potrubí DN110</t>
  </si>
  <si>
    <t>(0,3+0,11)*53,94*0,6</t>
  </si>
  <si>
    <t>SO-02 - obsyp potrubí DN160</t>
  </si>
  <si>
    <t>(0,3+0,16)*9,22*0,6</t>
  </si>
  <si>
    <t>-3,14*0,055*0,055*53,94</t>
  </si>
  <si>
    <t>-3,14*0,08*0,08*9,22</t>
  </si>
  <si>
    <t>10</t>
  </si>
  <si>
    <t>M</t>
  </si>
  <si>
    <t>58337331</t>
  </si>
  <si>
    <t>štěrkopísek frakce 0/22</t>
  </si>
  <si>
    <t>-1855378154</t>
  </si>
  <si>
    <t>30,874*1,7 'Přepočtené koeficientem množství</t>
  </si>
  <si>
    <t>11</t>
  </si>
  <si>
    <t>175151201</t>
  </si>
  <si>
    <t>Obsypání objektu nad přilehlým původním terénem sypaninou bez prohození, uloženou do 3 m strojně</t>
  </si>
  <si>
    <t>1148521472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</si>
  <si>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</si>
  <si>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SO-01 - obsyp nádrží po výšku nádrže 2300mm</t>
  </si>
  <si>
    <t>4,5*3,5*2,3</t>
  </si>
  <si>
    <t>-podsyp</t>
  </si>
  <si>
    <t>-4,5*3,5*0,2</t>
  </si>
  <si>
    <t>- nádrže</t>
  </si>
  <si>
    <t>-10,5</t>
  </si>
  <si>
    <t>SO-02 - obsyp nádrže po výšku nádrže 2300mm</t>
  </si>
  <si>
    <t>- nádrž</t>
  </si>
  <si>
    <t>12</t>
  </si>
  <si>
    <t>58343872</t>
  </si>
  <si>
    <t>kamenivo drcené hrubé frakce 8/16</t>
  </si>
  <si>
    <t>-880046421</t>
  </si>
  <si>
    <t>45,15*1,4 'Přepočtené koeficientem množství</t>
  </si>
  <si>
    <t>13</t>
  </si>
  <si>
    <t>181351003</t>
  </si>
  <si>
    <t>Rozprostření ornice tl vrstvy do 200 mm pl do 100 m2 v rovině nebo ve svahu do 1:5 strojně</t>
  </si>
  <si>
    <t>-872461902</t>
  </si>
  <si>
    <t>Rozprostření a urovnání ornice v rovině nebo ve svahu sklonu do 1:5 strojně při souvislé ploše do 100 m2, tl. vrstvy do 200 mm</t>
  </si>
  <si>
    <t>SO-01 - ornice</t>
  </si>
  <si>
    <t>81,914</t>
  </si>
  <si>
    <t>SO-02 - ornice</t>
  </si>
  <si>
    <t>79,778</t>
  </si>
  <si>
    <t>Zakládání</t>
  </si>
  <si>
    <t>14</t>
  </si>
  <si>
    <t>271532211</t>
  </si>
  <si>
    <t>Podsyp pod základové konstrukce se zhutněním z hrubého kameniva frakce 32 až 63 mm</t>
  </si>
  <si>
    <t>-440143488</t>
  </si>
  <si>
    <t>Podsyp pod základové konstrukce se zhutněním a urovnáním povrchu z kameniva hrubého, frakce 32 - 63 mm</t>
  </si>
  <si>
    <t>SO-01 - podsyp pod nádrž</t>
  </si>
  <si>
    <t>4,5*3,5*0,2</t>
  </si>
  <si>
    <t>SO-02 - podsyp pod nádrž</t>
  </si>
  <si>
    <t>Svislé a kompletní konstrukce</t>
  </si>
  <si>
    <t>R2</t>
  </si>
  <si>
    <t>Sestava podzemní nádrže 10000l s přílušenstvím</t>
  </si>
  <si>
    <t>kus</t>
  </si>
  <si>
    <t>-1638153036</t>
  </si>
  <si>
    <t>Podzemní nádrž 10000l
Teleskopický vyrovnávací nástavec s PE poklopem
- interní filtr
- vtokové hrdlo s ochranou proti víření vody
- přepadový sifon s ochranou proti vniknutí
 drobných zvířat
- rychlomontážní manžeta
- čerpadlo zahradní soupravy
- box pro připojení vody
- sací souprava s 10 m sací hadicí 1“</t>
  </si>
  <si>
    <t>SO-01 - sestava nádrže 10000l</t>
  </si>
  <si>
    <t>SO-02 - sestava nádrže 10000l</t>
  </si>
  <si>
    <t>Vodorovné konstrukce</t>
  </si>
  <si>
    <t>451572111</t>
  </si>
  <si>
    <t>Lože pod potrubí otevřený výkop z kameniva drobného těženého</t>
  </si>
  <si>
    <t>-1197210316</t>
  </si>
  <si>
    <t>Lože pod potrubí, stoky a drobné objekty v otevřeném výkopu z kameniva drobného těženého 0 až 4 mm</t>
  </si>
  <si>
    <t>SO-01 - lože pod potrubí</t>
  </si>
  <si>
    <t>56,15*0,1*0,6</t>
  </si>
  <si>
    <t>SO-02 - lože pod potrubí</t>
  </si>
  <si>
    <t>53,94*0,1*0,6</t>
  </si>
  <si>
    <t>Trubní vedení</t>
  </si>
  <si>
    <t>17</t>
  </si>
  <si>
    <t>871265211</t>
  </si>
  <si>
    <t>Kanalizační potrubí z tvrdého PVC jednovrstvé tuhost třídy SN4 DN 110</t>
  </si>
  <si>
    <t>m</t>
  </si>
  <si>
    <t>-694533202</t>
  </si>
  <si>
    <t>Kanalizační potrubí z tvrdého PVC v otevřeném výkopu ve sklonu do 20 %, hladkého plnostěnného jednovrstvého, tuhost třídy SN 4 DN 110</t>
  </si>
  <si>
    <t xml:space="preserve">SO-02 - potrubí </t>
  </si>
  <si>
    <t>52,59</t>
  </si>
  <si>
    <t xml:space="preserve">SO-01 - potrubí </t>
  </si>
  <si>
    <t>55,12</t>
  </si>
  <si>
    <t>18</t>
  </si>
  <si>
    <t>877265211</t>
  </si>
  <si>
    <t>Montáž tvarovek z tvrdého PVC-systém KG nebo z polypropylenu-systém KG 2000 jednoosé DN 110</t>
  </si>
  <si>
    <t>-2081819356</t>
  </si>
  <si>
    <t xml:space="preserve">Montáž tvarovek na kanalizačním potrubí z trub z plastu  z tvrdého PVC nebo z polypropylenu v otevřeném výkopu jednoosých DN 110</t>
  </si>
  <si>
    <t>SO-02 - tvarovky</t>
  </si>
  <si>
    <t>24</t>
  </si>
  <si>
    <t>SO-01 - tvarovky</t>
  </si>
  <si>
    <t>19</t>
  </si>
  <si>
    <t>28611350</t>
  </si>
  <si>
    <t>koleno kanalizace PVC KG 110x30°</t>
  </si>
  <si>
    <t>1172064315</t>
  </si>
  <si>
    <t>SO-02 - koleno 110/30°°</t>
  </si>
  <si>
    <t>20</t>
  </si>
  <si>
    <t>OSM.222700</t>
  </si>
  <si>
    <t>KGR redukce dlouhá DN 160/110 SN8</t>
  </si>
  <si>
    <t>-887471102</t>
  </si>
  <si>
    <t>SO-01</t>
  </si>
  <si>
    <t>28611351</t>
  </si>
  <si>
    <t>koleno kanalizační PVC KG 110x45°</t>
  </si>
  <si>
    <t>-1480698301</t>
  </si>
  <si>
    <t>SO-02 - koleno 110/45°</t>
  </si>
  <si>
    <t>SO-01 - koleno 110/45°</t>
  </si>
  <si>
    <t>22</t>
  </si>
  <si>
    <t>28611908</t>
  </si>
  <si>
    <t>odbočka kanalizační plastová s hrdlem KG 110/110/45°</t>
  </si>
  <si>
    <t>1445844658</t>
  </si>
  <si>
    <t>odbočka kanalizační plastová s hrdlem KG 110/110/67°</t>
  </si>
  <si>
    <t>SO-02 - odbočka 110/110/45°</t>
  </si>
  <si>
    <t>SO-01 - odbočka 110/110/45°</t>
  </si>
  <si>
    <t>23</t>
  </si>
  <si>
    <t>877315211</t>
  </si>
  <si>
    <t>Montáž tvarovek z tvrdého PVC-systém KG nebo z polypropylenu-systém KG 2000 jednoosé DN 160</t>
  </si>
  <si>
    <t>-1753552702</t>
  </si>
  <si>
    <t xml:space="preserve">Montáž tvarovek na kanalizačním potrubí z trub z plastu  z tvrdého PVC nebo z polypropylenu v otevřeném výkopu jednoosých DN 160</t>
  </si>
  <si>
    <t>28611912</t>
  </si>
  <si>
    <t>odbočka kanalizační plastová s hrdlem KG 160/110/45°</t>
  </si>
  <si>
    <t>1130326589</t>
  </si>
  <si>
    <t>25</t>
  </si>
  <si>
    <t>899623151</t>
  </si>
  <si>
    <t>Obetonování potrubí nebo zdiva stok betonem prostým tř. C 16/20 otevřený výkop</t>
  </si>
  <si>
    <t>1200695598</t>
  </si>
  <si>
    <t>Obetonování potrubí nebo zdiva stok betonem prostým v otevřeném výkopu, beton tř. C 16/20</t>
  </si>
  <si>
    <t>SO-02 - obetonávka lapačů 2ks</t>
  </si>
  <si>
    <t>SO-01 - obetonávka lapačů 3ks</t>
  </si>
  <si>
    <t>26</t>
  </si>
  <si>
    <t>899722111</t>
  </si>
  <si>
    <t>Krytí potrubí z plastů výstražnou fólií z PVC 20 cm</t>
  </si>
  <si>
    <t>-1420199340</t>
  </si>
  <si>
    <t>Krytí potrubí z plastů výstražnou fólií z PVC šířky 20 cm</t>
  </si>
  <si>
    <t>SO-02 - folie nad potrubí</t>
  </si>
  <si>
    <t>53,94+9,22</t>
  </si>
  <si>
    <t>SO-01 - folie nad potrubí</t>
  </si>
  <si>
    <t>56,15+9,68</t>
  </si>
  <si>
    <t>27</t>
  </si>
  <si>
    <t>877265271</t>
  </si>
  <si>
    <t>Montáž lapače střešních splavenin z tvrdého PVC-systém KG DN 110</t>
  </si>
  <si>
    <t>808075551</t>
  </si>
  <si>
    <t xml:space="preserve">Montáž tvarovek na kanalizačním potrubí z trub z plastu  z tvrdého PVC nebo z polypropylenu v otevřeném výkopu lapačů střešních splavenin DN 100</t>
  </si>
  <si>
    <t>SO-02 - lapače</t>
  </si>
  <si>
    <t>SO-01 - lapače</t>
  </si>
  <si>
    <t>28</t>
  </si>
  <si>
    <t>28341110</t>
  </si>
  <si>
    <t>lapače střešních splavenin okapová vpusť s klapkou+inspekční poklop z PP</t>
  </si>
  <si>
    <t>1389354757</t>
  </si>
  <si>
    <t>PSV</t>
  </si>
  <si>
    <t>Práce a dodávky PSV</t>
  </si>
  <si>
    <t>721</t>
  </si>
  <si>
    <t>Zdravotechnika - vnitřní kanalizace</t>
  </si>
  <si>
    <t>29</t>
  </si>
  <si>
    <t>721242803</t>
  </si>
  <si>
    <t>Demontáž lapače střešních splavenin DN 110</t>
  </si>
  <si>
    <t>-328607820</t>
  </si>
  <si>
    <t xml:space="preserve">Demontáž lapačů střešních splavenin  DN 110</t>
  </si>
  <si>
    <t>SO-02 - demontáž lapačů</t>
  </si>
  <si>
    <t>SO-01 - demontáž lapačů</t>
  </si>
  <si>
    <t>HZS</t>
  </si>
  <si>
    <t>Hodinové zúčtovací sazby</t>
  </si>
  <si>
    <t>30</t>
  </si>
  <si>
    <t>HZS4111</t>
  </si>
  <si>
    <t>Hodinová zúčtovací sazba řidič - přistavění jeřábu</t>
  </si>
  <si>
    <t>km</t>
  </si>
  <si>
    <t>512</t>
  </si>
  <si>
    <t>-489057056</t>
  </si>
  <si>
    <t xml:space="preserve">Hodinové zúčtovací sazby ostatních profesí  obsluha stavebních strojů a zařízení řidič</t>
  </si>
  <si>
    <t>31</t>
  </si>
  <si>
    <t>HZS4132</t>
  </si>
  <si>
    <t>Hodinová zúčtovací sazba jeřábník specialista</t>
  </si>
  <si>
    <t>hod</t>
  </si>
  <si>
    <t>-1295857764</t>
  </si>
  <si>
    <t xml:space="preserve">Hodinové zúčtovací sazby ostatních profesí  obsluha stavebních strojů a zařízení jeřábník specialista</t>
  </si>
  <si>
    <t>VRN</t>
  </si>
  <si>
    <t>Vedlejší rozpočtové náklady</t>
  </si>
  <si>
    <t>VRN1</t>
  </si>
  <si>
    <t>Průzkumné, geodetické a projektové práce</t>
  </si>
  <si>
    <t>32</t>
  </si>
  <si>
    <t>012103000</t>
  </si>
  <si>
    <t>Geodetické práce před výstavbou</t>
  </si>
  <si>
    <t>1024</t>
  </si>
  <si>
    <t>2077254861</t>
  </si>
  <si>
    <t>Geodetické práce před výstavbou, 0,5% z ceny díla</t>
  </si>
  <si>
    <t>33</t>
  </si>
  <si>
    <t>012303000</t>
  </si>
  <si>
    <t>Geodetické práce po výstavbě</t>
  </si>
  <si>
    <t>-452577716</t>
  </si>
  <si>
    <t>Geodetické práce po výstavbě, 0,5% z ceny díla</t>
  </si>
  <si>
    <t>34</t>
  </si>
  <si>
    <t>013254000</t>
  </si>
  <si>
    <t>Dokumentace skutečného provedení stavby</t>
  </si>
  <si>
    <t>soubor</t>
  </si>
  <si>
    <t>-2092864845</t>
  </si>
  <si>
    <t>Dokumentace skutečného provedení stavby, 1,5% z ceny díla</t>
  </si>
  <si>
    <t>VRN3</t>
  </si>
  <si>
    <t>Zařízení staveniště</t>
  </si>
  <si>
    <t>35</t>
  </si>
  <si>
    <t>032803000</t>
  </si>
  <si>
    <t>Ostatní vybavení staveniště - ohrazení</t>
  </si>
  <si>
    <t>-25631979</t>
  </si>
  <si>
    <t>Ostatní vybavení staveniště, ohrazení apod, 2% z ceny díla</t>
  </si>
  <si>
    <t>36</t>
  </si>
  <si>
    <t>039103000</t>
  </si>
  <si>
    <t>Rozebrání, bourání a odvoz zařízení staveniště</t>
  </si>
  <si>
    <t>-1380117195</t>
  </si>
  <si>
    <t>Rozebrání, bourání a odvoz zařízení staveniště, 1% z ceny díla</t>
  </si>
  <si>
    <t>VRN5</t>
  </si>
  <si>
    <t>Finanční náklady</t>
  </si>
  <si>
    <t>37</t>
  </si>
  <si>
    <t>051303000</t>
  </si>
  <si>
    <t>Pojištění</t>
  </si>
  <si>
    <t>1324276992</t>
  </si>
  <si>
    <t>Pojištění proti zpoždění, 2% z ceny díla</t>
  </si>
  <si>
    <t>VRN7</t>
  </si>
  <si>
    <t>Provozní vlivy</t>
  </si>
  <si>
    <t>38</t>
  </si>
  <si>
    <t>075103000</t>
  </si>
  <si>
    <t>Ochranná pásma elektrického vedení - vytyčení</t>
  </si>
  <si>
    <t>-1398266841</t>
  </si>
  <si>
    <t>Ochranná pásma elektrického vedení, 1,5% z ceny díla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</si>
</sst>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G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08/12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MŠ Pionýrů - retence dešťových vod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Sokolov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27. 1. 2022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Sokolov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33</v>
      </c>
      <c r="AJ89" s="41"/>
      <c r="AK89" s="41"/>
      <c r="AL89" s="41"/>
      <c r="AM89" s="81" t="str">
        <f>IF(E17="","",E17)</f>
        <v>Ing. Milan Snopek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15.15" customHeight="1">
      <c r="A90" s="39"/>
      <c r="B90" s="40"/>
      <c r="C90" s="33" t="s">
        <v>31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Mga. Jan Nájemník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2" t="s">
        <v>77</v>
      </c>
      <c r="BE92" s="102" t="s">
        <v>78</v>
      </c>
      <c r="BF92" s="103" t="s">
        <v>79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ROUND(AT95,2)</f>
        <v>0</v>
      </c>
      <c r="AU94" s="116">
        <f>ROUND(AU95,2)</f>
        <v>0</v>
      </c>
      <c r="AV94" s="116">
        <f>ROUND(SUM(AX94:AY94),2)</f>
        <v>0</v>
      </c>
      <c r="AW94" s="117">
        <f>ROUND(AW95,5)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ROUND(BB95,2)</f>
        <v>0</v>
      </c>
      <c r="BC94" s="116">
        <f>ROUND(BC95,2)</f>
        <v>0</v>
      </c>
      <c r="BD94" s="116">
        <f>ROUND(BD95,2)</f>
        <v>0</v>
      </c>
      <c r="BE94" s="116">
        <f>ROUND(BE95,2)</f>
        <v>0</v>
      </c>
      <c r="BF94" s="118">
        <f>ROUND(BF95,2)</f>
        <v>0</v>
      </c>
      <c r="BG94" s="6"/>
      <c r="BS94" s="119" t="s">
        <v>81</v>
      </c>
      <c r="BT94" s="119" t="s">
        <v>82</v>
      </c>
      <c r="BV94" s="119" t="s">
        <v>83</v>
      </c>
      <c r="BW94" s="119" t="s">
        <v>6</v>
      </c>
      <c r="BX94" s="119" t="s">
        <v>84</v>
      </c>
      <c r="CL94" s="119" t="s">
        <v>1</v>
      </c>
    </row>
    <row r="95" s="7" customFormat="1" ht="16.5" customHeight="1">
      <c r="A95" s="120" t="s">
        <v>36</v>
      </c>
      <c r="B95" s="121"/>
      <c r="C95" s="122"/>
      <c r="D95" s="123" t="s">
        <v>15</v>
      </c>
      <c r="E95" s="123"/>
      <c r="F95" s="123"/>
      <c r="G95" s="123"/>
      <c r="H95" s="123"/>
      <c r="I95" s="124"/>
      <c r="J95" s="123" t="s">
        <v>18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'08-12 - MŠ Pionýrů - rete...'!K30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85</v>
      </c>
      <c r="AR95" s="127"/>
      <c r="AS95" s="128">
        <f>'08-12 - MŠ Pionýrů - rete...'!K28</f>
        <v>0</v>
      </c>
      <c r="AT95" s="129">
        <f>'08-12 - MŠ Pionýrů - rete...'!K29</f>
        <v>0</v>
      </c>
      <c r="AU95" s="129">
        <v>0</v>
      </c>
      <c r="AV95" s="129">
        <f>ROUND(SUM(AX95:AY95),2)</f>
        <v>0</v>
      </c>
      <c r="AW95" s="130">
        <f>'08-12 - MŠ Pionýrů - rete...'!T126</f>
        <v>0</v>
      </c>
      <c r="AX95" s="129">
        <f>'08-12 - MŠ Pionýrů - rete...'!K33</f>
        <v>0</v>
      </c>
      <c r="AY95" s="129">
        <f>'08-12 - MŠ Pionýrů - rete...'!K34</f>
        <v>0</v>
      </c>
      <c r="AZ95" s="129">
        <f>'08-12 - MŠ Pionýrů - rete...'!K35</f>
        <v>0</v>
      </c>
      <c r="BA95" s="129">
        <f>'08-12 - MŠ Pionýrů - rete...'!K36</f>
        <v>0</v>
      </c>
      <c r="BB95" s="129">
        <f>'08-12 - MŠ Pionýrů - rete...'!F33</f>
        <v>0</v>
      </c>
      <c r="BC95" s="129">
        <f>'08-12 - MŠ Pionýrů - rete...'!F34</f>
        <v>0</v>
      </c>
      <c r="BD95" s="129">
        <f>'08-12 - MŠ Pionýrů - rete...'!F35</f>
        <v>0</v>
      </c>
      <c r="BE95" s="129">
        <f>'08-12 - MŠ Pionýrů - rete...'!F36</f>
        <v>0</v>
      </c>
      <c r="BF95" s="131">
        <f>'08-12 - MŠ Pionýrů - rete...'!F37</f>
        <v>0</v>
      </c>
      <c r="BG95" s="7"/>
      <c r="BT95" s="132" t="s">
        <v>86</v>
      </c>
      <c r="BU95" s="132" t="s">
        <v>87</v>
      </c>
      <c r="BV95" s="132" t="s">
        <v>83</v>
      </c>
      <c r="BW95" s="132" t="s">
        <v>6</v>
      </c>
      <c r="BX95" s="132" t="s">
        <v>84</v>
      </c>
      <c r="CL95" s="132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</sheetData>
  <sheetProtection sheet="1" formatColumns="0" formatRows="0" objects="1" scenarios="1" spinCount="100000" saltValue="igf3lgILuw0FB7FLu92EIWHB8ZsleodoF4hKoOzLyIgPQOFsBoZvNdvLqtnzNnp/794PuKJ8Z1+1f37nQRqooA==" hashValue="fTpxZxBiklGyLaZNN6TkiDJfcY4SoXCjaUpkqs7KtHIJ+99XCe58sBY//WC639f4xKKTAr7ylXsal6PFuz9H4g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8-12 - MŠ Pionýrů - ret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1"/>
      <c r="AT3" s="18" t="s">
        <v>88</v>
      </c>
    </row>
    <row r="4" s="1" customFormat="1" ht="24.96" customHeight="1">
      <c r="B4" s="21"/>
      <c r="D4" s="135" t="s">
        <v>89</v>
      </c>
      <c r="M4" s="21"/>
      <c r="N4" s="136" t="s">
        <v>11</v>
      </c>
      <c r="AT4" s="18" t="s">
        <v>4</v>
      </c>
    </row>
    <row r="5" s="1" customFormat="1" ht="6.96" customHeight="1">
      <c r="B5" s="21"/>
      <c r="M5" s="21"/>
    </row>
    <row r="6" s="2" customFormat="1" ht="12" customHeight="1">
      <c r="A6" s="39"/>
      <c r="B6" s="45"/>
      <c r="C6" s="39"/>
      <c r="D6" s="137" t="s">
        <v>17</v>
      </c>
      <c r="E6" s="39"/>
      <c r="F6" s="39"/>
      <c r="G6" s="39"/>
      <c r="H6" s="39"/>
      <c r="I6" s="39"/>
      <c r="J6" s="39"/>
      <c r="K6" s="39"/>
      <c r="L6" s="39"/>
      <c r="M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8" t="s">
        <v>18</v>
      </c>
      <c r="F7" s="39"/>
      <c r="G7" s="39"/>
      <c r="H7" s="39"/>
      <c r="I7" s="39"/>
      <c r="J7" s="39"/>
      <c r="K7" s="39"/>
      <c r="L7" s="39"/>
      <c r="M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7" t="s">
        <v>19</v>
      </c>
      <c r="E9" s="39"/>
      <c r="F9" s="139" t="s">
        <v>1</v>
      </c>
      <c r="G9" s="39"/>
      <c r="H9" s="39"/>
      <c r="I9" s="137" t="s">
        <v>20</v>
      </c>
      <c r="J9" s="139" t="s">
        <v>1</v>
      </c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7" t="s">
        <v>21</v>
      </c>
      <c r="E10" s="39"/>
      <c r="F10" s="139" t="s">
        <v>22</v>
      </c>
      <c r="G10" s="39"/>
      <c r="H10" s="39"/>
      <c r="I10" s="137" t="s">
        <v>23</v>
      </c>
      <c r="J10" s="140" t="str">
        <f>'Rekapitulace stavby'!AN8</f>
        <v>27. 1. 2022</v>
      </c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25</v>
      </c>
      <c r="E12" s="39"/>
      <c r="F12" s="39"/>
      <c r="G12" s="39"/>
      <c r="H12" s="39"/>
      <c r="I12" s="137" t="s">
        <v>26</v>
      </c>
      <c r="J12" s="139" t="s">
        <v>27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9" t="s">
        <v>28</v>
      </c>
      <c r="F13" s="39"/>
      <c r="G13" s="39"/>
      <c r="H13" s="39"/>
      <c r="I13" s="137" t="s">
        <v>29</v>
      </c>
      <c r="J13" s="139" t="s">
        <v>30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7" t="s">
        <v>31</v>
      </c>
      <c r="E15" s="39"/>
      <c r="F15" s="39"/>
      <c r="G15" s="39"/>
      <c r="H15" s="39"/>
      <c r="I15" s="137" t="s">
        <v>26</v>
      </c>
      <c r="J15" s="34" t="str">
        <f>'Rekapitulace stavby'!AN13</f>
        <v>Vyplň údaj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9"/>
      <c r="G16" s="139"/>
      <c r="H16" s="139"/>
      <c r="I16" s="137" t="s">
        <v>29</v>
      </c>
      <c r="J16" s="34" t="str">
        <f>'Rekapitulace stavby'!AN14</f>
        <v>Vyplň údaj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7" t="s">
        <v>33</v>
      </c>
      <c r="E18" s="39"/>
      <c r="F18" s="39"/>
      <c r="G18" s="39"/>
      <c r="H18" s="39"/>
      <c r="I18" s="137" t="s">
        <v>26</v>
      </c>
      <c r="J18" s="139" t="s">
        <v>34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9" t="s">
        <v>35</v>
      </c>
      <c r="F19" s="39"/>
      <c r="G19" s="39"/>
      <c r="H19" s="39"/>
      <c r="I19" s="137" t="s">
        <v>29</v>
      </c>
      <c r="J19" s="139" t="s">
        <v>36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7" t="s">
        <v>37</v>
      </c>
      <c r="E21" s="39"/>
      <c r="F21" s="39"/>
      <c r="G21" s="39"/>
      <c r="H21" s="39"/>
      <c r="I21" s="137" t="s">
        <v>26</v>
      </c>
      <c r="J21" s="139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9" t="s">
        <v>38</v>
      </c>
      <c r="F22" s="39"/>
      <c r="G22" s="39"/>
      <c r="H22" s="39"/>
      <c r="I22" s="137" t="s">
        <v>29</v>
      </c>
      <c r="J22" s="139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7" t="s">
        <v>39</v>
      </c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1"/>
      <c r="B25" s="142"/>
      <c r="C25" s="141"/>
      <c r="D25" s="141"/>
      <c r="E25" s="143" t="s">
        <v>1</v>
      </c>
      <c r="F25" s="143"/>
      <c r="G25" s="143"/>
      <c r="H25" s="143"/>
      <c r="I25" s="141"/>
      <c r="J25" s="141"/>
      <c r="K25" s="141"/>
      <c r="L25" s="141"/>
      <c r="M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5"/>
      <c r="E27" s="145"/>
      <c r="F27" s="145"/>
      <c r="G27" s="145"/>
      <c r="H27" s="145"/>
      <c r="I27" s="145"/>
      <c r="J27" s="145"/>
      <c r="K27" s="145"/>
      <c r="L27" s="145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>
      <c r="A28" s="39"/>
      <c r="B28" s="45"/>
      <c r="C28" s="39"/>
      <c r="D28" s="39"/>
      <c r="E28" s="137" t="s">
        <v>90</v>
      </c>
      <c r="F28" s="39"/>
      <c r="G28" s="39"/>
      <c r="H28" s="39"/>
      <c r="I28" s="39"/>
      <c r="J28" s="39"/>
      <c r="K28" s="146">
        <f>I94</f>
        <v>0</v>
      </c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>
      <c r="A29" s="39"/>
      <c r="B29" s="45"/>
      <c r="C29" s="39"/>
      <c r="D29" s="39"/>
      <c r="E29" s="137" t="s">
        <v>91</v>
      </c>
      <c r="F29" s="39"/>
      <c r="G29" s="39"/>
      <c r="H29" s="39"/>
      <c r="I29" s="39"/>
      <c r="J29" s="39"/>
      <c r="K29" s="146">
        <f>J94</f>
        <v>0</v>
      </c>
      <c r="L29" s="39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40</v>
      </c>
      <c r="E30" s="39"/>
      <c r="F30" s="39"/>
      <c r="G30" s="39"/>
      <c r="H30" s="39"/>
      <c r="I30" s="39"/>
      <c r="J30" s="39"/>
      <c r="K30" s="148">
        <f>ROUND(K126, 2)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45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42</v>
      </c>
      <c r="G32" s="39"/>
      <c r="H32" s="39"/>
      <c r="I32" s="149" t="s">
        <v>41</v>
      </c>
      <c r="J32" s="39"/>
      <c r="K32" s="149" t="s">
        <v>43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44</v>
      </c>
      <c r="E33" s="137" t="s">
        <v>45</v>
      </c>
      <c r="F33" s="146">
        <f>ROUND((SUM(BE126:BE388)),  2)</f>
        <v>0</v>
      </c>
      <c r="G33" s="39"/>
      <c r="H33" s="39"/>
      <c r="I33" s="151">
        <v>0.20999999999999999</v>
      </c>
      <c r="J33" s="39"/>
      <c r="K33" s="146">
        <f>ROUND(((SUM(BE126:BE388))*I33),  2)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46</v>
      </c>
      <c r="F34" s="146">
        <f>ROUND((SUM(BF126:BF388)),  2)</f>
        <v>0</v>
      </c>
      <c r="G34" s="39"/>
      <c r="H34" s="39"/>
      <c r="I34" s="151">
        <v>0.14999999999999999</v>
      </c>
      <c r="J34" s="39"/>
      <c r="K34" s="146">
        <f>ROUND(((SUM(BF126:BF388))*I34), 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47</v>
      </c>
      <c r="F35" s="146">
        <f>ROUND((SUM(BG126:BG388)),  2)</f>
        <v>0</v>
      </c>
      <c r="G35" s="39"/>
      <c r="H35" s="39"/>
      <c r="I35" s="151">
        <v>0.20999999999999999</v>
      </c>
      <c r="J35" s="39"/>
      <c r="K35" s="146">
        <f>0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48</v>
      </c>
      <c r="F36" s="146">
        <f>ROUND((SUM(BH126:BH388)),  2)</f>
        <v>0</v>
      </c>
      <c r="G36" s="39"/>
      <c r="H36" s="39"/>
      <c r="I36" s="151">
        <v>0.14999999999999999</v>
      </c>
      <c r="J36" s="39"/>
      <c r="K36" s="146">
        <f>0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49</v>
      </c>
      <c r="F37" s="146">
        <f>ROUND((SUM(BI126:BI388)),  2)</f>
        <v>0</v>
      </c>
      <c r="G37" s="39"/>
      <c r="H37" s="39"/>
      <c r="I37" s="151">
        <v>0</v>
      </c>
      <c r="J37" s="39"/>
      <c r="K37" s="146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4"/>
      <c r="K39" s="157">
        <f>SUM(K30:K37)</f>
        <v>0</v>
      </c>
      <c r="L39" s="158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M41" s="21"/>
    </row>
    <row r="42" s="1" customFormat="1" ht="14.4" customHeight="1">
      <c r="B42" s="21"/>
      <c r="M42" s="21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59" t="s">
        <v>53</v>
      </c>
      <c r="E50" s="160"/>
      <c r="F50" s="160"/>
      <c r="G50" s="159" t="s">
        <v>54</v>
      </c>
      <c r="H50" s="160"/>
      <c r="I50" s="160"/>
      <c r="J50" s="160"/>
      <c r="K50" s="160"/>
      <c r="L50" s="160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61" t="s">
        <v>55</v>
      </c>
      <c r="E61" s="162"/>
      <c r="F61" s="163" t="s">
        <v>56</v>
      </c>
      <c r="G61" s="161" t="s">
        <v>55</v>
      </c>
      <c r="H61" s="162"/>
      <c r="I61" s="162"/>
      <c r="J61" s="164" t="s">
        <v>56</v>
      </c>
      <c r="K61" s="162"/>
      <c r="L61" s="162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59" t="s">
        <v>57</v>
      </c>
      <c r="E65" s="165"/>
      <c r="F65" s="165"/>
      <c r="G65" s="159" t="s">
        <v>58</v>
      </c>
      <c r="H65" s="165"/>
      <c r="I65" s="165"/>
      <c r="J65" s="165"/>
      <c r="K65" s="165"/>
      <c r="L65" s="165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61" t="s">
        <v>55</v>
      </c>
      <c r="E76" s="162"/>
      <c r="F76" s="163" t="s">
        <v>56</v>
      </c>
      <c r="G76" s="161" t="s">
        <v>55</v>
      </c>
      <c r="H76" s="162"/>
      <c r="I76" s="162"/>
      <c r="J76" s="164" t="s">
        <v>56</v>
      </c>
      <c r="K76" s="162"/>
      <c r="L76" s="162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MŠ Pionýrů - retence dešťových vod</v>
      </c>
      <c r="F85" s="41"/>
      <c r="G85" s="41"/>
      <c r="H85" s="41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Sokolov</v>
      </c>
      <c r="G87" s="41"/>
      <c r="H87" s="41"/>
      <c r="I87" s="33" t="s">
        <v>23</v>
      </c>
      <c r="J87" s="80" t="str">
        <f>IF(J10="","",J10)</f>
        <v>27. 1. 2022</v>
      </c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>Město Sokolov</v>
      </c>
      <c r="G89" s="41"/>
      <c r="H89" s="41"/>
      <c r="I89" s="33" t="s">
        <v>33</v>
      </c>
      <c r="J89" s="37" t="str">
        <f>E19</f>
        <v>Ing. Milan Snopek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IF(E16="","",E16)</f>
        <v>Vyplň údaj</v>
      </c>
      <c r="G90" s="41"/>
      <c r="H90" s="41"/>
      <c r="I90" s="33" t="s">
        <v>37</v>
      </c>
      <c r="J90" s="37" t="str">
        <f>E22</f>
        <v>Mga. Jan Nájemník</v>
      </c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0" t="s">
        <v>93</v>
      </c>
      <c r="D92" s="171"/>
      <c r="E92" s="171"/>
      <c r="F92" s="171"/>
      <c r="G92" s="171"/>
      <c r="H92" s="171"/>
      <c r="I92" s="172" t="s">
        <v>94</v>
      </c>
      <c r="J92" s="172" t="s">
        <v>95</v>
      </c>
      <c r="K92" s="172" t="s">
        <v>96</v>
      </c>
      <c r="L92" s="17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3" t="s">
        <v>97</v>
      </c>
      <c r="D94" s="41"/>
      <c r="E94" s="41"/>
      <c r="F94" s="41"/>
      <c r="G94" s="41"/>
      <c r="H94" s="41"/>
      <c r="I94" s="111">
        <f>Q126</f>
        <v>0</v>
      </c>
      <c r="J94" s="111">
        <f>R126</f>
        <v>0</v>
      </c>
      <c r="K94" s="111">
        <f>K126</f>
        <v>0</v>
      </c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98</v>
      </c>
    </row>
    <row r="95" s="9" customFormat="1" ht="24.96" customHeight="1">
      <c r="A95" s="9"/>
      <c r="B95" s="174"/>
      <c r="C95" s="175"/>
      <c r="D95" s="176" t="s">
        <v>99</v>
      </c>
      <c r="E95" s="177"/>
      <c r="F95" s="177"/>
      <c r="G95" s="177"/>
      <c r="H95" s="177"/>
      <c r="I95" s="178">
        <f>Q127</f>
        <v>0</v>
      </c>
      <c r="J95" s="178">
        <f>R127</f>
        <v>0</v>
      </c>
      <c r="K95" s="178">
        <f>K127</f>
        <v>0</v>
      </c>
      <c r="L95" s="175"/>
      <c r="M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100</v>
      </c>
      <c r="E96" s="183"/>
      <c r="F96" s="183"/>
      <c r="G96" s="183"/>
      <c r="H96" s="183"/>
      <c r="I96" s="184">
        <f>Q128</f>
        <v>0</v>
      </c>
      <c r="J96" s="184">
        <f>R128</f>
        <v>0</v>
      </c>
      <c r="K96" s="184">
        <f>K128</f>
        <v>0</v>
      </c>
      <c r="L96" s="181"/>
      <c r="M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0"/>
      <c r="C97" s="181"/>
      <c r="D97" s="182" t="s">
        <v>101</v>
      </c>
      <c r="E97" s="183"/>
      <c r="F97" s="183"/>
      <c r="G97" s="183"/>
      <c r="H97" s="183"/>
      <c r="I97" s="184">
        <f>Q259</f>
        <v>0</v>
      </c>
      <c r="J97" s="184">
        <f>R259</f>
        <v>0</v>
      </c>
      <c r="K97" s="184">
        <f>K259</f>
        <v>0</v>
      </c>
      <c r="L97" s="181"/>
      <c r="M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0"/>
      <c r="C98" s="181"/>
      <c r="D98" s="182" t="s">
        <v>102</v>
      </c>
      <c r="E98" s="183"/>
      <c r="F98" s="183"/>
      <c r="G98" s="183"/>
      <c r="H98" s="183"/>
      <c r="I98" s="184">
        <f>Q267</f>
        <v>0</v>
      </c>
      <c r="J98" s="184">
        <f>R267</f>
        <v>0</v>
      </c>
      <c r="K98" s="184">
        <f>K267</f>
        <v>0</v>
      </c>
      <c r="L98" s="181"/>
      <c r="M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103</v>
      </c>
      <c r="E99" s="183"/>
      <c r="F99" s="183"/>
      <c r="G99" s="183"/>
      <c r="H99" s="183"/>
      <c r="I99" s="184">
        <f>Q275</f>
        <v>0</v>
      </c>
      <c r="J99" s="184">
        <f>R275</f>
        <v>0</v>
      </c>
      <c r="K99" s="184">
        <f>K275</f>
        <v>0</v>
      </c>
      <c r="L99" s="181"/>
      <c r="M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104</v>
      </c>
      <c r="E100" s="183"/>
      <c r="F100" s="183"/>
      <c r="G100" s="183"/>
      <c r="H100" s="183"/>
      <c r="I100" s="184">
        <f>Q283</f>
        <v>0</v>
      </c>
      <c r="J100" s="184">
        <f>R283</f>
        <v>0</v>
      </c>
      <c r="K100" s="184">
        <f>K283</f>
        <v>0</v>
      </c>
      <c r="L100" s="181"/>
      <c r="M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4"/>
      <c r="C101" s="175"/>
      <c r="D101" s="176" t="s">
        <v>105</v>
      </c>
      <c r="E101" s="177"/>
      <c r="F101" s="177"/>
      <c r="G101" s="177"/>
      <c r="H101" s="177"/>
      <c r="I101" s="178">
        <f>Q356</f>
        <v>0</v>
      </c>
      <c r="J101" s="178">
        <f>R356</f>
        <v>0</v>
      </c>
      <c r="K101" s="178">
        <f>K356</f>
        <v>0</v>
      </c>
      <c r="L101" s="175"/>
      <c r="M101" s="17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81"/>
      <c r="D102" s="182" t="s">
        <v>106</v>
      </c>
      <c r="E102" s="183"/>
      <c r="F102" s="183"/>
      <c r="G102" s="183"/>
      <c r="H102" s="183"/>
      <c r="I102" s="184">
        <f>Q357</f>
        <v>0</v>
      </c>
      <c r="J102" s="184">
        <f>R357</f>
        <v>0</v>
      </c>
      <c r="K102" s="184">
        <f>K357</f>
        <v>0</v>
      </c>
      <c r="L102" s="181"/>
      <c r="M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4"/>
      <c r="C103" s="175"/>
      <c r="D103" s="176" t="s">
        <v>107</v>
      </c>
      <c r="E103" s="177"/>
      <c r="F103" s="177"/>
      <c r="G103" s="177"/>
      <c r="H103" s="177"/>
      <c r="I103" s="178">
        <f>Q365</f>
        <v>0</v>
      </c>
      <c r="J103" s="178">
        <f>R365</f>
        <v>0</v>
      </c>
      <c r="K103" s="178">
        <f>K365</f>
        <v>0</v>
      </c>
      <c r="L103" s="175"/>
      <c r="M103" s="17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4"/>
      <c r="C104" s="175"/>
      <c r="D104" s="176" t="s">
        <v>108</v>
      </c>
      <c r="E104" s="177"/>
      <c r="F104" s="177"/>
      <c r="G104" s="177"/>
      <c r="H104" s="177"/>
      <c r="I104" s="178">
        <f>Q370</f>
        <v>0</v>
      </c>
      <c r="J104" s="178">
        <f>R370</f>
        <v>0</v>
      </c>
      <c r="K104" s="178">
        <f>K370</f>
        <v>0</v>
      </c>
      <c r="L104" s="175"/>
      <c r="M104" s="17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81"/>
      <c r="D105" s="182" t="s">
        <v>109</v>
      </c>
      <c r="E105" s="183"/>
      <c r="F105" s="183"/>
      <c r="G105" s="183"/>
      <c r="H105" s="183"/>
      <c r="I105" s="184">
        <f>Q371</f>
        <v>0</v>
      </c>
      <c r="J105" s="184">
        <f>R371</f>
        <v>0</v>
      </c>
      <c r="K105" s="184">
        <f>K371</f>
        <v>0</v>
      </c>
      <c r="L105" s="181"/>
      <c r="M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110</v>
      </c>
      <c r="E106" s="183"/>
      <c r="F106" s="183"/>
      <c r="G106" s="183"/>
      <c r="H106" s="183"/>
      <c r="I106" s="184">
        <f>Q378</f>
        <v>0</v>
      </c>
      <c r="J106" s="184">
        <f>R378</f>
        <v>0</v>
      </c>
      <c r="K106" s="184">
        <f>K378</f>
        <v>0</v>
      </c>
      <c r="L106" s="181"/>
      <c r="M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81"/>
      <c r="D107" s="182" t="s">
        <v>111</v>
      </c>
      <c r="E107" s="183"/>
      <c r="F107" s="183"/>
      <c r="G107" s="183"/>
      <c r="H107" s="183"/>
      <c r="I107" s="184">
        <f>Q383</f>
        <v>0</v>
      </c>
      <c r="J107" s="184">
        <f>R383</f>
        <v>0</v>
      </c>
      <c r="K107" s="184">
        <f>K383</f>
        <v>0</v>
      </c>
      <c r="L107" s="181"/>
      <c r="M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112</v>
      </c>
      <c r="E108" s="183"/>
      <c r="F108" s="183"/>
      <c r="G108" s="183"/>
      <c r="H108" s="183"/>
      <c r="I108" s="184">
        <f>Q386</f>
        <v>0</v>
      </c>
      <c r="J108" s="184">
        <f>R386</f>
        <v>0</v>
      </c>
      <c r="K108" s="184">
        <f>K386</f>
        <v>0</v>
      </c>
      <c r="L108" s="181"/>
      <c r="M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113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E7</f>
        <v>MŠ Pionýrů - retence dešťových vod</v>
      </c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</v>
      </c>
      <c r="D120" s="41"/>
      <c r="E120" s="41"/>
      <c r="F120" s="28" t="str">
        <f>F10</f>
        <v>Sokolov</v>
      </c>
      <c r="G120" s="41"/>
      <c r="H120" s="41"/>
      <c r="I120" s="33" t="s">
        <v>23</v>
      </c>
      <c r="J120" s="80" t="str">
        <f>IF(J10="","",J10)</f>
        <v>27. 1. 2022</v>
      </c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25</v>
      </c>
      <c r="D122" s="41"/>
      <c r="E122" s="41"/>
      <c r="F122" s="28" t="str">
        <f>E13</f>
        <v>Město Sokolov</v>
      </c>
      <c r="G122" s="41"/>
      <c r="H122" s="41"/>
      <c r="I122" s="33" t="s">
        <v>33</v>
      </c>
      <c r="J122" s="37" t="str">
        <f>E19</f>
        <v>Ing. Milan Snopek</v>
      </c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31</v>
      </c>
      <c r="D123" s="41"/>
      <c r="E123" s="41"/>
      <c r="F123" s="28" t="str">
        <f>IF(E16="","",E16)</f>
        <v>Vyplň údaj</v>
      </c>
      <c r="G123" s="41"/>
      <c r="H123" s="41"/>
      <c r="I123" s="33" t="s">
        <v>37</v>
      </c>
      <c r="J123" s="37" t="str">
        <f>E22</f>
        <v>Mga. Jan Nájemník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86"/>
      <c r="B125" s="187"/>
      <c r="C125" s="188" t="s">
        <v>114</v>
      </c>
      <c r="D125" s="189" t="s">
        <v>65</v>
      </c>
      <c r="E125" s="189" t="s">
        <v>61</v>
      </c>
      <c r="F125" s="189" t="s">
        <v>62</v>
      </c>
      <c r="G125" s="189" t="s">
        <v>115</v>
      </c>
      <c r="H125" s="189" t="s">
        <v>116</v>
      </c>
      <c r="I125" s="189" t="s">
        <v>117</v>
      </c>
      <c r="J125" s="189" t="s">
        <v>118</v>
      </c>
      <c r="K125" s="190" t="s">
        <v>96</v>
      </c>
      <c r="L125" s="191" t="s">
        <v>119</v>
      </c>
      <c r="M125" s="192"/>
      <c r="N125" s="101" t="s">
        <v>1</v>
      </c>
      <c r="O125" s="102" t="s">
        <v>44</v>
      </c>
      <c r="P125" s="102" t="s">
        <v>120</v>
      </c>
      <c r="Q125" s="102" t="s">
        <v>121</v>
      </c>
      <c r="R125" s="102" t="s">
        <v>122</v>
      </c>
      <c r="S125" s="102" t="s">
        <v>123</v>
      </c>
      <c r="T125" s="102" t="s">
        <v>124</v>
      </c>
      <c r="U125" s="102" t="s">
        <v>125</v>
      </c>
      <c r="V125" s="102" t="s">
        <v>126</v>
      </c>
      <c r="W125" s="102" t="s">
        <v>127</v>
      </c>
      <c r="X125" s="103" t="s">
        <v>128</v>
      </c>
      <c r="Y125" s="186"/>
      <c r="Z125" s="186"/>
      <c r="AA125" s="186"/>
      <c r="AB125" s="186"/>
      <c r="AC125" s="186"/>
      <c r="AD125" s="186"/>
      <c r="AE125" s="186"/>
    </row>
    <row r="126" s="2" customFormat="1" ht="22.8" customHeight="1">
      <c r="A126" s="39"/>
      <c r="B126" s="40"/>
      <c r="C126" s="108" t="s">
        <v>129</v>
      </c>
      <c r="D126" s="41"/>
      <c r="E126" s="41"/>
      <c r="F126" s="41"/>
      <c r="G126" s="41"/>
      <c r="H126" s="41"/>
      <c r="I126" s="41"/>
      <c r="J126" s="41"/>
      <c r="K126" s="193">
        <f>BK126</f>
        <v>0</v>
      </c>
      <c r="L126" s="41"/>
      <c r="M126" s="45"/>
      <c r="N126" s="104"/>
      <c r="O126" s="194"/>
      <c r="P126" s="105"/>
      <c r="Q126" s="195">
        <f>Q127+Q356+Q365+Q370</f>
        <v>0</v>
      </c>
      <c r="R126" s="195">
        <f>R127+R356+R365+R370</f>
        <v>0</v>
      </c>
      <c r="S126" s="105"/>
      <c r="T126" s="196">
        <f>T127+T356+T365+T370</f>
        <v>0</v>
      </c>
      <c r="U126" s="105"/>
      <c r="V126" s="196">
        <f>V127+V356+V365+V370</f>
        <v>136.71509950000001</v>
      </c>
      <c r="W126" s="105"/>
      <c r="X126" s="197">
        <f>X127+X356+X365+X370</f>
        <v>0.12678</v>
      </c>
      <c r="Y126" s="39"/>
      <c r="Z126" s="39"/>
      <c r="AA126" s="39"/>
      <c r="AB126" s="39"/>
      <c r="AC126" s="39"/>
      <c r="AD126" s="39"/>
      <c r="AE126" s="39"/>
      <c r="AT126" s="18" t="s">
        <v>81</v>
      </c>
      <c r="AU126" s="18" t="s">
        <v>98</v>
      </c>
      <c r="BK126" s="198">
        <f>BK127+BK356+BK365+BK370</f>
        <v>0</v>
      </c>
    </row>
    <row r="127" s="12" customFormat="1" ht="25.92" customHeight="1">
      <c r="A127" s="12"/>
      <c r="B127" s="199"/>
      <c r="C127" s="200"/>
      <c r="D127" s="201" t="s">
        <v>81</v>
      </c>
      <c r="E127" s="202" t="s">
        <v>130</v>
      </c>
      <c r="F127" s="202" t="s">
        <v>131</v>
      </c>
      <c r="G127" s="200"/>
      <c r="H127" s="200"/>
      <c r="I127" s="203"/>
      <c r="J127" s="203"/>
      <c r="K127" s="204">
        <f>BK127</f>
        <v>0</v>
      </c>
      <c r="L127" s="200"/>
      <c r="M127" s="205"/>
      <c r="N127" s="206"/>
      <c r="O127" s="207"/>
      <c r="P127" s="207"/>
      <c r="Q127" s="208">
        <f>Q128+Q259+Q267+Q275+Q283</f>
        <v>0</v>
      </c>
      <c r="R127" s="208">
        <f>R128+R259+R267+R275+R283</f>
        <v>0</v>
      </c>
      <c r="S127" s="207"/>
      <c r="T127" s="209">
        <f>T128+T259+T267+T275+T283</f>
        <v>0</v>
      </c>
      <c r="U127" s="207"/>
      <c r="V127" s="209">
        <f>V128+V259+V267+V275+V283</f>
        <v>136.71509950000001</v>
      </c>
      <c r="W127" s="207"/>
      <c r="X127" s="210">
        <f>X128+X259+X267+X275+X283</f>
        <v>0</v>
      </c>
      <c r="Y127" s="12"/>
      <c r="Z127" s="12"/>
      <c r="AA127" s="12"/>
      <c r="AB127" s="12"/>
      <c r="AC127" s="12"/>
      <c r="AD127" s="12"/>
      <c r="AE127" s="12"/>
      <c r="AR127" s="211" t="s">
        <v>86</v>
      </c>
      <c r="AT127" s="212" t="s">
        <v>81</v>
      </c>
      <c r="AU127" s="212" t="s">
        <v>82</v>
      </c>
      <c r="AY127" s="211" t="s">
        <v>132</v>
      </c>
      <c r="BK127" s="213">
        <f>BK128+BK259+BK267+BK275+BK283</f>
        <v>0</v>
      </c>
    </row>
    <row r="128" s="12" customFormat="1" ht="22.8" customHeight="1">
      <c r="A128" s="12"/>
      <c r="B128" s="199"/>
      <c r="C128" s="200"/>
      <c r="D128" s="201" t="s">
        <v>81</v>
      </c>
      <c r="E128" s="214" t="s">
        <v>86</v>
      </c>
      <c r="F128" s="214" t="s">
        <v>133</v>
      </c>
      <c r="G128" s="200"/>
      <c r="H128" s="200"/>
      <c r="I128" s="203"/>
      <c r="J128" s="203"/>
      <c r="K128" s="215">
        <f>BK128</f>
        <v>0</v>
      </c>
      <c r="L128" s="200"/>
      <c r="M128" s="205"/>
      <c r="N128" s="206"/>
      <c r="O128" s="207"/>
      <c r="P128" s="207"/>
      <c r="Q128" s="208">
        <f>SUM(Q129:Q258)</f>
        <v>0</v>
      </c>
      <c r="R128" s="208">
        <f>SUM(R129:R258)</f>
        <v>0</v>
      </c>
      <c r="S128" s="207"/>
      <c r="T128" s="209">
        <f>SUM(T129:T258)</f>
        <v>0</v>
      </c>
      <c r="U128" s="207"/>
      <c r="V128" s="209">
        <f>SUM(V129:V258)</f>
        <v>115.696</v>
      </c>
      <c r="W128" s="207"/>
      <c r="X128" s="210">
        <f>SUM(X129:X258)</f>
        <v>0</v>
      </c>
      <c r="Y128" s="12"/>
      <c r="Z128" s="12"/>
      <c r="AA128" s="12"/>
      <c r="AB128" s="12"/>
      <c r="AC128" s="12"/>
      <c r="AD128" s="12"/>
      <c r="AE128" s="12"/>
      <c r="AR128" s="211" t="s">
        <v>86</v>
      </c>
      <c r="AT128" s="212" t="s">
        <v>81</v>
      </c>
      <c r="AU128" s="212" t="s">
        <v>86</v>
      </c>
      <c r="AY128" s="211" t="s">
        <v>132</v>
      </c>
      <c r="BK128" s="213">
        <f>SUM(BK129:BK258)</f>
        <v>0</v>
      </c>
    </row>
    <row r="129" s="2" customFormat="1" ht="16.5" customHeight="1">
      <c r="A129" s="39"/>
      <c r="B129" s="40"/>
      <c r="C129" s="216" t="s">
        <v>86</v>
      </c>
      <c r="D129" s="216" t="s">
        <v>134</v>
      </c>
      <c r="E129" s="217" t="s">
        <v>135</v>
      </c>
      <c r="F129" s="218" t="s">
        <v>136</v>
      </c>
      <c r="G129" s="219" t="s">
        <v>137</v>
      </c>
      <c r="H129" s="220">
        <v>161.69200000000001</v>
      </c>
      <c r="I129" s="221"/>
      <c r="J129" s="221"/>
      <c r="K129" s="222">
        <f>ROUND(P129*H129,2)</f>
        <v>0</v>
      </c>
      <c r="L129" s="223"/>
      <c r="M129" s="45"/>
      <c r="N129" s="224" t="s">
        <v>1</v>
      </c>
      <c r="O129" s="225" t="s">
        <v>45</v>
      </c>
      <c r="P129" s="226">
        <f>I129+J129</f>
        <v>0</v>
      </c>
      <c r="Q129" s="226">
        <f>ROUND(I129*H129,2)</f>
        <v>0</v>
      </c>
      <c r="R129" s="226">
        <f>ROUND(J129*H129,2)</f>
        <v>0</v>
      </c>
      <c r="S129" s="92"/>
      <c r="T129" s="227">
        <f>S129*H129</f>
        <v>0</v>
      </c>
      <c r="U129" s="227">
        <v>0</v>
      </c>
      <c r="V129" s="227">
        <f>U129*H129</f>
        <v>0</v>
      </c>
      <c r="W129" s="227">
        <v>0</v>
      </c>
      <c r="X129" s="228">
        <f>W129*H129</f>
        <v>0</v>
      </c>
      <c r="Y129" s="39"/>
      <c r="Z129" s="39"/>
      <c r="AA129" s="39"/>
      <c r="AB129" s="39"/>
      <c r="AC129" s="39"/>
      <c r="AD129" s="39"/>
      <c r="AE129" s="39"/>
      <c r="AR129" s="229" t="s">
        <v>138</v>
      </c>
      <c r="AT129" s="229" t="s">
        <v>134</v>
      </c>
      <c r="AU129" s="229" t="s">
        <v>88</v>
      </c>
      <c r="AY129" s="18" t="s">
        <v>132</v>
      </c>
      <c r="BE129" s="230">
        <f>IF(O129="základní",K129,0)</f>
        <v>0</v>
      </c>
      <c r="BF129" s="230">
        <f>IF(O129="snížená",K129,0)</f>
        <v>0</v>
      </c>
      <c r="BG129" s="230">
        <f>IF(O129="zákl. přenesená",K129,0)</f>
        <v>0</v>
      </c>
      <c r="BH129" s="230">
        <f>IF(O129="sníž. přenesená",K129,0)</f>
        <v>0</v>
      </c>
      <c r="BI129" s="230">
        <f>IF(O129="nulová",K129,0)</f>
        <v>0</v>
      </c>
      <c r="BJ129" s="18" t="s">
        <v>86</v>
      </c>
      <c r="BK129" s="230">
        <f>ROUND(P129*H129,2)</f>
        <v>0</v>
      </c>
      <c r="BL129" s="18" t="s">
        <v>138</v>
      </c>
      <c r="BM129" s="229" t="s">
        <v>139</v>
      </c>
    </row>
    <row r="130" s="2" customFormat="1">
      <c r="A130" s="39"/>
      <c r="B130" s="40"/>
      <c r="C130" s="41"/>
      <c r="D130" s="231" t="s">
        <v>140</v>
      </c>
      <c r="E130" s="41"/>
      <c r="F130" s="232" t="s">
        <v>141</v>
      </c>
      <c r="G130" s="41"/>
      <c r="H130" s="41"/>
      <c r="I130" s="233"/>
      <c r="J130" s="233"/>
      <c r="K130" s="41"/>
      <c r="L130" s="41"/>
      <c r="M130" s="45"/>
      <c r="N130" s="234"/>
      <c r="O130" s="235"/>
      <c r="P130" s="92"/>
      <c r="Q130" s="92"/>
      <c r="R130" s="92"/>
      <c r="S130" s="92"/>
      <c r="T130" s="92"/>
      <c r="U130" s="92"/>
      <c r="V130" s="92"/>
      <c r="W130" s="92"/>
      <c r="X130" s="93"/>
      <c r="Y130" s="39"/>
      <c r="Z130" s="39"/>
      <c r="AA130" s="39"/>
      <c r="AB130" s="39"/>
      <c r="AC130" s="39"/>
      <c r="AD130" s="39"/>
      <c r="AE130" s="39"/>
      <c r="AT130" s="18" t="s">
        <v>140</v>
      </c>
      <c r="AU130" s="18" t="s">
        <v>88</v>
      </c>
    </row>
    <row r="131" s="13" customFormat="1">
      <c r="A131" s="13"/>
      <c r="B131" s="236"/>
      <c r="C131" s="237"/>
      <c r="D131" s="231" t="s">
        <v>142</v>
      </c>
      <c r="E131" s="238" t="s">
        <v>1</v>
      </c>
      <c r="F131" s="239" t="s">
        <v>143</v>
      </c>
      <c r="G131" s="237"/>
      <c r="H131" s="238" t="s">
        <v>1</v>
      </c>
      <c r="I131" s="240"/>
      <c r="J131" s="240"/>
      <c r="K131" s="237"/>
      <c r="L131" s="237"/>
      <c r="M131" s="241"/>
      <c r="N131" s="242"/>
      <c r="O131" s="243"/>
      <c r="P131" s="243"/>
      <c r="Q131" s="243"/>
      <c r="R131" s="243"/>
      <c r="S131" s="243"/>
      <c r="T131" s="243"/>
      <c r="U131" s="243"/>
      <c r="V131" s="243"/>
      <c r="W131" s="243"/>
      <c r="X131" s="244"/>
      <c r="Y131" s="13"/>
      <c r="Z131" s="13"/>
      <c r="AA131" s="13"/>
      <c r="AB131" s="13"/>
      <c r="AC131" s="13"/>
      <c r="AD131" s="13"/>
      <c r="AE131" s="13"/>
      <c r="AT131" s="245" t="s">
        <v>142</v>
      </c>
      <c r="AU131" s="245" t="s">
        <v>88</v>
      </c>
      <c r="AV131" s="13" t="s">
        <v>86</v>
      </c>
      <c r="AW131" s="13" t="s">
        <v>5</v>
      </c>
      <c r="AX131" s="13" t="s">
        <v>82</v>
      </c>
      <c r="AY131" s="245" t="s">
        <v>132</v>
      </c>
    </row>
    <row r="132" s="14" customFormat="1">
      <c r="A132" s="14"/>
      <c r="B132" s="246"/>
      <c r="C132" s="247"/>
      <c r="D132" s="231" t="s">
        <v>142</v>
      </c>
      <c r="E132" s="248" t="s">
        <v>1</v>
      </c>
      <c r="F132" s="249" t="s">
        <v>144</v>
      </c>
      <c r="G132" s="247"/>
      <c r="H132" s="250">
        <v>52.664000000000001</v>
      </c>
      <c r="I132" s="251"/>
      <c r="J132" s="251"/>
      <c r="K132" s="247"/>
      <c r="L132" s="247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142</v>
      </c>
      <c r="AU132" s="256" t="s">
        <v>88</v>
      </c>
      <c r="AV132" s="14" t="s">
        <v>88</v>
      </c>
      <c r="AW132" s="14" t="s">
        <v>5</v>
      </c>
      <c r="AX132" s="14" t="s">
        <v>82</v>
      </c>
      <c r="AY132" s="256" t="s">
        <v>132</v>
      </c>
    </row>
    <row r="133" s="13" customFormat="1">
      <c r="A133" s="13"/>
      <c r="B133" s="236"/>
      <c r="C133" s="237"/>
      <c r="D133" s="231" t="s">
        <v>142</v>
      </c>
      <c r="E133" s="238" t="s">
        <v>1</v>
      </c>
      <c r="F133" s="239" t="s">
        <v>145</v>
      </c>
      <c r="G133" s="237"/>
      <c r="H133" s="238" t="s">
        <v>1</v>
      </c>
      <c r="I133" s="240"/>
      <c r="J133" s="240"/>
      <c r="K133" s="237"/>
      <c r="L133" s="237"/>
      <c r="M133" s="241"/>
      <c r="N133" s="242"/>
      <c r="O133" s="243"/>
      <c r="P133" s="243"/>
      <c r="Q133" s="243"/>
      <c r="R133" s="243"/>
      <c r="S133" s="243"/>
      <c r="T133" s="243"/>
      <c r="U133" s="243"/>
      <c r="V133" s="243"/>
      <c r="W133" s="243"/>
      <c r="X133" s="244"/>
      <c r="Y133" s="13"/>
      <c r="Z133" s="13"/>
      <c r="AA133" s="13"/>
      <c r="AB133" s="13"/>
      <c r="AC133" s="13"/>
      <c r="AD133" s="13"/>
      <c r="AE133" s="13"/>
      <c r="AT133" s="245" t="s">
        <v>142</v>
      </c>
      <c r="AU133" s="245" t="s">
        <v>88</v>
      </c>
      <c r="AV133" s="13" t="s">
        <v>86</v>
      </c>
      <c r="AW133" s="13" t="s">
        <v>5</v>
      </c>
      <c r="AX133" s="13" t="s">
        <v>82</v>
      </c>
      <c r="AY133" s="245" t="s">
        <v>132</v>
      </c>
    </row>
    <row r="134" s="14" customFormat="1">
      <c r="A134" s="14"/>
      <c r="B134" s="246"/>
      <c r="C134" s="247"/>
      <c r="D134" s="231" t="s">
        <v>142</v>
      </c>
      <c r="E134" s="248" t="s">
        <v>1</v>
      </c>
      <c r="F134" s="249" t="s">
        <v>146</v>
      </c>
      <c r="G134" s="247"/>
      <c r="H134" s="250">
        <v>29.25</v>
      </c>
      <c r="I134" s="251"/>
      <c r="J134" s="251"/>
      <c r="K134" s="247"/>
      <c r="L134" s="247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14"/>
      <c r="Z134" s="14"/>
      <c r="AA134" s="14"/>
      <c r="AB134" s="14"/>
      <c r="AC134" s="14"/>
      <c r="AD134" s="14"/>
      <c r="AE134" s="14"/>
      <c r="AT134" s="256" t="s">
        <v>142</v>
      </c>
      <c r="AU134" s="256" t="s">
        <v>88</v>
      </c>
      <c r="AV134" s="14" t="s">
        <v>88</v>
      </c>
      <c r="AW134" s="14" t="s">
        <v>5</v>
      </c>
      <c r="AX134" s="14" t="s">
        <v>82</v>
      </c>
      <c r="AY134" s="256" t="s">
        <v>132</v>
      </c>
    </row>
    <row r="135" s="15" customFormat="1">
      <c r="A135" s="15"/>
      <c r="B135" s="257"/>
      <c r="C135" s="258"/>
      <c r="D135" s="231" t="s">
        <v>142</v>
      </c>
      <c r="E135" s="259" t="s">
        <v>1</v>
      </c>
      <c r="F135" s="260" t="s">
        <v>147</v>
      </c>
      <c r="G135" s="258"/>
      <c r="H135" s="261">
        <v>81.914000000000001</v>
      </c>
      <c r="I135" s="262"/>
      <c r="J135" s="262"/>
      <c r="K135" s="258"/>
      <c r="L135" s="258"/>
      <c r="M135" s="263"/>
      <c r="N135" s="264"/>
      <c r="O135" s="265"/>
      <c r="P135" s="265"/>
      <c r="Q135" s="265"/>
      <c r="R135" s="265"/>
      <c r="S135" s="265"/>
      <c r="T135" s="265"/>
      <c r="U135" s="265"/>
      <c r="V135" s="265"/>
      <c r="W135" s="265"/>
      <c r="X135" s="266"/>
      <c r="Y135" s="15"/>
      <c r="Z135" s="15"/>
      <c r="AA135" s="15"/>
      <c r="AB135" s="15"/>
      <c r="AC135" s="15"/>
      <c r="AD135" s="15"/>
      <c r="AE135" s="15"/>
      <c r="AT135" s="267" t="s">
        <v>142</v>
      </c>
      <c r="AU135" s="267" t="s">
        <v>88</v>
      </c>
      <c r="AV135" s="15" t="s">
        <v>148</v>
      </c>
      <c r="AW135" s="15" t="s">
        <v>5</v>
      </c>
      <c r="AX135" s="15" t="s">
        <v>82</v>
      </c>
      <c r="AY135" s="267" t="s">
        <v>132</v>
      </c>
    </row>
    <row r="136" s="13" customFormat="1">
      <c r="A136" s="13"/>
      <c r="B136" s="236"/>
      <c r="C136" s="237"/>
      <c r="D136" s="231" t="s">
        <v>142</v>
      </c>
      <c r="E136" s="238" t="s">
        <v>1</v>
      </c>
      <c r="F136" s="239" t="s">
        <v>149</v>
      </c>
      <c r="G136" s="237"/>
      <c r="H136" s="238" t="s">
        <v>1</v>
      </c>
      <c r="I136" s="240"/>
      <c r="J136" s="240"/>
      <c r="K136" s="237"/>
      <c r="L136" s="237"/>
      <c r="M136" s="241"/>
      <c r="N136" s="242"/>
      <c r="O136" s="243"/>
      <c r="P136" s="243"/>
      <c r="Q136" s="243"/>
      <c r="R136" s="243"/>
      <c r="S136" s="243"/>
      <c r="T136" s="243"/>
      <c r="U136" s="243"/>
      <c r="V136" s="243"/>
      <c r="W136" s="243"/>
      <c r="X136" s="244"/>
      <c r="Y136" s="13"/>
      <c r="Z136" s="13"/>
      <c r="AA136" s="13"/>
      <c r="AB136" s="13"/>
      <c r="AC136" s="13"/>
      <c r="AD136" s="13"/>
      <c r="AE136" s="13"/>
      <c r="AT136" s="245" t="s">
        <v>142</v>
      </c>
      <c r="AU136" s="245" t="s">
        <v>88</v>
      </c>
      <c r="AV136" s="13" t="s">
        <v>86</v>
      </c>
      <c r="AW136" s="13" t="s">
        <v>5</v>
      </c>
      <c r="AX136" s="13" t="s">
        <v>82</v>
      </c>
      <c r="AY136" s="245" t="s">
        <v>132</v>
      </c>
    </row>
    <row r="137" s="14" customFormat="1">
      <c r="A137" s="14"/>
      <c r="B137" s="246"/>
      <c r="C137" s="247"/>
      <c r="D137" s="231" t="s">
        <v>142</v>
      </c>
      <c r="E137" s="248" t="s">
        <v>1</v>
      </c>
      <c r="F137" s="249" t="s">
        <v>150</v>
      </c>
      <c r="G137" s="247"/>
      <c r="H137" s="250">
        <v>50.527999999999999</v>
      </c>
      <c r="I137" s="251"/>
      <c r="J137" s="251"/>
      <c r="K137" s="247"/>
      <c r="L137" s="247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4"/>
      <c r="Z137" s="14"/>
      <c r="AA137" s="14"/>
      <c r="AB137" s="14"/>
      <c r="AC137" s="14"/>
      <c r="AD137" s="14"/>
      <c r="AE137" s="14"/>
      <c r="AT137" s="256" t="s">
        <v>142</v>
      </c>
      <c r="AU137" s="256" t="s">
        <v>88</v>
      </c>
      <c r="AV137" s="14" t="s">
        <v>88</v>
      </c>
      <c r="AW137" s="14" t="s">
        <v>5</v>
      </c>
      <c r="AX137" s="14" t="s">
        <v>82</v>
      </c>
      <c r="AY137" s="256" t="s">
        <v>132</v>
      </c>
    </row>
    <row r="138" s="13" customFormat="1">
      <c r="A138" s="13"/>
      <c r="B138" s="236"/>
      <c r="C138" s="237"/>
      <c r="D138" s="231" t="s">
        <v>142</v>
      </c>
      <c r="E138" s="238" t="s">
        <v>1</v>
      </c>
      <c r="F138" s="239" t="s">
        <v>151</v>
      </c>
      <c r="G138" s="237"/>
      <c r="H138" s="238" t="s">
        <v>1</v>
      </c>
      <c r="I138" s="240"/>
      <c r="J138" s="240"/>
      <c r="K138" s="237"/>
      <c r="L138" s="237"/>
      <c r="M138" s="241"/>
      <c r="N138" s="242"/>
      <c r="O138" s="243"/>
      <c r="P138" s="243"/>
      <c r="Q138" s="243"/>
      <c r="R138" s="243"/>
      <c r="S138" s="243"/>
      <c r="T138" s="243"/>
      <c r="U138" s="243"/>
      <c r="V138" s="243"/>
      <c r="W138" s="243"/>
      <c r="X138" s="244"/>
      <c r="Y138" s="13"/>
      <c r="Z138" s="13"/>
      <c r="AA138" s="13"/>
      <c r="AB138" s="13"/>
      <c r="AC138" s="13"/>
      <c r="AD138" s="13"/>
      <c r="AE138" s="13"/>
      <c r="AT138" s="245" t="s">
        <v>142</v>
      </c>
      <c r="AU138" s="245" t="s">
        <v>88</v>
      </c>
      <c r="AV138" s="13" t="s">
        <v>86</v>
      </c>
      <c r="AW138" s="13" t="s">
        <v>5</v>
      </c>
      <c r="AX138" s="13" t="s">
        <v>82</v>
      </c>
      <c r="AY138" s="245" t="s">
        <v>132</v>
      </c>
    </row>
    <row r="139" s="14" customFormat="1">
      <c r="A139" s="14"/>
      <c r="B139" s="246"/>
      <c r="C139" s="247"/>
      <c r="D139" s="231" t="s">
        <v>142</v>
      </c>
      <c r="E139" s="248" t="s">
        <v>1</v>
      </c>
      <c r="F139" s="249" t="s">
        <v>146</v>
      </c>
      <c r="G139" s="247"/>
      <c r="H139" s="250">
        <v>29.25</v>
      </c>
      <c r="I139" s="251"/>
      <c r="J139" s="251"/>
      <c r="K139" s="247"/>
      <c r="L139" s="247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4"/>
      <c r="Z139" s="14"/>
      <c r="AA139" s="14"/>
      <c r="AB139" s="14"/>
      <c r="AC139" s="14"/>
      <c r="AD139" s="14"/>
      <c r="AE139" s="14"/>
      <c r="AT139" s="256" t="s">
        <v>142</v>
      </c>
      <c r="AU139" s="256" t="s">
        <v>88</v>
      </c>
      <c r="AV139" s="14" t="s">
        <v>88</v>
      </c>
      <c r="AW139" s="14" t="s">
        <v>5</v>
      </c>
      <c r="AX139" s="14" t="s">
        <v>82</v>
      </c>
      <c r="AY139" s="256" t="s">
        <v>132</v>
      </c>
    </row>
    <row r="140" s="15" customFormat="1">
      <c r="A140" s="15"/>
      <c r="B140" s="257"/>
      <c r="C140" s="258"/>
      <c r="D140" s="231" t="s">
        <v>142</v>
      </c>
      <c r="E140" s="259" t="s">
        <v>1</v>
      </c>
      <c r="F140" s="260" t="s">
        <v>147</v>
      </c>
      <c r="G140" s="258"/>
      <c r="H140" s="261">
        <v>79.777999999999992</v>
      </c>
      <c r="I140" s="262"/>
      <c r="J140" s="262"/>
      <c r="K140" s="258"/>
      <c r="L140" s="258"/>
      <c r="M140" s="263"/>
      <c r="N140" s="264"/>
      <c r="O140" s="265"/>
      <c r="P140" s="265"/>
      <c r="Q140" s="265"/>
      <c r="R140" s="265"/>
      <c r="S140" s="265"/>
      <c r="T140" s="265"/>
      <c r="U140" s="265"/>
      <c r="V140" s="265"/>
      <c r="W140" s="265"/>
      <c r="X140" s="266"/>
      <c r="Y140" s="15"/>
      <c r="Z140" s="15"/>
      <c r="AA140" s="15"/>
      <c r="AB140" s="15"/>
      <c r="AC140" s="15"/>
      <c r="AD140" s="15"/>
      <c r="AE140" s="15"/>
      <c r="AT140" s="267" t="s">
        <v>142</v>
      </c>
      <c r="AU140" s="267" t="s">
        <v>88</v>
      </c>
      <c r="AV140" s="15" t="s">
        <v>148</v>
      </c>
      <c r="AW140" s="15" t="s">
        <v>5</v>
      </c>
      <c r="AX140" s="15" t="s">
        <v>82</v>
      </c>
      <c r="AY140" s="267" t="s">
        <v>132</v>
      </c>
    </row>
    <row r="141" s="16" customFormat="1">
      <c r="A141" s="16"/>
      <c r="B141" s="268"/>
      <c r="C141" s="269"/>
      <c r="D141" s="231" t="s">
        <v>142</v>
      </c>
      <c r="E141" s="270" t="s">
        <v>1</v>
      </c>
      <c r="F141" s="271" t="s">
        <v>152</v>
      </c>
      <c r="G141" s="269"/>
      <c r="H141" s="272">
        <v>161.69200000000001</v>
      </c>
      <c r="I141" s="273"/>
      <c r="J141" s="273"/>
      <c r="K141" s="269"/>
      <c r="L141" s="269"/>
      <c r="M141" s="274"/>
      <c r="N141" s="275"/>
      <c r="O141" s="276"/>
      <c r="P141" s="276"/>
      <c r="Q141" s="276"/>
      <c r="R141" s="276"/>
      <c r="S141" s="276"/>
      <c r="T141" s="276"/>
      <c r="U141" s="276"/>
      <c r="V141" s="276"/>
      <c r="W141" s="276"/>
      <c r="X141" s="277"/>
      <c r="Y141" s="16"/>
      <c r="Z141" s="16"/>
      <c r="AA141" s="16"/>
      <c r="AB141" s="16"/>
      <c r="AC141" s="16"/>
      <c r="AD141" s="16"/>
      <c r="AE141" s="16"/>
      <c r="AT141" s="278" t="s">
        <v>142</v>
      </c>
      <c r="AU141" s="278" t="s">
        <v>88</v>
      </c>
      <c r="AV141" s="16" t="s">
        <v>138</v>
      </c>
      <c r="AW141" s="16" t="s">
        <v>5</v>
      </c>
      <c r="AX141" s="16" t="s">
        <v>86</v>
      </c>
      <c r="AY141" s="278" t="s">
        <v>132</v>
      </c>
    </row>
    <row r="142" s="2" customFormat="1" ht="21.75" customHeight="1">
      <c r="A142" s="39"/>
      <c r="B142" s="40"/>
      <c r="C142" s="216" t="s">
        <v>88</v>
      </c>
      <c r="D142" s="216" t="s">
        <v>134</v>
      </c>
      <c r="E142" s="217" t="s">
        <v>153</v>
      </c>
      <c r="F142" s="218" t="s">
        <v>154</v>
      </c>
      <c r="G142" s="219" t="s">
        <v>155</v>
      </c>
      <c r="H142" s="220">
        <v>62.362000000000002</v>
      </c>
      <c r="I142" s="221"/>
      <c r="J142" s="221"/>
      <c r="K142" s="222">
        <f>ROUND(P142*H142,2)</f>
        <v>0</v>
      </c>
      <c r="L142" s="223"/>
      <c r="M142" s="45"/>
      <c r="N142" s="224" t="s">
        <v>1</v>
      </c>
      <c r="O142" s="225" t="s">
        <v>45</v>
      </c>
      <c r="P142" s="226">
        <f>I142+J142</f>
        <v>0</v>
      </c>
      <c r="Q142" s="226">
        <f>ROUND(I142*H142,2)</f>
        <v>0</v>
      </c>
      <c r="R142" s="226">
        <f>ROUND(J142*H142,2)</f>
        <v>0</v>
      </c>
      <c r="S142" s="92"/>
      <c r="T142" s="227">
        <f>S142*H142</f>
        <v>0</v>
      </c>
      <c r="U142" s="227">
        <v>0</v>
      </c>
      <c r="V142" s="227">
        <f>U142*H142</f>
        <v>0</v>
      </c>
      <c r="W142" s="227">
        <v>0</v>
      </c>
      <c r="X142" s="228">
        <f>W142*H142</f>
        <v>0</v>
      </c>
      <c r="Y142" s="39"/>
      <c r="Z142" s="39"/>
      <c r="AA142" s="39"/>
      <c r="AB142" s="39"/>
      <c r="AC142" s="39"/>
      <c r="AD142" s="39"/>
      <c r="AE142" s="39"/>
      <c r="AR142" s="229" t="s">
        <v>138</v>
      </c>
      <c r="AT142" s="229" t="s">
        <v>134</v>
      </c>
      <c r="AU142" s="229" t="s">
        <v>88</v>
      </c>
      <c r="AY142" s="18" t="s">
        <v>132</v>
      </c>
      <c r="BE142" s="230">
        <f>IF(O142="základní",K142,0)</f>
        <v>0</v>
      </c>
      <c r="BF142" s="230">
        <f>IF(O142="snížená",K142,0)</f>
        <v>0</v>
      </c>
      <c r="BG142" s="230">
        <f>IF(O142="zákl. přenesená",K142,0)</f>
        <v>0</v>
      </c>
      <c r="BH142" s="230">
        <f>IF(O142="sníž. přenesená",K142,0)</f>
        <v>0</v>
      </c>
      <c r="BI142" s="230">
        <f>IF(O142="nulová",K142,0)</f>
        <v>0</v>
      </c>
      <c r="BJ142" s="18" t="s">
        <v>86</v>
      </c>
      <c r="BK142" s="230">
        <f>ROUND(P142*H142,2)</f>
        <v>0</v>
      </c>
      <c r="BL142" s="18" t="s">
        <v>138</v>
      </c>
      <c r="BM142" s="229" t="s">
        <v>156</v>
      </c>
    </row>
    <row r="143" s="2" customFormat="1">
      <c r="A143" s="39"/>
      <c r="B143" s="40"/>
      <c r="C143" s="41"/>
      <c r="D143" s="231" t="s">
        <v>140</v>
      </c>
      <c r="E143" s="41"/>
      <c r="F143" s="232" t="s">
        <v>157</v>
      </c>
      <c r="G143" s="41"/>
      <c r="H143" s="41"/>
      <c r="I143" s="233"/>
      <c r="J143" s="233"/>
      <c r="K143" s="41"/>
      <c r="L143" s="41"/>
      <c r="M143" s="45"/>
      <c r="N143" s="234"/>
      <c r="O143" s="235"/>
      <c r="P143" s="92"/>
      <c r="Q143" s="92"/>
      <c r="R143" s="92"/>
      <c r="S143" s="92"/>
      <c r="T143" s="92"/>
      <c r="U143" s="92"/>
      <c r="V143" s="92"/>
      <c r="W143" s="92"/>
      <c r="X143" s="93"/>
      <c r="Y143" s="39"/>
      <c r="Z143" s="39"/>
      <c r="AA143" s="39"/>
      <c r="AB143" s="39"/>
      <c r="AC143" s="39"/>
      <c r="AD143" s="39"/>
      <c r="AE143" s="39"/>
      <c r="AT143" s="18" t="s">
        <v>140</v>
      </c>
      <c r="AU143" s="18" t="s">
        <v>88</v>
      </c>
    </row>
    <row r="144" s="13" customFormat="1">
      <c r="A144" s="13"/>
      <c r="B144" s="236"/>
      <c r="C144" s="237"/>
      <c r="D144" s="231" t="s">
        <v>142</v>
      </c>
      <c r="E144" s="238" t="s">
        <v>1</v>
      </c>
      <c r="F144" s="239" t="s">
        <v>158</v>
      </c>
      <c r="G144" s="237"/>
      <c r="H144" s="238" t="s">
        <v>1</v>
      </c>
      <c r="I144" s="240"/>
      <c r="J144" s="240"/>
      <c r="K144" s="237"/>
      <c r="L144" s="237"/>
      <c r="M144" s="241"/>
      <c r="N144" s="242"/>
      <c r="O144" s="243"/>
      <c r="P144" s="243"/>
      <c r="Q144" s="243"/>
      <c r="R144" s="243"/>
      <c r="S144" s="243"/>
      <c r="T144" s="243"/>
      <c r="U144" s="243"/>
      <c r="V144" s="243"/>
      <c r="W144" s="243"/>
      <c r="X144" s="244"/>
      <c r="Y144" s="13"/>
      <c r="Z144" s="13"/>
      <c r="AA144" s="13"/>
      <c r="AB144" s="13"/>
      <c r="AC144" s="13"/>
      <c r="AD144" s="13"/>
      <c r="AE144" s="13"/>
      <c r="AT144" s="245" t="s">
        <v>142</v>
      </c>
      <c r="AU144" s="245" t="s">
        <v>88</v>
      </c>
      <c r="AV144" s="13" t="s">
        <v>86</v>
      </c>
      <c r="AW144" s="13" t="s">
        <v>5</v>
      </c>
      <c r="AX144" s="13" t="s">
        <v>82</v>
      </c>
      <c r="AY144" s="245" t="s">
        <v>132</v>
      </c>
    </row>
    <row r="145" s="14" customFormat="1">
      <c r="A145" s="14"/>
      <c r="B145" s="246"/>
      <c r="C145" s="247"/>
      <c r="D145" s="231" t="s">
        <v>142</v>
      </c>
      <c r="E145" s="248" t="s">
        <v>1</v>
      </c>
      <c r="F145" s="249" t="s">
        <v>159</v>
      </c>
      <c r="G145" s="247"/>
      <c r="H145" s="250">
        <v>27.670000000000002</v>
      </c>
      <c r="I145" s="251"/>
      <c r="J145" s="251"/>
      <c r="K145" s="247"/>
      <c r="L145" s="247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4"/>
      <c r="Z145" s="14"/>
      <c r="AA145" s="14"/>
      <c r="AB145" s="14"/>
      <c r="AC145" s="14"/>
      <c r="AD145" s="14"/>
      <c r="AE145" s="14"/>
      <c r="AT145" s="256" t="s">
        <v>142</v>
      </c>
      <c r="AU145" s="256" t="s">
        <v>88</v>
      </c>
      <c r="AV145" s="14" t="s">
        <v>88</v>
      </c>
      <c r="AW145" s="14" t="s">
        <v>5</v>
      </c>
      <c r="AX145" s="14" t="s">
        <v>82</v>
      </c>
      <c r="AY145" s="256" t="s">
        <v>132</v>
      </c>
    </row>
    <row r="146" s="15" customFormat="1">
      <c r="A146" s="15"/>
      <c r="B146" s="257"/>
      <c r="C146" s="258"/>
      <c r="D146" s="231" t="s">
        <v>142</v>
      </c>
      <c r="E146" s="259" t="s">
        <v>1</v>
      </c>
      <c r="F146" s="260" t="s">
        <v>147</v>
      </c>
      <c r="G146" s="258"/>
      <c r="H146" s="261">
        <v>27.670000000000002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5"/>
      <c r="Z146" s="15"/>
      <c r="AA146" s="15"/>
      <c r="AB146" s="15"/>
      <c r="AC146" s="15"/>
      <c r="AD146" s="15"/>
      <c r="AE146" s="15"/>
      <c r="AT146" s="267" t="s">
        <v>142</v>
      </c>
      <c r="AU146" s="267" t="s">
        <v>88</v>
      </c>
      <c r="AV146" s="15" t="s">
        <v>148</v>
      </c>
      <c r="AW146" s="15" t="s">
        <v>5</v>
      </c>
      <c r="AX146" s="15" t="s">
        <v>82</v>
      </c>
      <c r="AY146" s="267" t="s">
        <v>132</v>
      </c>
    </row>
    <row r="147" s="13" customFormat="1">
      <c r="A147" s="13"/>
      <c r="B147" s="236"/>
      <c r="C147" s="237"/>
      <c r="D147" s="231" t="s">
        <v>142</v>
      </c>
      <c r="E147" s="238" t="s">
        <v>1</v>
      </c>
      <c r="F147" s="239" t="s">
        <v>160</v>
      </c>
      <c r="G147" s="237"/>
      <c r="H147" s="238" t="s">
        <v>1</v>
      </c>
      <c r="I147" s="240"/>
      <c r="J147" s="240"/>
      <c r="K147" s="237"/>
      <c r="L147" s="237"/>
      <c r="M147" s="241"/>
      <c r="N147" s="242"/>
      <c r="O147" s="243"/>
      <c r="P147" s="243"/>
      <c r="Q147" s="243"/>
      <c r="R147" s="243"/>
      <c r="S147" s="243"/>
      <c r="T147" s="243"/>
      <c r="U147" s="243"/>
      <c r="V147" s="243"/>
      <c r="W147" s="243"/>
      <c r="X147" s="244"/>
      <c r="Y147" s="13"/>
      <c r="Z147" s="13"/>
      <c r="AA147" s="13"/>
      <c r="AB147" s="13"/>
      <c r="AC147" s="13"/>
      <c r="AD147" s="13"/>
      <c r="AE147" s="13"/>
      <c r="AT147" s="245" t="s">
        <v>142</v>
      </c>
      <c r="AU147" s="245" t="s">
        <v>88</v>
      </c>
      <c r="AV147" s="13" t="s">
        <v>86</v>
      </c>
      <c r="AW147" s="13" t="s">
        <v>5</v>
      </c>
      <c r="AX147" s="13" t="s">
        <v>82</v>
      </c>
      <c r="AY147" s="245" t="s">
        <v>132</v>
      </c>
    </row>
    <row r="148" s="14" customFormat="1">
      <c r="A148" s="14"/>
      <c r="B148" s="246"/>
      <c r="C148" s="247"/>
      <c r="D148" s="231" t="s">
        <v>142</v>
      </c>
      <c r="E148" s="248" t="s">
        <v>1</v>
      </c>
      <c r="F148" s="249" t="s">
        <v>161</v>
      </c>
      <c r="G148" s="247"/>
      <c r="H148" s="250">
        <v>34.692</v>
      </c>
      <c r="I148" s="251"/>
      <c r="J148" s="251"/>
      <c r="K148" s="247"/>
      <c r="L148" s="247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4"/>
      <c r="Z148" s="14"/>
      <c r="AA148" s="14"/>
      <c r="AB148" s="14"/>
      <c r="AC148" s="14"/>
      <c r="AD148" s="14"/>
      <c r="AE148" s="14"/>
      <c r="AT148" s="256" t="s">
        <v>142</v>
      </c>
      <c r="AU148" s="256" t="s">
        <v>88</v>
      </c>
      <c r="AV148" s="14" t="s">
        <v>88</v>
      </c>
      <c r="AW148" s="14" t="s">
        <v>5</v>
      </c>
      <c r="AX148" s="14" t="s">
        <v>82</v>
      </c>
      <c r="AY148" s="256" t="s">
        <v>132</v>
      </c>
    </row>
    <row r="149" s="15" customFormat="1">
      <c r="A149" s="15"/>
      <c r="B149" s="257"/>
      <c r="C149" s="258"/>
      <c r="D149" s="231" t="s">
        <v>142</v>
      </c>
      <c r="E149" s="259" t="s">
        <v>1</v>
      </c>
      <c r="F149" s="260" t="s">
        <v>147</v>
      </c>
      <c r="G149" s="258"/>
      <c r="H149" s="261">
        <v>34.692</v>
      </c>
      <c r="I149" s="262"/>
      <c r="J149" s="262"/>
      <c r="K149" s="258"/>
      <c r="L149" s="258"/>
      <c r="M149" s="263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6"/>
      <c r="Y149" s="15"/>
      <c r="Z149" s="15"/>
      <c r="AA149" s="15"/>
      <c r="AB149" s="15"/>
      <c r="AC149" s="15"/>
      <c r="AD149" s="15"/>
      <c r="AE149" s="15"/>
      <c r="AT149" s="267" t="s">
        <v>142</v>
      </c>
      <c r="AU149" s="267" t="s">
        <v>88</v>
      </c>
      <c r="AV149" s="15" t="s">
        <v>148</v>
      </c>
      <c r="AW149" s="15" t="s">
        <v>5</v>
      </c>
      <c r="AX149" s="15" t="s">
        <v>82</v>
      </c>
      <c r="AY149" s="267" t="s">
        <v>132</v>
      </c>
    </row>
    <row r="150" s="16" customFormat="1">
      <c r="A150" s="16"/>
      <c r="B150" s="268"/>
      <c r="C150" s="269"/>
      <c r="D150" s="231" t="s">
        <v>142</v>
      </c>
      <c r="E150" s="270" t="s">
        <v>1</v>
      </c>
      <c r="F150" s="271" t="s">
        <v>152</v>
      </c>
      <c r="G150" s="269"/>
      <c r="H150" s="272">
        <v>62.362000000000002</v>
      </c>
      <c r="I150" s="273"/>
      <c r="J150" s="273"/>
      <c r="K150" s="269"/>
      <c r="L150" s="269"/>
      <c r="M150" s="274"/>
      <c r="N150" s="275"/>
      <c r="O150" s="276"/>
      <c r="P150" s="276"/>
      <c r="Q150" s="276"/>
      <c r="R150" s="276"/>
      <c r="S150" s="276"/>
      <c r="T150" s="276"/>
      <c r="U150" s="276"/>
      <c r="V150" s="276"/>
      <c r="W150" s="276"/>
      <c r="X150" s="277"/>
      <c r="Y150" s="16"/>
      <c r="Z150" s="16"/>
      <c r="AA150" s="16"/>
      <c r="AB150" s="16"/>
      <c r="AC150" s="16"/>
      <c r="AD150" s="16"/>
      <c r="AE150" s="16"/>
      <c r="AT150" s="278" t="s">
        <v>142</v>
      </c>
      <c r="AU150" s="278" t="s">
        <v>88</v>
      </c>
      <c r="AV150" s="16" t="s">
        <v>138</v>
      </c>
      <c r="AW150" s="16" t="s">
        <v>5</v>
      </c>
      <c r="AX150" s="16" t="s">
        <v>86</v>
      </c>
      <c r="AY150" s="278" t="s">
        <v>132</v>
      </c>
    </row>
    <row r="151" s="2" customFormat="1" ht="16.5" customHeight="1">
      <c r="A151" s="39"/>
      <c r="B151" s="40"/>
      <c r="C151" s="216" t="s">
        <v>148</v>
      </c>
      <c r="D151" s="216" t="s">
        <v>134</v>
      </c>
      <c r="E151" s="217" t="s">
        <v>162</v>
      </c>
      <c r="F151" s="218" t="s">
        <v>163</v>
      </c>
      <c r="G151" s="219" t="s">
        <v>155</v>
      </c>
      <c r="H151" s="220">
        <v>136.78</v>
      </c>
      <c r="I151" s="221"/>
      <c r="J151" s="221"/>
      <c r="K151" s="222">
        <f>ROUND(P151*H151,2)</f>
        <v>0</v>
      </c>
      <c r="L151" s="223"/>
      <c r="M151" s="45"/>
      <c r="N151" s="224" t="s">
        <v>1</v>
      </c>
      <c r="O151" s="225" t="s">
        <v>45</v>
      </c>
      <c r="P151" s="226">
        <f>I151+J151</f>
        <v>0</v>
      </c>
      <c r="Q151" s="226">
        <f>ROUND(I151*H151,2)</f>
        <v>0</v>
      </c>
      <c r="R151" s="226">
        <f>ROUND(J151*H151,2)</f>
        <v>0</v>
      </c>
      <c r="S151" s="92"/>
      <c r="T151" s="227">
        <f>S151*H151</f>
        <v>0</v>
      </c>
      <c r="U151" s="227">
        <v>0</v>
      </c>
      <c r="V151" s="227">
        <f>U151*H151</f>
        <v>0</v>
      </c>
      <c r="W151" s="227">
        <v>0</v>
      </c>
      <c r="X151" s="228">
        <f>W151*H151</f>
        <v>0</v>
      </c>
      <c r="Y151" s="39"/>
      <c r="Z151" s="39"/>
      <c r="AA151" s="39"/>
      <c r="AB151" s="39"/>
      <c r="AC151" s="39"/>
      <c r="AD151" s="39"/>
      <c r="AE151" s="39"/>
      <c r="AR151" s="229" t="s">
        <v>138</v>
      </c>
      <c r="AT151" s="229" t="s">
        <v>134</v>
      </c>
      <c r="AU151" s="229" t="s">
        <v>88</v>
      </c>
      <c r="AY151" s="18" t="s">
        <v>132</v>
      </c>
      <c r="BE151" s="230">
        <f>IF(O151="základní",K151,0)</f>
        <v>0</v>
      </c>
      <c r="BF151" s="230">
        <f>IF(O151="snížená",K151,0)</f>
        <v>0</v>
      </c>
      <c r="BG151" s="230">
        <f>IF(O151="zákl. přenesená",K151,0)</f>
        <v>0</v>
      </c>
      <c r="BH151" s="230">
        <f>IF(O151="sníž. přenesená",K151,0)</f>
        <v>0</v>
      </c>
      <c r="BI151" s="230">
        <f>IF(O151="nulová",K151,0)</f>
        <v>0</v>
      </c>
      <c r="BJ151" s="18" t="s">
        <v>86</v>
      </c>
      <c r="BK151" s="230">
        <f>ROUND(P151*H151,2)</f>
        <v>0</v>
      </c>
      <c r="BL151" s="18" t="s">
        <v>138</v>
      </c>
      <c r="BM151" s="229" t="s">
        <v>164</v>
      </c>
    </row>
    <row r="152" s="2" customFormat="1">
      <c r="A152" s="39"/>
      <c r="B152" s="40"/>
      <c r="C152" s="41"/>
      <c r="D152" s="231" t="s">
        <v>140</v>
      </c>
      <c r="E152" s="41"/>
      <c r="F152" s="232" t="s">
        <v>165</v>
      </c>
      <c r="G152" s="41"/>
      <c r="H152" s="41"/>
      <c r="I152" s="233"/>
      <c r="J152" s="233"/>
      <c r="K152" s="41"/>
      <c r="L152" s="41"/>
      <c r="M152" s="45"/>
      <c r="N152" s="234"/>
      <c r="O152" s="235"/>
      <c r="P152" s="92"/>
      <c r="Q152" s="92"/>
      <c r="R152" s="92"/>
      <c r="S152" s="92"/>
      <c r="T152" s="92"/>
      <c r="U152" s="92"/>
      <c r="V152" s="92"/>
      <c r="W152" s="92"/>
      <c r="X152" s="93"/>
      <c r="Y152" s="39"/>
      <c r="Z152" s="39"/>
      <c r="AA152" s="39"/>
      <c r="AB152" s="39"/>
      <c r="AC152" s="39"/>
      <c r="AD152" s="39"/>
      <c r="AE152" s="39"/>
      <c r="AT152" s="18" t="s">
        <v>140</v>
      </c>
      <c r="AU152" s="18" t="s">
        <v>88</v>
      </c>
    </row>
    <row r="153" s="13" customFormat="1">
      <c r="A153" s="13"/>
      <c r="B153" s="236"/>
      <c r="C153" s="237"/>
      <c r="D153" s="231" t="s">
        <v>142</v>
      </c>
      <c r="E153" s="238" t="s">
        <v>1</v>
      </c>
      <c r="F153" s="239" t="s">
        <v>166</v>
      </c>
      <c r="G153" s="237"/>
      <c r="H153" s="238" t="s">
        <v>1</v>
      </c>
      <c r="I153" s="240"/>
      <c r="J153" s="240"/>
      <c r="K153" s="237"/>
      <c r="L153" s="237"/>
      <c r="M153" s="241"/>
      <c r="N153" s="242"/>
      <c r="O153" s="243"/>
      <c r="P153" s="243"/>
      <c r="Q153" s="243"/>
      <c r="R153" s="243"/>
      <c r="S153" s="243"/>
      <c r="T153" s="243"/>
      <c r="U153" s="243"/>
      <c r="V153" s="243"/>
      <c r="W153" s="243"/>
      <c r="X153" s="244"/>
      <c r="Y153" s="13"/>
      <c r="Z153" s="13"/>
      <c r="AA153" s="13"/>
      <c r="AB153" s="13"/>
      <c r="AC153" s="13"/>
      <c r="AD153" s="13"/>
      <c r="AE153" s="13"/>
      <c r="AT153" s="245" t="s">
        <v>142</v>
      </c>
      <c r="AU153" s="245" t="s">
        <v>88</v>
      </c>
      <c r="AV153" s="13" t="s">
        <v>86</v>
      </c>
      <c r="AW153" s="13" t="s">
        <v>5</v>
      </c>
      <c r="AX153" s="13" t="s">
        <v>82</v>
      </c>
      <c r="AY153" s="245" t="s">
        <v>132</v>
      </c>
    </row>
    <row r="154" s="14" customFormat="1">
      <c r="A154" s="14"/>
      <c r="B154" s="246"/>
      <c r="C154" s="247"/>
      <c r="D154" s="231" t="s">
        <v>142</v>
      </c>
      <c r="E154" s="248" t="s">
        <v>1</v>
      </c>
      <c r="F154" s="249" t="s">
        <v>167</v>
      </c>
      <c r="G154" s="247"/>
      <c r="H154" s="250">
        <v>68.390000000000001</v>
      </c>
      <c r="I154" s="251"/>
      <c r="J154" s="251"/>
      <c r="K154" s="247"/>
      <c r="L154" s="247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4"/>
      <c r="Z154" s="14"/>
      <c r="AA154" s="14"/>
      <c r="AB154" s="14"/>
      <c r="AC154" s="14"/>
      <c r="AD154" s="14"/>
      <c r="AE154" s="14"/>
      <c r="AT154" s="256" t="s">
        <v>142</v>
      </c>
      <c r="AU154" s="256" t="s">
        <v>88</v>
      </c>
      <c r="AV154" s="14" t="s">
        <v>88</v>
      </c>
      <c r="AW154" s="14" t="s">
        <v>5</v>
      </c>
      <c r="AX154" s="14" t="s">
        <v>82</v>
      </c>
      <c r="AY154" s="256" t="s">
        <v>132</v>
      </c>
    </row>
    <row r="155" s="15" customFormat="1">
      <c r="A155" s="15"/>
      <c r="B155" s="257"/>
      <c r="C155" s="258"/>
      <c r="D155" s="231" t="s">
        <v>142</v>
      </c>
      <c r="E155" s="259" t="s">
        <v>1</v>
      </c>
      <c r="F155" s="260" t="s">
        <v>147</v>
      </c>
      <c r="G155" s="258"/>
      <c r="H155" s="261">
        <v>68.390000000000001</v>
      </c>
      <c r="I155" s="262"/>
      <c r="J155" s="262"/>
      <c r="K155" s="258"/>
      <c r="L155" s="258"/>
      <c r="M155" s="263"/>
      <c r="N155" s="264"/>
      <c r="O155" s="265"/>
      <c r="P155" s="265"/>
      <c r="Q155" s="265"/>
      <c r="R155" s="265"/>
      <c r="S155" s="265"/>
      <c r="T155" s="265"/>
      <c r="U155" s="265"/>
      <c r="V155" s="265"/>
      <c r="W155" s="265"/>
      <c r="X155" s="266"/>
      <c r="Y155" s="15"/>
      <c r="Z155" s="15"/>
      <c r="AA155" s="15"/>
      <c r="AB155" s="15"/>
      <c r="AC155" s="15"/>
      <c r="AD155" s="15"/>
      <c r="AE155" s="15"/>
      <c r="AT155" s="267" t="s">
        <v>142</v>
      </c>
      <c r="AU155" s="267" t="s">
        <v>88</v>
      </c>
      <c r="AV155" s="15" t="s">
        <v>148</v>
      </c>
      <c r="AW155" s="15" t="s">
        <v>5</v>
      </c>
      <c r="AX155" s="15" t="s">
        <v>82</v>
      </c>
      <c r="AY155" s="267" t="s">
        <v>132</v>
      </c>
    </row>
    <row r="156" s="13" customFormat="1">
      <c r="A156" s="13"/>
      <c r="B156" s="236"/>
      <c r="C156" s="237"/>
      <c r="D156" s="231" t="s">
        <v>142</v>
      </c>
      <c r="E156" s="238" t="s">
        <v>1</v>
      </c>
      <c r="F156" s="239" t="s">
        <v>168</v>
      </c>
      <c r="G156" s="237"/>
      <c r="H156" s="238" t="s">
        <v>1</v>
      </c>
      <c r="I156" s="240"/>
      <c r="J156" s="240"/>
      <c r="K156" s="237"/>
      <c r="L156" s="237"/>
      <c r="M156" s="241"/>
      <c r="N156" s="242"/>
      <c r="O156" s="243"/>
      <c r="P156" s="243"/>
      <c r="Q156" s="243"/>
      <c r="R156" s="243"/>
      <c r="S156" s="243"/>
      <c r="T156" s="243"/>
      <c r="U156" s="243"/>
      <c r="V156" s="243"/>
      <c r="W156" s="243"/>
      <c r="X156" s="244"/>
      <c r="Y156" s="13"/>
      <c r="Z156" s="13"/>
      <c r="AA156" s="13"/>
      <c r="AB156" s="13"/>
      <c r="AC156" s="13"/>
      <c r="AD156" s="13"/>
      <c r="AE156" s="13"/>
      <c r="AT156" s="245" t="s">
        <v>142</v>
      </c>
      <c r="AU156" s="245" t="s">
        <v>88</v>
      </c>
      <c r="AV156" s="13" t="s">
        <v>86</v>
      </c>
      <c r="AW156" s="13" t="s">
        <v>5</v>
      </c>
      <c r="AX156" s="13" t="s">
        <v>82</v>
      </c>
      <c r="AY156" s="245" t="s">
        <v>132</v>
      </c>
    </row>
    <row r="157" s="14" customFormat="1">
      <c r="A157" s="14"/>
      <c r="B157" s="246"/>
      <c r="C157" s="247"/>
      <c r="D157" s="231" t="s">
        <v>142</v>
      </c>
      <c r="E157" s="248" t="s">
        <v>1</v>
      </c>
      <c r="F157" s="249" t="s">
        <v>167</v>
      </c>
      <c r="G157" s="247"/>
      <c r="H157" s="250">
        <v>68.390000000000001</v>
      </c>
      <c r="I157" s="251"/>
      <c r="J157" s="251"/>
      <c r="K157" s="247"/>
      <c r="L157" s="247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4"/>
      <c r="Z157" s="14"/>
      <c r="AA157" s="14"/>
      <c r="AB157" s="14"/>
      <c r="AC157" s="14"/>
      <c r="AD157" s="14"/>
      <c r="AE157" s="14"/>
      <c r="AT157" s="256" t="s">
        <v>142</v>
      </c>
      <c r="AU157" s="256" t="s">
        <v>88</v>
      </c>
      <c r="AV157" s="14" t="s">
        <v>88</v>
      </c>
      <c r="AW157" s="14" t="s">
        <v>5</v>
      </c>
      <c r="AX157" s="14" t="s">
        <v>82</v>
      </c>
      <c r="AY157" s="256" t="s">
        <v>132</v>
      </c>
    </row>
    <row r="158" s="15" customFormat="1">
      <c r="A158" s="15"/>
      <c r="B158" s="257"/>
      <c r="C158" s="258"/>
      <c r="D158" s="231" t="s">
        <v>142</v>
      </c>
      <c r="E158" s="259" t="s">
        <v>1</v>
      </c>
      <c r="F158" s="260" t="s">
        <v>147</v>
      </c>
      <c r="G158" s="258"/>
      <c r="H158" s="261">
        <v>68.390000000000001</v>
      </c>
      <c r="I158" s="262"/>
      <c r="J158" s="262"/>
      <c r="K158" s="258"/>
      <c r="L158" s="258"/>
      <c r="M158" s="263"/>
      <c r="N158" s="264"/>
      <c r="O158" s="265"/>
      <c r="P158" s="265"/>
      <c r="Q158" s="265"/>
      <c r="R158" s="265"/>
      <c r="S158" s="265"/>
      <c r="T158" s="265"/>
      <c r="U158" s="265"/>
      <c r="V158" s="265"/>
      <c r="W158" s="265"/>
      <c r="X158" s="266"/>
      <c r="Y158" s="15"/>
      <c r="Z158" s="15"/>
      <c r="AA158" s="15"/>
      <c r="AB158" s="15"/>
      <c r="AC158" s="15"/>
      <c r="AD158" s="15"/>
      <c r="AE158" s="15"/>
      <c r="AT158" s="267" t="s">
        <v>142</v>
      </c>
      <c r="AU158" s="267" t="s">
        <v>88</v>
      </c>
      <c r="AV158" s="15" t="s">
        <v>148</v>
      </c>
      <c r="AW158" s="15" t="s">
        <v>5</v>
      </c>
      <c r="AX158" s="15" t="s">
        <v>82</v>
      </c>
      <c r="AY158" s="267" t="s">
        <v>132</v>
      </c>
    </row>
    <row r="159" s="16" customFormat="1">
      <c r="A159" s="16"/>
      <c r="B159" s="268"/>
      <c r="C159" s="269"/>
      <c r="D159" s="231" t="s">
        <v>142</v>
      </c>
      <c r="E159" s="270" t="s">
        <v>1</v>
      </c>
      <c r="F159" s="271" t="s">
        <v>152</v>
      </c>
      <c r="G159" s="269"/>
      <c r="H159" s="272">
        <v>136.78</v>
      </c>
      <c r="I159" s="273"/>
      <c r="J159" s="273"/>
      <c r="K159" s="269"/>
      <c r="L159" s="269"/>
      <c r="M159" s="274"/>
      <c r="N159" s="275"/>
      <c r="O159" s="276"/>
      <c r="P159" s="276"/>
      <c r="Q159" s="276"/>
      <c r="R159" s="276"/>
      <c r="S159" s="276"/>
      <c r="T159" s="276"/>
      <c r="U159" s="276"/>
      <c r="V159" s="276"/>
      <c r="W159" s="276"/>
      <c r="X159" s="277"/>
      <c r="Y159" s="16"/>
      <c r="Z159" s="16"/>
      <c r="AA159" s="16"/>
      <c r="AB159" s="16"/>
      <c r="AC159" s="16"/>
      <c r="AD159" s="16"/>
      <c r="AE159" s="16"/>
      <c r="AT159" s="278" t="s">
        <v>142</v>
      </c>
      <c r="AU159" s="278" t="s">
        <v>88</v>
      </c>
      <c r="AV159" s="16" t="s">
        <v>138</v>
      </c>
      <c r="AW159" s="16" t="s">
        <v>5</v>
      </c>
      <c r="AX159" s="16" t="s">
        <v>86</v>
      </c>
      <c r="AY159" s="278" t="s">
        <v>132</v>
      </c>
    </row>
    <row r="160" s="2" customFormat="1" ht="16.5" customHeight="1">
      <c r="A160" s="39"/>
      <c r="B160" s="40"/>
      <c r="C160" s="216" t="s">
        <v>138</v>
      </c>
      <c r="D160" s="216" t="s">
        <v>134</v>
      </c>
      <c r="E160" s="217" t="s">
        <v>169</v>
      </c>
      <c r="F160" s="218" t="s">
        <v>170</v>
      </c>
      <c r="G160" s="219" t="s">
        <v>155</v>
      </c>
      <c r="H160" s="220">
        <v>0.36399999999999999</v>
      </c>
      <c r="I160" s="221"/>
      <c r="J160" s="221"/>
      <c r="K160" s="222">
        <f>ROUND(P160*H160,2)</f>
        <v>0</v>
      </c>
      <c r="L160" s="223"/>
      <c r="M160" s="45"/>
      <c r="N160" s="224" t="s">
        <v>1</v>
      </c>
      <c r="O160" s="225" t="s">
        <v>45</v>
      </c>
      <c r="P160" s="226">
        <f>I160+J160</f>
        <v>0</v>
      </c>
      <c r="Q160" s="226">
        <f>ROUND(I160*H160,2)</f>
        <v>0</v>
      </c>
      <c r="R160" s="226">
        <f>ROUND(J160*H160,2)</f>
        <v>0</v>
      </c>
      <c r="S160" s="92"/>
      <c r="T160" s="227">
        <f>S160*H160</f>
        <v>0</v>
      </c>
      <c r="U160" s="227">
        <v>0</v>
      </c>
      <c r="V160" s="227">
        <f>U160*H160</f>
        <v>0</v>
      </c>
      <c r="W160" s="227">
        <v>0</v>
      </c>
      <c r="X160" s="228">
        <f>W160*H160</f>
        <v>0</v>
      </c>
      <c r="Y160" s="39"/>
      <c r="Z160" s="39"/>
      <c r="AA160" s="39"/>
      <c r="AB160" s="39"/>
      <c r="AC160" s="39"/>
      <c r="AD160" s="39"/>
      <c r="AE160" s="39"/>
      <c r="AR160" s="229" t="s">
        <v>171</v>
      </c>
      <c r="AT160" s="229" t="s">
        <v>134</v>
      </c>
      <c r="AU160" s="229" t="s">
        <v>88</v>
      </c>
      <c r="AY160" s="18" t="s">
        <v>132</v>
      </c>
      <c r="BE160" s="230">
        <f>IF(O160="základní",K160,0)</f>
        <v>0</v>
      </c>
      <c r="BF160" s="230">
        <f>IF(O160="snížená",K160,0)</f>
        <v>0</v>
      </c>
      <c r="BG160" s="230">
        <f>IF(O160="zákl. přenesená",K160,0)</f>
        <v>0</v>
      </c>
      <c r="BH160" s="230">
        <f>IF(O160="sníž. přenesená",K160,0)</f>
        <v>0</v>
      </c>
      <c r="BI160" s="230">
        <f>IF(O160="nulová",K160,0)</f>
        <v>0</v>
      </c>
      <c r="BJ160" s="18" t="s">
        <v>86</v>
      </c>
      <c r="BK160" s="230">
        <f>ROUND(P160*H160,2)</f>
        <v>0</v>
      </c>
      <c r="BL160" s="18" t="s">
        <v>171</v>
      </c>
      <c r="BM160" s="229" t="s">
        <v>172</v>
      </c>
    </row>
    <row r="161" s="2" customFormat="1">
      <c r="A161" s="39"/>
      <c r="B161" s="40"/>
      <c r="C161" s="41"/>
      <c r="D161" s="231" t="s">
        <v>140</v>
      </c>
      <c r="E161" s="41"/>
      <c r="F161" s="232" t="s">
        <v>173</v>
      </c>
      <c r="G161" s="41"/>
      <c r="H161" s="41"/>
      <c r="I161" s="233"/>
      <c r="J161" s="233"/>
      <c r="K161" s="41"/>
      <c r="L161" s="41"/>
      <c r="M161" s="45"/>
      <c r="N161" s="234"/>
      <c r="O161" s="235"/>
      <c r="P161" s="92"/>
      <c r="Q161" s="92"/>
      <c r="R161" s="92"/>
      <c r="S161" s="92"/>
      <c r="T161" s="92"/>
      <c r="U161" s="92"/>
      <c r="V161" s="92"/>
      <c r="W161" s="92"/>
      <c r="X161" s="93"/>
      <c r="Y161" s="39"/>
      <c r="Z161" s="39"/>
      <c r="AA161" s="39"/>
      <c r="AB161" s="39"/>
      <c r="AC161" s="39"/>
      <c r="AD161" s="39"/>
      <c r="AE161" s="39"/>
      <c r="AT161" s="18" t="s">
        <v>140</v>
      </c>
      <c r="AU161" s="18" t="s">
        <v>88</v>
      </c>
    </row>
    <row r="162" s="13" customFormat="1">
      <c r="A162" s="13"/>
      <c r="B162" s="236"/>
      <c r="C162" s="237"/>
      <c r="D162" s="231" t="s">
        <v>142</v>
      </c>
      <c r="E162" s="238" t="s">
        <v>1</v>
      </c>
      <c r="F162" s="239" t="s">
        <v>174</v>
      </c>
      <c r="G162" s="237"/>
      <c r="H162" s="238" t="s">
        <v>1</v>
      </c>
      <c r="I162" s="240"/>
      <c r="J162" s="240"/>
      <c r="K162" s="237"/>
      <c r="L162" s="237"/>
      <c r="M162" s="241"/>
      <c r="N162" s="242"/>
      <c r="O162" s="243"/>
      <c r="P162" s="243"/>
      <c r="Q162" s="243"/>
      <c r="R162" s="243"/>
      <c r="S162" s="243"/>
      <c r="T162" s="243"/>
      <c r="U162" s="243"/>
      <c r="V162" s="243"/>
      <c r="W162" s="243"/>
      <c r="X162" s="244"/>
      <c r="Y162" s="13"/>
      <c r="Z162" s="13"/>
      <c r="AA162" s="13"/>
      <c r="AB162" s="13"/>
      <c r="AC162" s="13"/>
      <c r="AD162" s="13"/>
      <c r="AE162" s="13"/>
      <c r="AT162" s="245" t="s">
        <v>142</v>
      </c>
      <c r="AU162" s="245" t="s">
        <v>88</v>
      </c>
      <c r="AV162" s="13" t="s">
        <v>86</v>
      </c>
      <c r="AW162" s="13" t="s">
        <v>5</v>
      </c>
      <c r="AX162" s="13" t="s">
        <v>82</v>
      </c>
      <c r="AY162" s="245" t="s">
        <v>132</v>
      </c>
    </row>
    <row r="163" s="14" customFormat="1">
      <c r="A163" s="14"/>
      <c r="B163" s="246"/>
      <c r="C163" s="247"/>
      <c r="D163" s="231" t="s">
        <v>142</v>
      </c>
      <c r="E163" s="248" t="s">
        <v>1</v>
      </c>
      <c r="F163" s="249" t="s">
        <v>175</v>
      </c>
      <c r="G163" s="247"/>
      <c r="H163" s="250">
        <v>0.182</v>
      </c>
      <c r="I163" s="251"/>
      <c r="J163" s="251"/>
      <c r="K163" s="247"/>
      <c r="L163" s="247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14"/>
      <c r="Z163" s="14"/>
      <c r="AA163" s="14"/>
      <c r="AB163" s="14"/>
      <c r="AC163" s="14"/>
      <c r="AD163" s="14"/>
      <c r="AE163" s="14"/>
      <c r="AT163" s="256" t="s">
        <v>142</v>
      </c>
      <c r="AU163" s="256" t="s">
        <v>88</v>
      </c>
      <c r="AV163" s="14" t="s">
        <v>88</v>
      </c>
      <c r="AW163" s="14" t="s">
        <v>5</v>
      </c>
      <c r="AX163" s="14" t="s">
        <v>82</v>
      </c>
      <c r="AY163" s="256" t="s">
        <v>132</v>
      </c>
    </row>
    <row r="164" s="15" customFormat="1">
      <c r="A164" s="15"/>
      <c r="B164" s="257"/>
      <c r="C164" s="258"/>
      <c r="D164" s="231" t="s">
        <v>142</v>
      </c>
      <c r="E164" s="259" t="s">
        <v>1</v>
      </c>
      <c r="F164" s="260" t="s">
        <v>147</v>
      </c>
      <c r="G164" s="258"/>
      <c r="H164" s="261">
        <v>0.182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5"/>
      <c r="Z164" s="15"/>
      <c r="AA164" s="15"/>
      <c r="AB164" s="15"/>
      <c r="AC164" s="15"/>
      <c r="AD164" s="15"/>
      <c r="AE164" s="15"/>
      <c r="AT164" s="267" t="s">
        <v>142</v>
      </c>
      <c r="AU164" s="267" t="s">
        <v>88</v>
      </c>
      <c r="AV164" s="15" t="s">
        <v>148</v>
      </c>
      <c r="AW164" s="15" t="s">
        <v>5</v>
      </c>
      <c r="AX164" s="15" t="s">
        <v>82</v>
      </c>
      <c r="AY164" s="267" t="s">
        <v>132</v>
      </c>
    </row>
    <row r="165" s="13" customFormat="1">
      <c r="A165" s="13"/>
      <c r="B165" s="236"/>
      <c r="C165" s="237"/>
      <c r="D165" s="231" t="s">
        <v>142</v>
      </c>
      <c r="E165" s="238" t="s">
        <v>1</v>
      </c>
      <c r="F165" s="239" t="s">
        <v>176</v>
      </c>
      <c r="G165" s="237"/>
      <c r="H165" s="238" t="s">
        <v>1</v>
      </c>
      <c r="I165" s="240"/>
      <c r="J165" s="240"/>
      <c r="K165" s="237"/>
      <c r="L165" s="237"/>
      <c r="M165" s="241"/>
      <c r="N165" s="242"/>
      <c r="O165" s="243"/>
      <c r="P165" s="243"/>
      <c r="Q165" s="243"/>
      <c r="R165" s="243"/>
      <c r="S165" s="243"/>
      <c r="T165" s="243"/>
      <c r="U165" s="243"/>
      <c r="V165" s="243"/>
      <c r="W165" s="243"/>
      <c r="X165" s="244"/>
      <c r="Y165" s="13"/>
      <c r="Z165" s="13"/>
      <c r="AA165" s="13"/>
      <c r="AB165" s="13"/>
      <c r="AC165" s="13"/>
      <c r="AD165" s="13"/>
      <c r="AE165" s="13"/>
      <c r="AT165" s="245" t="s">
        <v>142</v>
      </c>
      <c r="AU165" s="245" t="s">
        <v>88</v>
      </c>
      <c r="AV165" s="13" t="s">
        <v>86</v>
      </c>
      <c r="AW165" s="13" t="s">
        <v>5</v>
      </c>
      <c r="AX165" s="13" t="s">
        <v>82</v>
      </c>
      <c r="AY165" s="245" t="s">
        <v>132</v>
      </c>
    </row>
    <row r="166" s="14" customFormat="1">
      <c r="A166" s="14"/>
      <c r="B166" s="246"/>
      <c r="C166" s="247"/>
      <c r="D166" s="231" t="s">
        <v>142</v>
      </c>
      <c r="E166" s="248" t="s">
        <v>1</v>
      </c>
      <c r="F166" s="249" t="s">
        <v>175</v>
      </c>
      <c r="G166" s="247"/>
      <c r="H166" s="250">
        <v>0.182</v>
      </c>
      <c r="I166" s="251"/>
      <c r="J166" s="251"/>
      <c r="K166" s="247"/>
      <c r="L166" s="247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4"/>
      <c r="Z166" s="14"/>
      <c r="AA166" s="14"/>
      <c r="AB166" s="14"/>
      <c r="AC166" s="14"/>
      <c r="AD166" s="14"/>
      <c r="AE166" s="14"/>
      <c r="AT166" s="256" t="s">
        <v>142</v>
      </c>
      <c r="AU166" s="256" t="s">
        <v>88</v>
      </c>
      <c r="AV166" s="14" t="s">
        <v>88</v>
      </c>
      <c r="AW166" s="14" t="s">
        <v>5</v>
      </c>
      <c r="AX166" s="14" t="s">
        <v>82</v>
      </c>
      <c r="AY166" s="256" t="s">
        <v>132</v>
      </c>
    </row>
    <row r="167" s="15" customFormat="1">
      <c r="A167" s="15"/>
      <c r="B167" s="257"/>
      <c r="C167" s="258"/>
      <c r="D167" s="231" t="s">
        <v>142</v>
      </c>
      <c r="E167" s="259" t="s">
        <v>1</v>
      </c>
      <c r="F167" s="260" t="s">
        <v>147</v>
      </c>
      <c r="G167" s="258"/>
      <c r="H167" s="261">
        <v>0.182</v>
      </c>
      <c r="I167" s="262"/>
      <c r="J167" s="262"/>
      <c r="K167" s="258"/>
      <c r="L167" s="258"/>
      <c r="M167" s="263"/>
      <c r="N167" s="264"/>
      <c r="O167" s="265"/>
      <c r="P167" s="265"/>
      <c r="Q167" s="265"/>
      <c r="R167" s="265"/>
      <c r="S167" s="265"/>
      <c r="T167" s="265"/>
      <c r="U167" s="265"/>
      <c r="V167" s="265"/>
      <c r="W167" s="265"/>
      <c r="X167" s="266"/>
      <c r="Y167" s="15"/>
      <c r="Z167" s="15"/>
      <c r="AA167" s="15"/>
      <c r="AB167" s="15"/>
      <c r="AC167" s="15"/>
      <c r="AD167" s="15"/>
      <c r="AE167" s="15"/>
      <c r="AT167" s="267" t="s">
        <v>142</v>
      </c>
      <c r="AU167" s="267" t="s">
        <v>88</v>
      </c>
      <c r="AV167" s="15" t="s">
        <v>148</v>
      </c>
      <c r="AW167" s="15" t="s">
        <v>5</v>
      </c>
      <c r="AX167" s="15" t="s">
        <v>82</v>
      </c>
      <c r="AY167" s="267" t="s">
        <v>132</v>
      </c>
    </row>
    <row r="168" s="16" customFormat="1">
      <c r="A168" s="16"/>
      <c r="B168" s="268"/>
      <c r="C168" s="269"/>
      <c r="D168" s="231" t="s">
        <v>142</v>
      </c>
      <c r="E168" s="270" t="s">
        <v>1</v>
      </c>
      <c r="F168" s="271" t="s">
        <v>152</v>
      </c>
      <c r="G168" s="269"/>
      <c r="H168" s="272">
        <v>0.36399999999999999</v>
      </c>
      <c r="I168" s="273"/>
      <c r="J168" s="273"/>
      <c r="K168" s="269"/>
      <c r="L168" s="269"/>
      <c r="M168" s="274"/>
      <c r="N168" s="275"/>
      <c r="O168" s="276"/>
      <c r="P168" s="276"/>
      <c r="Q168" s="276"/>
      <c r="R168" s="276"/>
      <c r="S168" s="276"/>
      <c r="T168" s="276"/>
      <c r="U168" s="276"/>
      <c r="V168" s="276"/>
      <c r="W168" s="276"/>
      <c r="X168" s="277"/>
      <c r="Y168" s="16"/>
      <c r="Z168" s="16"/>
      <c r="AA168" s="16"/>
      <c r="AB168" s="16"/>
      <c r="AC168" s="16"/>
      <c r="AD168" s="16"/>
      <c r="AE168" s="16"/>
      <c r="AT168" s="278" t="s">
        <v>142</v>
      </c>
      <c r="AU168" s="278" t="s">
        <v>88</v>
      </c>
      <c r="AV168" s="16" t="s">
        <v>138</v>
      </c>
      <c r="AW168" s="16" t="s">
        <v>5</v>
      </c>
      <c r="AX168" s="16" t="s">
        <v>86</v>
      </c>
      <c r="AY168" s="278" t="s">
        <v>132</v>
      </c>
    </row>
    <row r="169" s="2" customFormat="1" ht="16.5" customHeight="1">
      <c r="A169" s="39"/>
      <c r="B169" s="40"/>
      <c r="C169" s="216" t="s">
        <v>177</v>
      </c>
      <c r="D169" s="216" t="s">
        <v>134</v>
      </c>
      <c r="E169" s="217" t="s">
        <v>178</v>
      </c>
      <c r="F169" s="218" t="s">
        <v>179</v>
      </c>
      <c r="G169" s="219" t="s">
        <v>155</v>
      </c>
      <c r="H169" s="220">
        <v>88.929000000000002</v>
      </c>
      <c r="I169" s="221"/>
      <c r="J169" s="221"/>
      <c r="K169" s="222">
        <f>ROUND(P169*H169,2)</f>
        <v>0</v>
      </c>
      <c r="L169" s="223"/>
      <c r="M169" s="45"/>
      <c r="N169" s="224" t="s">
        <v>1</v>
      </c>
      <c r="O169" s="225" t="s">
        <v>45</v>
      </c>
      <c r="P169" s="226">
        <f>I169+J169</f>
        <v>0</v>
      </c>
      <c r="Q169" s="226">
        <f>ROUND(I169*H169,2)</f>
        <v>0</v>
      </c>
      <c r="R169" s="226">
        <f>ROUND(J169*H169,2)</f>
        <v>0</v>
      </c>
      <c r="S169" s="92"/>
      <c r="T169" s="227">
        <f>S169*H169</f>
        <v>0</v>
      </c>
      <c r="U169" s="227">
        <v>0</v>
      </c>
      <c r="V169" s="227">
        <f>U169*H169</f>
        <v>0</v>
      </c>
      <c r="W169" s="227">
        <v>0</v>
      </c>
      <c r="X169" s="228">
        <f>W169*H169</f>
        <v>0</v>
      </c>
      <c r="Y169" s="39"/>
      <c r="Z169" s="39"/>
      <c r="AA169" s="39"/>
      <c r="AB169" s="39"/>
      <c r="AC169" s="39"/>
      <c r="AD169" s="39"/>
      <c r="AE169" s="39"/>
      <c r="AR169" s="229" t="s">
        <v>138</v>
      </c>
      <c r="AT169" s="229" t="s">
        <v>134</v>
      </c>
      <c r="AU169" s="229" t="s">
        <v>88</v>
      </c>
      <c r="AY169" s="18" t="s">
        <v>132</v>
      </c>
      <c r="BE169" s="230">
        <f>IF(O169="základní",K169,0)</f>
        <v>0</v>
      </c>
      <c r="BF169" s="230">
        <f>IF(O169="snížená",K169,0)</f>
        <v>0</v>
      </c>
      <c r="BG169" s="230">
        <f>IF(O169="zákl. přenesená",K169,0)</f>
        <v>0</v>
      </c>
      <c r="BH169" s="230">
        <f>IF(O169="sníž. přenesená",K169,0)</f>
        <v>0</v>
      </c>
      <c r="BI169" s="230">
        <f>IF(O169="nulová",K169,0)</f>
        <v>0</v>
      </c>
      <c r="BJ169" s="18" t="s">
        <v>86</v>
      </c>
      <c r="BK169" s="230">
        <f>ROUND(P169*H169,2)</f>
        <v>0</v>
      </c>
      <c r="BL169" s="18" t="s">
        <v>138</v>
      </c>
      <c r="BM169" s="229" t="s">
        <v>180</v>
      </c>
    </row>
    <row r="170" s="2" customFormat="1">
      <c r="A170" s="39"/>
      <c r="B170" s="40"/>
      <c r="C170" s="41"/>
      <c r="D170" s="231" t="s">
        <v>140</v>
      </c>
      <c r="E170" s="41"/>
      <c r="F170" s="232" t="s">
        <v>181</v>
      </c>
      <c r="G170" s="41"/>
      <c r="H170" s="41"/>
      <c r="I170" s="233"/>
      <c r="J170" s="233"/>
      <c r="K170" s="41"/>
      <c r="L170" s="41"/>
      <c r="M170" s="45"/>
      <c r="N170" s="234"/>
      <c r="O170" s="235"/>
      <c r="P170" s="92"/>
      <c r="Q170" s="92"/>
      <c r="R170" s="92"/>
      <c r="S170" s="92"/>
      <c r="T170" s="92"/>
      <c r="U170" s="92"/>
      <c r="V170" s="92"/>
      <c r="W170" s="92"/>
      <c r="X170" s="93"/>
      <c r="Y170" s="39"/>
      <c r="Z170" s="39"/>
      <c r="AA170" s="39"/>
      <c r="AB170" s="39"/>
      <c r="AC170" s="39"/>
      <c r="AD170" s="39"/>
      <c r="AE170" s="39"/>
      <c r="AT170" s="18" t="s">
        <v>140</v>
      </c>
      <c r="AU170" s="18" t="s">
        <v>88</v>
      </c>
    </row>
    <row r="171" s="13" customFormat="1">
      <c r="A171" s="13"/>
      <c r="B171" s="236"/>
      <c r="C171" s="237"/>
      <c r="D171" s="231" t="s">
        <v>142</v>
      </c>
      <c r="E171" s="238" t="s">
        <v>1</v>
      </c>
      <c r="F171" s="239" t="s">
        <v>182</v>
      </c>
      <c r="G171" s="237"/>
      <c r="H171" s="238" t="s">
        <v>1</v>
      </c>
      <c r="I171" s="240"/>
      <c r="J171" s="240"/>
      <c r="K171" s="237"/>
      <c r="L171" s="237"/>
      <c r="M171" s="241"/>
      <c r="N171" s="242"/>
      <c r="O171" s="243"/>
      <c r="P171" s="243"/>
      <c r="Q171" s="243"/>
      <c r="R171" s="243"/>
      <c r="S171" s="243"/>
      <c r="T171" s="243"/>
      <c r="U171" s="243"/>
      <c r="V171" s="243"/>
      <c r="W171" s="243"/>
      <c r="X171" s="244"/>
      <c r="Y171" s="13"/>
      <c r="Z171" s="13"/>
      <c r="AA171" s="13"/>
      <c r="AB171" s="13"/>
      <c r="AC171" s="13"/>
      <c r="AD171" s="13"/>
      <c r="AE171" s="13"/>
      <c r="AT171" s="245" t="s">
        <v>142</v>
      </c>
      <c r="AU171" s="245" t="s">
        <v>88</v>
      </c>
      <c r="AV171" s="13" t="s">
        <v>86</v>
      </c>
      <c r="AW171" s="13" t="s">
        <v>5</v>
      </c>
      <c r="AX171" s="13" t="s">
        <v>82</v>
      </c>
      <c r="AY171" s="245" t="s">
        <v>132</v>
      </c>
    </row>
    <row r="172" s="14" customFormat="1">
      <c r="A172" s="14"/>
      <c r="B172" s="246"/>
      <c r="C172" s="247"/>
      <c r="D172" s="231" t="s">
        <v>142</v>
      </c>
      <c r="E172" s="248" t="s">
        <v>1</v>
      </c>
      <c r="F172" s="249" t="s">
        <v>183</v>
      </c>
      <c r="G172" s="247"/>
      <c r="H172" s="250">
        <v>44.850999999999999</v>
      </c>
      <c r="I172" s="251"/>
      <c r="J172" s="251"/>
      <c r="K172" s="247"/>
      <c r="L172" s="247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4"/>
      <c r="Z172" s="14"/>
      <c r="AA172" s="14"/>
      <c r="AB172" s="14"/>
      <c r="AC172" s="14"/>
      <c r="AD172" s="14"/>
      <c r="AE172" s="14"/>
      <c r="AT172" s="256" t="s">
        <v>142</v>
      </c>
      <c r="AU172" s="256" t="s">
        <v>88</v>
      </c>
      <c r="AV172" s="14" t="s">
        <v>88</v>
      </c>
      <c r="AW172" s="14" t="s">
        <v>5</v>
      </c>
      <c r="AX172" s="14" t="s">
        <v>82</v>
      </c>
      <c r="AY172" s="256" t="s">
        <v>132</v>
      </c>
    </row>
    <row r="173" s="15" customFormat="1">
      <c r="A173" s="15"/>
      <c r="B173" s="257"/>
      <c r="C173" s="258"/>
      <c r="D173" s="231" t="s">
        <v>142</v>
      </c>
      <c r="E173" s="259" t="s">
        <v>1</v>
      </c>
      <c r="F173" s="260" t="s">
        <v>147</v>
      </c>
      <c r="G173" s="258"/>
      <c r="H173" s="261">
        <v>44.850999999999999</v>
      </c>
      <c r="I173" s="262"/>
      <c r="J173" s="262"/>
      <c r="K173" s="258"/>
      <c r="L173" s="258"/>
      <c r="M173" s="263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6"/>
      <c r="Y173" s="15"/>
      <c r="Z173" s="15"/>
      <c r="AA173" s="15"/>
      <c r="AB173" s="15"/>
      <c r="AC173" s="15"/>
      <c r="AD173" s="15"/>
      <c r="AE173" s="15"/>
      <c r="AT173" s="267" t="s">
        <v>142</v>
      </c>
      <c r="AU173" s="267" t="s">
        <v>88</v>
      </c>
      <c r="AV173" s="15" t="s">
        <v>148</v>
      </c>
      <c r="AW173" s="15" t="s">
        <v>5</v>
      </c>
      <c r="AX173" s="15" t="s">
        <v>82</v>
      </c>
      <c r="AY173" s="267" t="s">
        <v>132</v>
      </c>
    </row>
    <row r="174" s="13" customFormat="1">
      <c r="A174" s="13"/>
      <c r="B174" s="236"/>
      <c r="C174" s="237"/>
      <c r="D174" s="231" t="s">
        <v>142</v>
      </c>
      <c r="E174" s="238" t="s">
        <v>1</v>
      </c>
      <c r="F174" s="239" t="s">
        <v>184</v>
      </c>
      <c r="G174" s="237"/>
      <c r="H174" s="238" t="s">
        <v>1</v>
      </c>
      <c r="I174" s="240"/>
      <c r="J174" s="240"/>
      <c r="K174" s="237"/>
      <c r="L174" s="237"/>
      <c r="M174" s="241"/>
      <c r="N174" s="242"/>
      <c r="O174" s="243"/>
      <c r="P174" s="243"/>
      <c r="Q174" s="243"/>
      <c r="R174" s="243"/>
      <c r="S174" s="243"/>
      <c r="T174" s="243"/>
      <c r="U174" s="243"/>
      <c r="V174" s="243"/>
      <c r="W174" s="243"/>
      <c r="X174" s="244"/>
      <c r="Y174" s="13"/>
      <c r="Z174" s="13"/>
      <c r="AA174" s="13"/>
      <c r="AB174" s="13"/>
      <c r="AC174" s="13"/>
      <c r="AD174" s="13"/>
      <c r="AE174" s="13"/>
      <c r="AT174" s="245" t="s">
        <v>142</v>
      </c>
      <c r="AU174" s="245" t="s">
        <v>88</v>
      </c>
      <c r="AV174" s="13" t="s">
        <v>86</v>
      </c>
      <c r="AW174" s="13" t="s">
        <v>5</v>
      </c>
      <c r="AX174" s="13" t="s">
        <v>82</v>
      </c>
      <c r="AY174" s="245" t="s">
        <v>132</v>
      </c>
    </row>
    <row r="175" s="14" customFormat="1">
      <c r="A175" s="14"/>
      <c r="B175" s="246"/>
      <c r="C175" s="247"/>
      <c r="D175" s="231" t="s">
        <v>142</v>
      </c>
      <c r="E175" s="248" t="s">
        <v>1</v>
      </c>
      <c r="F175" s="249" t="s">
        <v>185</v>
      </c>
      <c r="G175" s="247"/>
      <c r="H175" s="250">
        <v>44.078000000000003</v>
      </c>
      <c r="I175" s="251"/>
      <c r="J175" s="251"/>
      <c r="K175" s="247"/>
      <c r="L175" s="247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4"/>
      <c r="Z175" s="14"/>
      <c r="AA175" s="14"/>
      <c r="AB175" s="14"/>
      <c r="AC175" s="14"/>
      <c r="AD175" s="14"/>
      <c r="AE175" s="14"/>
      <c r="AT175" s="256" t="s">
        <v>142</v>
      </c>
      <c r="AU175" s="256" t="s">
        <v>88</v>
      </c>
      <c r="AV175" s="14" t="s">
        <v>88</v>
      </c>
      <c r="AW175" s="14" t="s">
        <v>5</v>
      </c>
      <c r="AX175" s="14" t="s">
        <v>82</v>
      </c>
      <c r="AY175" s="256" t="s">
        <v>132</v>
      </c>
    </row>
    <row r="176" s="15" customFormat="1">
      <c r="A176" s="15"/>
      <c r="B176" s="257"/>
      <c r="C176" s="258"/>
      <c r="D176" s="231" t="s">
        <v>142</v>
      </c>
      <c r="E176" s="259" t="s">
        <v>1</v>
      </c>
      <c r="F176" s="260" t="s">
        <v>147</v>
      </c>
      <c r="G176" s="258"/>
      <c r="H176" s="261">
        <v>44.078000000000003</v>
      </c>
      <c r="I176" s="262"/>
      <c r="J176" s="262"/>
      <c r="K176" s="258"/>
      <c r="L176" s="258"/>
      <c r="M176" s="263"/>
      <c r="N176" s="264"/>
      <c r="O176" s="265"/>
      <c r="P176" s="265"/>
      <c r="Q176" s="265"/>
      <c r="R176" s="265"/>
      <c r="S176" s="265"/>
      <c r="T176" s="265"/>
      <c r="U176" s="265"/>
      <c r="V176" s="265"/>
      <c r="W176" s="265"/>
      <c r="X176" s="266"/>
      <c r="Y176" s="15"/>
      <c r="Z176" s="15"/>
      <c r="AA176" s="15"/>
      <c r="AB176" s="15"/>
      <c r="AC176" s="15"/>
      <c r="AD176" s="15"/>
      <c r="AE176" s="15"/>
      <c r="AT176" s="267" t="s">
        <v>142</v>
      </c>
      <c r="AU176" s="267" t="s">
        <v>88</v>
      </c>
      <c r="AV176" s="15" t="s">
        <v>148</v>
      </c>
      <c r="AW176" s="15" t="s">
        <v>5</v>
      </c>
      <c r="AX176" s="15" t="s">
        <v>82</v>
      </c>
      <c r="AY176" s="267" t="s">
        <v>132</v>
      </c>
    </row>
    <row r="177" s="16" customFormat="1">
      <c r="A177" s="16"/>
      <c r="B177" s="268"/>
      <c r="C177" s="269"/>
      <c r="D177" s="231" t="s">
        <v>142</v>
      </c>
      <c r="E177" s="270" t="s">
        <v>1</v>
      </c>
      <c r="F177" s="271" t="s">
        <v>152</v>
      </c>
      <c r="G177" s="269"/>
      <c r="H177" s="272">
        <v>88.929000000000002</v>
      </c>
      <c r="I177" s="273"/>
      <c r="J177" s="273"/>
      <c r="K177" s="269"/>
      <c r="L177" s="269"/>
      <c r="M177" s="274"/>
      <c r="N177" s="275"/>
      <c r="O177" s="276"/>
      <c r="P177" s="276"/>
      <c r="Q177" s="276"/>
      <c r="R177" s="276"/>
      <c r="S177" s="276"/>
      <c r="T177" s="276"/>
      <c r="U177" s="276"/>
      <c r="V177" s="276"/>
      <c r="W177" s="276"/>
      <c r="X177" s="277"/>
      <c r="Y177" s="16"/>
      <c r="Z177" s="16"/>
      <c r="AA177" s="16"/>
      <c r="AB177" s="16"/>
      <c r="AC177" s="16"/>
      <c r="AD177" s="16"/>
      <c r="AE177" s="16"/>
      <c r="AT177" s="278" t="s">
        <v>142</v>
      </c>
      <c r="AU177" s="278" t="s">
        <v>88</v>
      </c>
      <c r="AV177" s="16" t="s">
        <v>138</v>
      </c>
      <c r="AW177" s="16" t="s">
        <v>5</v>
      </c>
      <c r="AX177" s="16" t="s">
        <v>86</v>
      </c>
      <c r="AY177" s="278" t="s">
        <v>132</v>
      </c>
    </row>
    <row r="178" s="2" customFormat="1" ht="16.5" customHeight="1">
      <c r="A178" s="39"/>
      <c r="B178" s="40"/>
      <c r="C178" s="216" t="s">
        <v>186</v>
      </c>
      <c r="D178" s="216" t="s">
        <v>134</v>
      </c>
      <c r="E178" s="217" t="s">
        <v>187</v>
      </c>
      <c r="F178" s="218" t="s">
        <v>188</v>
      </c>
      <c r="G178" s="219" t="s">
        <v>155</v>
      </c>
      <c r="H178" s="220">
        <v>111.355</v>
      </c>
      <c r="I178" s="221"/>
      <c r="J178" s="221"/>
      <c r="K178" s="222">
        <f>ROUND(P178*H178,2)</f>
        <v>0</v>
      </c>
      <c r="L178" s="223"/>
      <c r="M178" s="45"/>
      <c r="N178" s="224" t="s">
        <v>1</v>
      </c>
      <c r="O178" s="225" t="s">
        <v>45</v>
      </c>
      <c r="P178" s="226">
        <f>I178+J178</f>
        <v>0</v>
      </c>
      <c r="Q178" s="226">
        <f>ROUND(I178*H178,2)</f>
        <v>0</v>
      </c>
      <c r="R178" s="226">
        <f>ROUND(J178*H178,2)</f>
        <v>0</v>
      </c>
      <c r="S178" s="92"/>
      <c r="T178" s="227">
        <f>S178*H178</f>
        <v>0</v>
      </c>
      <c r="U178" s="227">
        <v>0</v>
      </c>
      <c r="V178" s="227">
        <f>U178*H178</f>
        <v>0</v>
      </c>
      <c r="W178" s="227">
        <v>0</v>
      </c>
      <c r="X178" s="228">
        <f>W178*H178</f>
        <v>0</v>
      </c>
      <c r="Y178" s="39"/>
      <c r="Z178" s="39"/>
      <c r="AA178" s="39"/>
      <c r="AB178" s="39"/>
      <c r="AC178" s="39"/>
      <c r="AD178" s="39"/>
      <c r="AE178" s="39"/>
      <c r="AR178" s="229" t="s">
        <v>138</v>
      </c>
      <c r="AT178" s="229" t="s">
        <v>134</v>
      </c>
      <c r="AU178" s="229" t="s">
        <v>88</v>
      </c>
      <c r="AY178" s="18" t="s">
        <v>132</v>
      </c>
      <c r="BE178" s="230">
        <f>IF(O178="základní",K178,0)</f>
        <v>0</v>
      </c>
      <c r="BF178" s="230">
        <f>IF(O178="snížená",K178,0)</f>
        <v>0</v>
      </c>
      <c r="BG178" s="230">
        <f>IF(O178="zákl. přenesená",K178,0)</f>
        <v>0</v>
      </c>
      <c r="BH178" s="230">
        <f>IF(O178="sníž. přenesená",K178,0)</f>
        <v>0</v>
      </c>
      <c r="BI178" s="230">
        <f>IF(O178="nulová",K178,0)</f>
        <v>0</v>
      </c>
      <c r="BJ178" s="18" t="s">
        <v>86</v>
      </c>
      <c r="BK178" s="230">
        <f>ROUND(P178*H178,2)</f>
        <v>0</v>
      </c>
      <c r="BL178" s="18" t="s">
        <v>138</v>
      </c>
      <c r="BM178" s="229" t="s">
        <v>189</v>
      </c>
    </row>
    <row r="179" s="2" customFormat="1">
      <c r="A179" s="39"/>
      <c r="B179" s="40"/>
      <c r="C179" s="41"/>
      <c r="D179" s="231" t="s">
        <v>140</v>
      </c>
      <c r="E179" s="41"/>
      <c r="F179" s="232" t="s">
        <v>190</v>
      </c>
      <c r="G179" s="41"/>
      <c r="H179" s="41"/>
      <c r="I179" s="233"/>
      <c r="J179" s="233"/>
      <c r="K179" s="41"/>
      <c r="L179" s="41"/>
      <c r="M179" s="45"/>
      <c r="N179" s="234"/>
      <c r="O179" s="235"/>
      <c r="P179" s="92"/>
      <c r="Q179" s="92"/>
      <c r="R179" s="92"/>
      <c r="S179" s="92"/>
      <c r="T179" s="92"/>
      <c r="U179" s="92"/>
      <c r="V179" s="92"/>
      <c r="W179" s="92"/>
      <c r="X179" s="93"/>
      <c r="Y179" s="39"/>
      <c r="Z179" s="39"/>
      <c r="AA179" s="39"/>
      <c r="AB179" s="39"/>
      <c r="AC179" s="39"/>
      <c r="AD179" s="39"/>
      <c r="AE179" s="39"/>
      <c r="AT179" s="18" t="s">
        <v>140</v>
      </c>
      <c r="AU179" s="18" t="s">
        <v>88</v>
      </c>
    </row>
    <row r="180" s="13" customFormat="1">
      <c r="A180" s="13"/>
      <c r="B180" s="236"/>
      <c r="C180" s="237"/>
      <c r="D180" s="231" t="s">
        <v>142</v>
      </c>
      <c r="E180" s="238" t="s">
        <v>1</v>
      </c>
      <c r="F180" s="239" t="s">
        <v>191</v>
      </c>
      <c r="G180" s="237"/>
      <c r="H180" s="238" t="s">
        <v>1</v>
      </c>
      <c r="I180" s="240"/>
      <c r="J180" s="240"/>
      <c r="K180" s="237"/>
      <c r="L180" s="237"/>
      <c r="M180" s="241"/>
      <c r="N180" s="242"/>
      <c r="O180" s="243"/>
      <c r="P180" s="243"/>
      <c r="Q180" s="243"/>
      <c r="R180" s="243"/>
      <c r="S180" s="243"/>
      <c r="T180" s="243"/>
      <c r="U180" s="243"/>
      <c r="V180" s="243"/>
      <c r="W180" s="243"/>
      <c r="X180" s="244"/>
      <c r="Y180" s="13"/>
      <c r="Z180" s="13"/>
      <c r="AA180" s="13"/>
      <c r="AB180" s="13"/>
      <c r="AC180" s="13"/>
      <c r="AD180" s="13"/>
      <c r="AE180" s="13"/>
      <c r="AT180" s="245" t="s">
        <v>142</v>
      </c>
      <c r="AU180" s="245" t="s">
        <v>88</v>
      </c>
      <c r="AV180" s="13" t="s">
        <v>86</v>
      </c>
      <c r="AW180" s="13" t="s">
        <v>5</v>
      </c>
      <c r="AX180" s="13" t="s">
        <v>82</v>
      </c>
      <c r="AY180" s="245" t="s">
        <v>132</v>
      </c>
    </row>
    <row r="181" s="14" customFormat="1">
      <c r="A181" s="14"/>
      <c r="B181" s="246"/>
      <c r="C181" s="247"/>
      <c r="D181" s="231" t="s">
        <v>142</v>
      </c>
      <c r="E181" s="248" t="s">
        <v>1</v>
      </c>
      <c r="F181" s="249" t="s">
        <v>192</v>
      </c>
      <c r="G181" s="247"/>
      <c r="H181" s="250">
        <v>56.079000000000001</v>
      </c>
      <c r="I181" s="251"/>
      <c r="J181" s="251"/>
      <c r="K181" s="247"/>
      <c r="L181" s="247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4"/>
      <c r="Z181" s="14"/>
      <c r="AA181" s="14"/>
      <c r="AB181" s="14"/>
      <c r="AC181" s="14"/>
      <c r="AD181" s="14"/>
      <c r="AE181" s="14"/>
      <c r="AT181" s="256" t="s">
        <v>142</v>
      </c>
      <c r="AU181" s="256" t="s">
        <v>88</v>
      </c>
      <c r="AV181" s="14" t="s">
        <v>88</v>
      </c>
      <c r="AW181" s="14" t="s">
        <v>5</v>
      </c>
      <c r="AX181" s="14" t="s">
        <v>82</v>
      </c>
      <c r="AY181" s="256" t="s">
        <v>132</v>
      </c>
    </row>
    <row r="182" s="13" customFormat="1">
      <c r="A182" s="13"/>
      <c r="B182" s="236"/>
      <c r="C182" s="237"/>
      <c r="D182" s="231" t="s">
        <v>142</v>
      </c>
      <c r="E182" s="238" t="s">
        <v>1</v>
      </c>
      <c r="F182" s="239" t="s">
        <v>193</v>
      </c>
      <c r="G182" s="237"/>
      <c r="H182" s="238" t="s">
        <v>1</v>
      </c>
      <c r="I182" s="240"/>
      <c r="J182" s="240"/>
      <c r="K182" s="237"/>
      <c r="L182" s="237"/>
      <c r="M182" s="241"/>
      <c r="N182" s="242"/>
      <c r="O182" s="243"/>
      <c r="P182" s="243"/>
      <c r="Q182" s="243"/>
      <c r="R182" s="243"/>
      <c r="S182" s="243"/>
      <c r="T182" s="243"/>
      <c r="U182" s="243"/>
      <c r="V182" s="243"/>
      <c r="W182" s="243"/>
      <c r="X182" s="244"/>
      <c r="Y182" s="13"/>
      <c r="Z182" s="13"/>
      <c r="AA182" s="13"/>
      <c r="AB182" s="13"/>
      <c r="AC182" s="13"/>
      <c r="AD182" s="13"/>
      <c r="AE182" s="13"/>
      <c r="AT182" s="245" t="s">
        <v>142</v>
      </c>
      <c r="AU182" s="245" t="s">
        <v>88</v>
      </c>
      <c r="AV182" s="13" t="s">
        <v>86</v>
      </c>
      <c r="AW182" s="13" t="s">
        <v>5</v>
      </c>
      <c r="AX182" s="13" t="s">
        <v>82</v>
      </c>
      <c r="AY182" s="245" t="s">
        <v>132</v>
      </c>
    </row>
    <row r="183" s="14" customFormat="1">
      <c r="A183" s="14"/>
      <c r="B183" s="246"/>
      <c r="C183" s="247"/>
      <c r="D183" s="231" t="s">
        <v>142</v>
      </c>
      <c r="E183" s="248" t="s">
        <v>1</v>
      </c>
      <c r="F183" s="249" t="s">
        <v>194</v>
      </c>
      <c r="G183" s="247"/>
      <c r="H183" s="250">
        <v>55.276000000000003</v>
      </c>
      <c r="I183" s="251"/>
      <c r="J183" s="251"/>
      <c r="K183" s="247"/>
      <c r="L183" s="247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4"/>
      <c r="Z183" s="14"/>
      <c r="AA183" s="14"/>
      <c r="AB183" s="14"/>
      <c r="AC183" s="14"/>
      <c r="AD183" s="14"/>
      <c r="AE183" s="14"/>
      <c r="AT183" s="256" t="s">
        <v>142</v>
      </c>
      <c r="AU183" s="256" t="s">
        <v>88</v>
      </c>
      <c r="AV183" s="14" t="s">
        <v>88</v>
      </c>
      <c r="AW183" s="14" t="s">
        <v>5</v>
      </c>
      <c r="AX183" s="14" t="s">
        <v>82</v>
      </c>
      <c r="AY183" s="256" t="s">
        <v>132</v>
      </c>
    </row>
    <row r="184" s="16" customFormat="1">
      <c r="A184" s="16"/>
      <c r="B184" s="268"/>
      <c r="C184" s="269"/>
      <c r="D184" s="231" t="s">
        <v>142</v>
      </c>
      <c r="E184" s="270" t="s">
        <v>1</v>
      </c>
      <c r="F184" s="271" t="s">
        <v>152</v>
      </c>
      <c r="G184" s="269"/>
      <c r="H184" s="272">
        <v>111.355</v>
      </c>
      <c r="I184" s="273"/>
      <c r="J184" s="273"/>
      <c r="K184" s="269"/>
      <c r="L184" s="269"/>
      <c r="M184" s="274"/>
      <c r="N184" s="275"/>
      <c r="O184" s="276"/>
      <c r="P184" s="276"/>
      <c r="Q184" s="276"/>
      <c r="R184" s="276"/>
      <c r="S184" s="276"/>
      <c r="T184" s="276"/>
      <c r="U184" s="276"/>
      <c r="V184" s="276"/>
      <c r="W184" s="276"/>
      <c r="X184" s="277"/>
      <c r="Y184" s="16"/>
      <c r="Z184" s="16"/>
      <c r="AA184" s="16"/>
      <c r="AB184" s="16"/>
      <c r="AC184" s="16"/>
      <c r="AD184" s="16"/>
      <c r="AE184" s="16"/>
      <c r="AT184" s="278" t="s">
        <v>142</v>
      </c>
      <c r="AU184" s="278" t="s">
        <v>88</v>
      </c>
      <c r="AV184" s="16" t="s">
        <v>138</v>
      </c>
      <c r="AW184" s="16" t="s">
        <v>5</v>
      </c>
      <c r="AX184" s="16" t="s">
        <v>86</v>
      </c>
      <c r="AY184" s="278" t="s">
        <v>132</v>
      </c>
    </row>
    <row r="185" s="2" customFormat="1" ht="16.5" customHeight="1">
      <c r="A185" s="39"/>
      <c r="B185" s="40"/>
      <c r="C185" s="216" t="s">
        <v>195</v>
      </c>
      <c r="D185" s="216" t="s">
        <v>134</v>
      </c>
      <c r="E185" s="217" t="s">
        <v>196</v>
      </c>
      <c r="F185" s="218" t="s">
        <v>197</v>
      </c>
      <c r="G185" s="219" t="s">
        <v>198</v>
      </c>
      <c r="H185" s="220">
        <v>167.03299999999999</v>
      </c>
      <c r="I185" s="221"/>
      <c r="J185" s="221"/>
      <c r="K185" s="222">
        <f>ROUND(P185*H185,2)</f>
        <v>0</v>
      </c>
      <c r="L185" s="223"/>
      <c r="M185" s="45"/>
      <c r="N185" s="224" t="s">
        <v>1</v>
      </c>
      <c r="O185" s="225" t="s">
        <v>45</v>
      </c>
      <c r="P185" s="226">
        <f>I185+J185</f>
        <v>0</v>
      </c>
      <c r="Q185" s="226">
        <f>ROUND(I185*H185,2)</f>
        <v>0</v>
      </c>
      <c r="R185" s="226">
        <f>ROUND(J185*H185,2)</f>
        <v>0</v>
      </c>
      <c r="S185" s="92"/>
      <c r="T185" s="227">
        <f>S185*H185</f>
        <v>0</v>
      </c>
      <c r="U185" s="227">
        <v>0</v>
      </c>
      <c r="V185" s="227">
        <f>U185*H185</f>
        <v>0</v>
      </c>
      <c r="W185" s="227">
        <v>0</v>
      </c>
      <c r="X185" s="228">
        <f>W185*H185</f>
        <v>0</v>
      </c>
      <c r="Y185" s="39"/>
      <c r="Z185" s="39"/>
      <c r="AA185" s="39"/>
      <c r="AB185" s="39"/>
      <c r="AC185" s="39"/>
      <c r="AD185" s="39"/>
      <c r="AE185" s="39"/>
      <c r="AR185" s="229" t="s">
        <v>138</v>
      </c>
      <c r="AT185" s="229" t="s">
        <v>134</v>
      </c>
      <c r="AU185" s="229" t="s">
        <v>88</v>
      </c>
      <c r="AY185" s="18" t="s">
        <v>132</v>
      </c>
      <c r="BE185" s="230">
        <f>IF(O185="základní",K185,0)</f>
        <v>0</v>
      </c>
      <c r="BF185" s="230">
        <f>IF(O185="snížená",K185,0)</f>
        <v>0</v>
      </c>
      <c r="BG185" s="230">
        <f>IF(O185="zákl. přenesená",K185,0)</f>
        <v>0</v>
      </c>
      <c r="BH185" s="230">
        <f>IF(O185="sníž. přenesená",K185,0)</f>
        <v>0</v>
      </c>
      <c r="BI185" s="230">
        <f>IF(O185="nulová",K185,0)</f>
        <v>0</v>
      </c>
      <c r="BJ185" s="18" t="s">
        <v>86</v>
      </c>
      <c r="BK185" s="230">
        <f>ROUND(P185*H185,2)</f>
        <v>0</v>
      </c>
      <c r="BL185" s="18" t="s">
        <v>138</v>
      </c>
      <c r="BM185" s="229" t="s">
        <v>199</v>
      </c>
    </row>
    <row r="186" s="2" customFormat="1">
      <c r="A186" s="39"/>
      <c r="B186" s="40"/>
      <c r="C186" s="41"/>
      <c r="D186" s="231" t="s">
        <v>140</v>
      </c>
      <c r="E186" s="41"/>
      <c r="F186" s="232" t="s">
        <v>200</v>
      </c>
      <c r="G186" s="41"/>
      <c r="H186" s="41"/>
      <c r="I186" s="233"/>
      <c r="J186" s="233"/>
      <c r="K186" s="41"/>
      <c r="L186" s="41"/>
      <c r="M186" s="45"/>
      <c r="N186" s="234"/>
      <c r="O186" s="235"/>
      <c r="P186" s="92"/>
      <c r="Q186" s="92"/>
      <c r="R186" s="92"/>
      <c r="S186" s="92"/>
      <c r="T186" s="92"/>
      <c r="U186" s="92"/>
      <c r="V186" s="92"/>
      <c r="W186" s="92"/>
      <c r="X186" s="93"/>
      <c r="Y186" s="39"/>
      <c r="Z186" s="39"/>
      <c r="AA186" s="39"/>
      <c r="AB186" s="39"/>
      <c r="AC186" s="39"/>
      <c r="AD186" s="39"/>
      <c r="AE186" s="39"/>
      <c r="AT186" s="18" t="s">
        <v>140</v>
      </c>
      <c r="AU186" s="18" t="s">
        <v>88</v>
      </c>
    </row>
    <row r="187" s="13" customFormat="1">
      <c r="A187" s="13"/>
      <c r="B187" s="236"/>
      <c r="C187" s="237"/>
      <c r="D187" s="231" t="s">
        <v>142</v>
      </c>
      <c r="E187" s="238" t="s">
        <v>1</v>
      </c>
      <c r="F187" s="239" t="s">
        <v>201</v>
      </c>
      <c r="G187" s="237"/>
      <c r="H187" s="238" t="s">
        <v>1</v>
      </c>
      <c r="I187" s="240"/>
      <c r="J187" s="240"/>
      <c r="K187" s="237"/>
      <c r="L187" s="237"/>
      <c r="M187" s="241"/>
      <c r="N187" s="242"/>
      <c r="O187" s="243"/>
      <c r="P187" s="243"/>
      <c r="Q187" s="243"/>
      <c r="R187" s="243"/>
      <c r="S187" s="243"/>
      <c r="T187" s="243"/>
      <c r="U187" s="243"/>
      <c r="V187" s="243"/>
      <c r="W187" s="243"/>
      <c r="X187" s="244"/>
      <c r="Y187" s="13"/>
      <c r="Z187" s="13"/>
      <c r="AA187" s="13"/>
      <c r="AB187" s="13"/>
      <c r="AC187" s="13"/>
      <c r="AD187" s="13"/>
      <c r="AE187" s="13"/>
      <c r="AT187" s="245" t="s">
        <v>142</v>
      </c>
      <c r="AU187" s="245" t="s">
        <v>88</v>
      </c>
      <c r="AV187" s="13" t="s">
        <v>86</v>
      </c>
      <c r="AW187" s="13" t="s">
        <v>5</v>
      </c>
      <c r="AX187" s="13" t="s">
        <v>82</v>
      </c>
      <c r="AY187" s="245" t="s">
        <v>132</v>
      </c>
    </row>
    <row r="188" s="14" customFormat="1">
      <c r="A188" s="14"/>
      <c r="B188" s="246"/>
      <c r="C188" s="247"/>
      <c r="D188" s="231" t="s">
        <v>142</v>
      </c>
      <c r="E188" s="248" t="s">
        <v>1</v>
      </c>
      <c r="F188" s="249" t="s">
        <v>192</v>
      </c>
      <c r="G188" s="247"/>
      <c r="H188" s="250">
        <v>56.079000000000001</v>
      </c>
      <c r="I188" s="251"/>
      <c r="J188" s="251"/>
      <c r="K188" s="247"/>
      <c r="L188" s="247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4"/>
      <c r="Z188" s="14"/>
      <c r="AA188" s="14"/>
      <c r="AB188" s="14"/>
      <c r="AC188" s="14"/>
      <c r="AD188" s="14"/>
      <c r="AE188" s="14"/>
      <c r="AT188" s="256" t="s">
        <v>142</v>
      </c>
      <c r="AU188" s="256" t="s">
        <v>88</v>
      </c>
      <c r="AV188" s="14" t="s">
        <v>88</v>
      </c>
      <c r="AW188" s="14" t="s">
        <v>5</v>
      </c>
      <c r="AX188" s="14" t="s">
        <v>82</v>
      </c>
      <c r="AY188" s="256" t="s">
        <v>132</v>
      </c>
    </row>
    <row r="189" s="13" customFormat="1">
      <c r="A189" s="13"/>
      <c r="B189" s="236"/>
      <c r="C189" s="237"/>
      <c r="D189" s="231" t="s">
        <v>142</v>
      </c>
      <c r="E189" s="238" t="s">
        <v>1</v>
      </c>
      <c r="F189" s="239" t="s">
        <v>202</v>
      </c>
      <c r="G189" s="237"/>
      <c r="H189" s="238" t="s">
        <v>1</v>
      </c>
      <c r="I189" s="240"/>
      <c r="J189" s="240"/>
      <c r="K189" s="237"/>
      <c r="L189" s="237"/>
      <c r="M189" s="241"/>
      <c r="N189" s="242"/>
      <c r="O189" s="243"/>
      <c r="P189" s="243"/>
      <c r="Q189" s="243"/>
      <c r="R189" s="243"/>
      <c r="S189" s="243"/>
      <c r="T189" s="243"/>
      <c r="U189" s="243"/>
      <c r="V189" s="243"/>
      <c r="W189" s="243"/>
      <c r="X189" s="244"/>
      <c r="Y189" s="13"/>
      <c r="Z189" s="13"/>
      <c r="AA189" s="13"/>
      <c r="AB189" s="13"/>
      <c r="AC189" s="13"/>
      <c r="AD189" s="13"/>
      <c r="AE189" s="13"/>
      <c r="AT189" s="245" t="s">
        <v>142</v>
      </c>
      <c r="AU189" s="245" t="s">
        <v>88</v>
      </c>
      <c r="AV189" s="13" t="s">
        <v>86</v>
      </c>
      <c r="AW189" s="13" t="s">
        <v>5</v>
      </c>
      <c r="AX189" s="13" t="s">
        <v>82</v>
      </c>
      <c r="AY189" s="245" t="s">
        <v>132</v>
      </c>
    </row>
    <row r="190" s="14" customFormat="1">
      <c r="A190" s="14"/>
      <c r="B190" s="246"/>
      <c r="C190" s="247"/>
      <c r="D190" s="231" t="s">
        <v>142</v>
      </c>
      <c r="E190" s="248" t="s">
        <v>1</v>
      </c>
      <c r="F190" s="249" t="s">
        <v>194</v>
      </c>
      <c r="G190" s="247"/>
      <c r="H190" s="250">
        <v>55.276000000000003</v>
      </c>
      <c r="I190" s="251"/>
      <c r="J190" s="251"/>
      <c r="K190" s="247"/>
      <c r="L190" s="247"/>
      <c r="M190" s="252"/>
      <c r="N190" s="253"/>
      <c r="O190" s="254"/>
      <c r="P190" s="254"/>
      <c r="Q190" s="254"/>
      <c r="R190" s="254"/>
      <c r="S190" s="254"/>
      <c r="T190" s="254"/>
      <c r="U190" s="254"/>
      <c r="V190" s="254"/>
      <c r="W190" s="254"/>
      <c r="X190" s="255"/>
      <c r="Y190" s="14"/>
      <c r="Z190" s="14"/>
      <c r="AA190" s="14"/>
      <c r="AB190" s="14"/>
      <c r="AC190" s="14"/>
      <c r="AD190" s="14"/>
      <c r="AE190" s="14"/>
      <c r="AT190" s="256" t="s">
        <v>142</v>
      </c>
      <c r="AU190" s="256" t="s">
        <v>88</v>
      </c>
      <c r="AV190" s="14" t="s">
        <v>88</v>
      </c>
      <c r="AW190" s="14" t="s">
        <v>5</v>
      </c>
      <c r="AX190" s="14" t="s">
        <v>82</v>
      </c>
      <c r="AY190" s="256" t="s">
        <v>132</v>
      </c>
    </row>
    <row r="191" s="16" customFormat="1">
      <c r="A191" s="16"/>
      <c r="B191" s="268"/>
      <c r="C191" s="269"/>
      <c r="D191" s="231" t="s">
        <v>142</v>
      </c>
      <c r="E191" s="270" t="s">
        <v>1</v>
      </c>
      <c r="F191" s="271" t="s">
        <v>152</v>
      </c>
      <c r="G191" s="269"/>
      <c r="H191" s="272">
        <v>111.355</v>
      </c>
      <c r="I191" s="273"/>
      <c r="J191" s="273"/>
      <c r="K191" s="269"/>
      <c r="L191" s="269"/>
      <c r="M191" s="274"/>
      <c r="N191" s="275"/>
      <c r="O191" s="276"/>
      <c r="P191" s="276"/>
      <c r="Q191" s="276"/>
      <c r="R191" s="276"/>
      <c r="S191" s="276"/>
      <c r="T191" s="276"/>
      <c r="U191" s="276"/>
      <c r="V191" s="276"/>
      <c r="W191" s="276"/>
      <c r="X191" s="277"/>
      <c r="Y191" s="16"/>
      <c r="Z191" s="16"/>
      <c r="AA191" s="16"/>
      <c r="AB191" s="16"/>
      <c r="AC191" s="16"/>
      <c r="AD191" s="16"/>
      <c r="AE191" s="16"/>
      <c r="AT191" s="278" t="s">
        <v>142</v>
      </c>
      <c r="AU191" s="278" t="s">
        <v>88</v>
      </c>
      <c r="AV191" s="16" t="s">
        <v>138</v>
      </c>
      <c r="AW191" s="16" t="s">
        <v>5</v>
      </c>
      <c r="AX191" s="16" t="s">
        <v>86</v>
      </c>
      <c r="AY191" s="278" t="s">
        <v>132</v>
      </c>
    </row>
    <row r="192" s="14" customFormat="1">
      <c r="A192" s="14"/>
      <c r="B192" s="246"/>
      <c r="C192" s="247"/>
      <c r="D192" s="231" t="s">
        <v>142</v>
      </c>
      <c r="E192" s="247"/>
      <c r="F192" s="249" t="s">
        <v>203</v>
      </c>
      <c r="G192" s="247"/>
      <c r="H192" s="250">
        <v>167.03299999999999</v>
      </c>
      <c r="I192" s="251"/>
      <c r="J192" s="251"/>
      <c r="K192" s="247"/>
      <c r="L192" s="247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142</v>
      </c>
      <c r="AU192" s="256" t="s">
        <v>88</v>
      </c>
      <c r="AV192" s="14" t="s">
        <v>88</v>
      </c>
      <c r="AW192" s="14" t="s">
        <v>4</v>
      </c>
      <c r="AX192" s="14" t="s">
        <v>86</v>
      </c>
      <c r="AY192" s="256" t="s">
        <v>132</v>
      </c>
    </row>
    <row r="193" s="2" customFormat="1" ht="16.5" customHeight="1">
      <c r="A193" s="39"/>
      <c r="B193" s="40"/>
      <c r="C193" s="216" t="s">
        <v>204</v>
      </c>
      <c r="D193" s="216" t="s">
        <v>134</v>
      </c>
      <c r="E193" s="217" t="s">
        <v>205</v>
      </c>
      <c r="F193" s="218" t="s">
        <v>206</v>
      </c>
      <c r="G193" s="219" t="s">
        <v>155</v>
      </c>
      <c r="H193" s="220">
        <v>87.787000000000006</v>
      </c>
      <c r="I193" s="221"/>
      <c r="J193" s="221"/>
      <c r="K193" s="222">
        <f>ROUND(P193*H193,2)</f>
        <v>0</v>
      </c>
      <c r="L193" s="223"/>
      <c r="M193" s="45"/>
      <c r="N193" s="224" t="s">
        <v>1</v>
      </c>
      <c r="O193" s="225" t="s">
        <v>45</v>
      </c>
      <c r="P193" s="226">
        <f>I193+J193</f>
        <v>0</v>
      </c>
      <c r="Q193" s="226">
        <f>ROUND(I193*H193,2)</f>
        <v>0</v>
      </c>
      <c r="R193" s="226">
        <f>ROUND(J193*H193,2)</f>
        <v>0</v>
      </c>
      <c r="S193" s="92"/>
      <c r="T193" s="227">
        <f>S193*H193</f>
        <v>0</v>
      </c>
      <c r="U193" s="227">
        <v>0</v>
      </c>
      <c r="V193" s="227">
        <f>U193*H193</f>
        <v>0</v>
      </c>
      <c r="W193" s="227">
        <v>0</v>
      </c>
      <c r="X193" s="228">
        <f>W193*H193</f>
        <v>0</v>
      </c>
      <c r="Y193" s="39"/>
      <c r="Z193" s="39"/>
      <c r="AA193" s="39"/>
      <c r="AB193" s="39"/>
      <c r="AC193" s="39"/>
      <c r="AD193" s="39"/>
      <c r="AE193" s="39"/>
      <c r="AR193" s="229" t="s">
        <v>138</v>
      </c>
      <c r="AT193" s="229" t="s">
        <v>134</v>
      </c>
      <c r="AU193" s="229" t="s">
        <v>88</v>
      </c>
      <c r="AY193" s="18" t="s">
        <v>132</v>
      </c>
      <c r="BE193" s="230">
        <f>IF(O193="základní",K193,0)</f>
        <v>0</v>
      </c>
      <c r="BF193" s="230">
        <f>IF(O193="snížená",K193,0)</f>
        <v>0</v>
      </c>
      <c r="BG193" s="230">
        <f>IF(O193="zákl. přenesená",K193,0)</f>
        <v>0</v>
      </c>
      <c r="BH193" s="230">
        <f>IF(O193="sníž. přenesená",K193,0)</f>
        <v>0</v>
      </c>
      <c r="BI193" s="230">
        <f>IF(O193="nulová",K193,0)</f>
        <v>0</v>
      </c>
      <c r="BJ193" s="18" t="s">
        <v>86</v>
      </c>
      <c r="BK193" s="230">
        <f>ROUND(P193*H193,2)</f>
        <v>0</v>
      </c>
      <c r="BL193" s="18" t="s">
        <v>138</v>
      </c>
      <c r="BM193" s="229" t="s">
        <v>207</v>
      </c>
    </row>
    <row r="194" s="2" customFormat="1">
      <c r="A194" s="39"/>
      <c r="B194" s="40"/>
      <c r="C194" s="41"/>
      <c r="D194" s="231" t="s">
        <v>140</v>
      </c>
      <c r="E194" s="41"/>
      <c r="F194" s="232" t="s">
        <v>208</v>
      </c>
      <c r="G194" s="41"/>
      <c r="H194" s="41"/>
      <c r="I194" s="233"/>
      <c r="J194" s="233"/>
      <c r="K194" s="41"/>
      <c r="L194" s="41"/>
      <c r="M194" s="45"/>
      <c r="N194" s="234"/>
      <c r="O194" s="235"/>
      <c r="P194" s="92"/>
      <c r="Q194" s="92"/>
      <c r="R194" s="92"/>
      <c r="S194" s="92"/>
      <c r="T194" s="92"/>
      <c r="U194" s="92"/>
      <c r="V194" s="92"/>
      <c r="W194" s="92"/>
      <c r="X194" s="93"/>
      <c r="Y194" s="39"/>
      <c r="Z194" s="39"/>
      <c r="AA194" s="39"/>
      <c r="AB194" s="39"/>
      <c r="AC194" s="39"/>
      <c r="AD194" s="39"/>
      <c r="AE194" s="39"/>
      <c r="AT194" s="18" t="s">
        <v>140</v>
      </c>
      <c r="AU194" s="18" t="s">
        <v>88</v>
      </c>
    </row>
    <row r="195" s="13" customFormat="1">
      <c r="A195" s="13"/>
      <c r="B195" s="236"/>
      <c r="C195" s="237"/>
      <c r="D195" s="231" t="s">
        <v>142</v>
      </c>
      <c r="E195" s="238" t="s">
        <v>1</v>
      </c>
      <c r="F195" s="239" t="s">
        <v>209</v>
      </c>
      <c r="G195" s="237"/>
      <c r="H195" s="238" t="s">
        <v>1</v>
      </c>
      <c r="I195" s="240"/>
      <c r="J195" s="240"/>
      <c r="K195" s="237"/>
      <c r="L195" s="237"/>
      <c r="M195" s="241"/>
      <c r="N195" s="242"/>
      <c r="O195" s="243"/>
      <c r="P195" s="243"/>
      <c r="Q195" s="243"/>
      <c r="R195" s="243"/>
      <c r="S195" s="243"/>
      <c r="T195" s="243"/>
      <c r="U195" s="243"/>
      <c r="V195" s="243"/>
      <c r="W195" s="243"/>
      <c r="X195" s="244"/>
      <c r="Y195" s="13"/>
      <c r="Z195" s="13"/>
      <c r="AA195" s="13"/>
      <c r="AB195" s="13"/>
      <c r="AC195" s="13"/>
      <c r="AD195" s="13"/>
      <c r="AE195" s="13"/>
      <c r="AT195" s="245" t="s">
        <v>142</v>
      </c>
      <c r="AU195" s="245" t="s">
        <v>88</v>
      </c>
      <c r="AV195" s="13" t="s">
        <v>86</v>
      </c>
      <c r="AW195" s="13" t="s">
        <v>5</v>
      </c>
      <c r="AX195" s="13" t="s">
        <v>82</v>
      </c>
      <c r="AY195" s="245" t="s">
        <v>132</v>
      </c>
    </row>
    <row r="196" s="13" customFormat="1">
      <c r="A196" s="13"/>
      <c r="B196" s="236"/>
      <c r="C196" s="237"/>
      <c r="D196" s="231" t="s">
        <v>142</v>
      </c>
      <c r="E196" s="238" t="s">
        <v>1</v>
      </c>
      <c r="F196" s="239" t="s">
        <v>210</v>
      </c>
      <c r="G196" s="237"/>
      <c r="H196" s="238" t="s">
        <v>1</v>
      </c>
      <c r="I196" s="240"/>
      <c r="J196" s="240"/>
      <c r="K196" s="237"/>
      <c r="L196" s="237"/>
      <c r="M196" s="241"/>
      <c r="N196" s="242"/>
      <c r="O196" s="243"/>
      <c r="P196" s="243"/>
      <c r="Q196" s="243"/>
      <c r="R196" s="243"/>
      <c r="S196" s="243"/>
      <c r="T196" s="243"/>
      <c r="U196" s="243"/>
      <c r="V196" s="243"/>
      <c r="W196" s="243"/>
      <c r="X196" s="244"/>
      <c r="Y196" s="13"/>
      <c r="Z196" s="13"/>
      <c r="AA196" s="13"/>
      <c r="AB196" s="13"/>
      <c r="AC196" s="13"/>
      <c r="AD196" s="13"/>
      <c r="AE196" s="13"/>
      <c r="AT196" s="245" t="s">
        <v>142</v>
      </c>
      <c r="AU196" s="245" t="s">
        <v>88</v>
      </c>
      <c r="AV196" s="13" t="s">
        <v>86</v>
      </c>
      <c r="AW196" s="13" t="s">
        <v>5</v>
      </c>
      <c r="AX196" s="13" t="s">
        <v>82</v>
      </c>
      <c r="AY196" s="245" t="s">
        <v>132</v>
      </c>
    </row>
    <row r="197" s="14" customFormat="1">
      <c r="A197" s="14"/>
      <c r="B197" s="246"/>
      <c r="C197" s="247"/>
      <c r="D197" s="231" t="s">
        <v>142</v>
      </c>
      <c r="E197" s="248" t="s">
        <v>1</v>
      </c>
      <c r="F197" s="249" t="s">
        <v>211</v>
      </c>
      <c r="G197" s="247"/>
      <c r="H197" s="250">
        <v>7.8159999999999998</v>
      </c>
      <c r="I197" s="251"/>
      <c r="J197" s="251"/>
      <c r="K197" s="247"/>
      <c r="L197" s="247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4"/>
      <c r="Z197" s="14"/>
      <c r="AA197" s="14"/>
      <c r="AB197" s="14"/>
      <c r="AC197" s="14"/>
      <c r="AD197" s="14"/>
      <c r="AE197" s="14"/>
      <c r="AT197" s="256" t="s">
        <v>142</v>
      </c>
      <c r="AU197" s="256" t="s">
        <v>88</v>
      </c>
      <c r="AV197" s="14" t="s">
        <v>88</v>
      </c>
      <c r="AW197" s="14" t="s">
        <v>5</v>
      </c>
      <c r="AX197" s="14" t="s">
        <v>82</v>
      </c>
      <c r="AY197" s="256" t="s">
        <v>132</v>
      </c>
    </row>
    <row r="198" s="13" customFormat="1">
      <c r="A198" s="13"/>
      <c r="B198" s="236"/>
      <c r="C198" s="237"/>
      <c r="D198" s="231" t="s">
        <v>142</v>
      </c>
      <c r="E198" s="238" t="s">
        <v>1</v>
      </c>
      <c r="F198" s="239" t="s">
        <v>212</v>
      </c>
      <c r="G198" s="237"/>
      <c r="H198" s="238" t="s">
        <v>1</v>
      </c>
      <c r="I198" s="240"/>
      <c r="J198" s="240"/>
      <c r="K198" s="237"/>
      <c r="L198" s="237"/>
      <c r="M198" s="241"/>
      <c r="N198" s="242"/>
      <c r="O198" s="243"/>
      <c r="P198" s="243"/>
      <c r="Q198" s="243"/>
      <c r="R198" s="243"/>
      <c r="S198" s="243"/>
      <c r="T198" s="243"/>
      <c r="U198" s="243"/>
      <c r="V198" s="243"/>
      <c r="W198" s="243"/>
      <c r="X198" s="244"/>
      <c r="Y198" s="13"/>
      <c r="Z198" s="13"/>
      <c r="AA198" s="13"/>
      <c r="AB198" s="13"/>
      <c r="AC198" s="13"/>
      <c r="AD198" s="13"/>
      <c r="AE198" s="13"/>
      <c r="AT198" s="245" t="s">
        <v>142</v>
      </c>
      <c r="AU198" s="245" t="s">
        <v>88</v>
      </c>
      <c r="AV198" s="13" t="s">
        <v>86</v>
      </c>
      <c r="AW198" s="13" t="s">
        <v>5</v>
      </c>
      <c r="AX198" s="13" t="s">
        <v>82</v>
      </c>
      <c r="AY198" s="245" t="s">
        <v>132</v>
      </c>
    </row>
    <row r="199" s="14" customFormat="1">
      <c r="A199" s="14"/>
      <c r="B199" s="246"/>
      <c r="C199" s="247"/>
      <c r="D199" s="231" t="s">
        <v>142</v>
      </c>
      <c r="E199" s="248" t="s">
        <v>1</v>
      </c>
      <c r="F199" s="249" t="s">
        <v>213</v>
      </c>
      <c r="G199" s="247"/>
      <c r="H199" s="250">
        <v>32.164999999999999</v>
      </c>
      <c r="I199" s="251"/>
      <c r="J199" s="251"/>
      <c r="K199" s="247"/>
      <c r="L199" s="247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4"/>
      <c r="Z199" s="14"/>
      <c r="AA199" s="14"/>
      <c r="AB199" s="14"/>
      <c r="AC199" s="14"/>
      <c r="AD199" s="14"/>
      <c r="AE199" s="14"/>
      <c r="AT199" s="256" t="s">
        <v>142</v>
      </c>
      <c r="AU199" s="256" t="s">
        <v>88</v>
      </c>
      <c r="AV199" s="14" t="s">
        <v>88</v>
      </c>
      <c r="AW199" s="14" t="s">
        <v>5</v>
      </c>
      <c r="AX199" s="14" t="s">
        <v>82</v>
      </c>
      <c r="AY199" s="256" t="s">
        <v>132</v>
      </c>
    </row>
    <row r="200" s="15" customFormat="1">
      <c r="A200" s="15"/>
      <c r="B200" s="257"/>
      <c r="C200" s="258"/>
      <c r="D200" s="231" t="s">
        <v>142</v>
      </c>
      <c r="E200" s="259" t="s">
        <v>1</v>
      </c>
      <c r="F200" s="260" t="s">
        <v>147</v>
      </c>
      <c r="G200" s="258"/>
      <c r="H200" s="261">
        <v>39.981000000000002</v>
      </c>
      <c r="I200" s="262"/>
      <c r="J200" s="262"/>
      <c r="K200" s="258"/>
      <c r="L200" s="258"/>
      <c r="M200" s="263"/>
      <c r="N200" s="264"/>
      <c r="O200" s="265"/>
      <c r="P200" s="265"/>
      <c r="Q200" s="265"/>
      <c r="R200" s="265"/>
      <c r="S200" s="265"/>
      <c r="T200" s="265"/>
      <c r="U200" s="265"/>
      <c r="V200" s="265"/>
      <c r="W200" s="265"/>
      <c r="X200" s="266"/>
      <c r="Y200" s="15"/>
      <c r="Z200" s="15"/>
      <c r="AA200" s="15"/>
      <c r="AB200" s="15"/>
      <c r="AC200" s="15"/>
      <c r="AD200" s="15"/>
      <c r="AE200" s="15"/>
      <c r="AT200" s="267" t="s">
        <v>142</v>
      </c>
      <c r="AU200" s="267" t="s">
        <v>88</v>
      </c>
      <c r="AV200" s="15" t="s">
        <v>148</v>
      </c>
      <c r="AW200" s="15" t="s">
        <v>5</v>
      </c>
      <c r="AX200" s="15" t="s">
        <v>82</v>
      </c>
      <c r="AY200" s="267" t="s">
        <v>132</v>
      </c>
    </row>
    <row r="201" s="13" customFormat="1">
      <c r="A201" s="13"/>
      <c r="B201" s="236"/>
      <c r="C201" s="237"/>
      <c r="D201" s="231" t="s">
        <v>142</v>
      </c>
      <c r="E201" s="238" t="s">
        <v>1</v>
      </c>
      <c r="F201" s="239" t="s">
        <v>214</v>
      </c>
      <c r="G201" s="237"/>
      <c r="H201" s="238" t="s">
        <v>1</v>
      </c>
      <c r="I201" s="240"/>
      <c r="J201" s="240"/>
      <c r="K201" s="237"/>
      <c r="L201" s="237"/>
      <c r="M201" s="241"/>
      <c r="N201" s="242"/>
      <c r="O201" s="243"/>
      <c r="P201" s="243"/>
      <c r="Q201" s="243"/>
      <c r="R201" s="243"/>
      <c r="S201" s="243"/>
      <c r="T201" s="243"/>
      <c r="U201" s="243"/>
      <c r="V201" s="243"/>
      <c r="W201" s="243"/>
      <c r="X201" s="244"/>
      <c r="Y201" s="13"/>
      <c r="Z201" s="13"/>
      <c r="AA201" s="13"/>
      <c r="AB201" s="13"/>
      <c r="AC201" s="13"/>
      <c r="AD201" s="13"/>
      <c r="AE201" s="13"/>
      <c r="AT201" s="245" t="s">
        <v>142</v>
      </c>
      <c r="AU201" s="245" t="s">
        <v>88</v>
      </c>
      <c r="AV201" s="13" t="s">
        <v>86</v>
      </c>
      <c r="AW201" s="13" t="s">
        <v>5</v>
      </c>
      <c r="AX201" s="13" t="s">
        <v>82</v>
      </c>
      <c r="AY201" s="245" t="s">
        <v>132</v>
      </c>
    </row>
    <row r="202" s="13" customFormat="1">
      <c r="A202" s="13"/>
      <c r="B202" s="236"/>
      <c r="C202" s="237"/>
      <c r="D202" s="231" t="s">
        <v>142</v>
      </c>
      <c r="E202" s="238" t="s">
        <v>1</v>
      </c>
      <c r="F202" s="239" t="s">
        <v>210</v>
      </c>
      <c r="G202" s="237"/>
      <c r="H202" s="238" t="s">
        <v>1</v>
      </c>
      <c r="I202" s="240"/>
      <c r="J202" s="240"/>
      <c r="K202" s="237"/>
      <c r="L202" s="237"/>
      <c r="M202" s="241"/>
      <c r="N202" s="242"/>
      <c r="O202" s="243"/>
      <c r="P202" s="243"/>
      <c r="Q202" s="243"/>
      <c r="R202" s="243"/>
      <c r="S202" s="243"/>
      <c r="T202" s="243"/>
      <c r="U202" s="243"/>
      <c r="V202" s="243"/>
      <c r="W202" s="243"/>
      <c r="X202" s="244"/>
      <c r="Y202" s="13"/>
      <c r="Z202" s="13"/>
      <c r="AA202" s="13"/>
      <c r="AB202" s="13"/>
      <c r="AC202" s="13"/>
      <c r="AD202" s="13"/>
      <c r="AE202" s="13"/>
      <c r="AT202" s="245" t="s">
        <v>142</v>
      </c>
      <c r="AU202" s="245" t="s">
        <v>88</v>
      </c>
      <c r="AV202" s="13" t="s">
        <v>86</v>
      </c>
      <c r="AW202" s="13" t="s">
        <v>5</v>
      </c>
      <c r="AX202" s="13" t="s">
        <v>82</v>
      </c>
      <c r="AY202" s="245" t="s">
        <v>132</v>
      </c>
    </row>
    <row r="203" s="14" customFormat="1">
      <c r="A203" s="14"/>
      <c r="B203" s="246"/>
      <c r="C203" s="247"/>
      <c r="D203" s="231" t="s">
        <v>142</v>
      </c>
      <c r="E203" s="248" t="s">
        <v>1</v>
      </c>
      <c r="F203" s="249" t="s">
        <v>215</v>
      </c>
      <c r="G203" s="247"/>
      <c r="H203" s="250">
        <v>15.641</v>
      </c>
      <c r="I203" s="251"/>
      <c r="J203" s="251"/>
      <c r="K203" s="247"/>
      <c r="L203" s="247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4"/>
      <c r="Z203" s="14"/>
      <c r="AA203" s="14"/>
      <c r="AB203" s="14"/>
      <c r="AC203" s="14"/>
      <c r="AD203" s="14"/>
      <c r="AE203" s="14"/>
      <c r="AT203" s="256" t="s">
        <v>142</v>
      </c>
      <c r="AU203" s="256" t="s">
        <v>88</v>
      </c>
      <c r="AV203" s="14" t="s">
        <v>88</v>
      </c>
      <c r="AW203" s="14" t="s">
        <v>5</v>
      </c>
      <c r="AX203" s="14" t="s">
        <v>82</v>
      </c>
      <c r="AY203" s="256" t="s">
        <v>132</v>
      </c>
    </row>
    <row r="204" s="13" customFormat="1">
      <c r="A204" s="13"/>
      <c r="B204" s="236"/>
      <c r="C204" s="237"/>
      <c r="D204" s="231" t="s">
        <v>142</v>
      </c>
      <c r="E204" s="238" t="s">
        <v>1</v>
      </c>
      <c r="F204" s="239" t="s">
        <v>212</v>
      </c>
      <c r="G204" s="237"/>
      <c r="H204" s="238" t="s">
        <v>1</v>
      </c>
      <c r="I204" s="240"/>
      <c r="J204" s="240"/>
      <c r="K204" s="237"/>
      <c r="L204" s="237"/>
      <c r="M204" s="241"/>
      <c r="N204" s="242"/>
      <c r="O204" s="243"/>
      <c r="P204" s="243"/>
      <c r="Q204" s="243"/>
      <c r="R204" s="243"/>
      <c r="S204" s="243"/>
      <c r="T204" s="243"/>
      <c r="U204" s="243"/>
      <c r="V204" s="243"/>
      <c r="W204" s="243"/>
      <c r="X204" s="244"/>
      <c r="Y204" s="13"/>
      <c r="Z204" s="13"/>
      <c r="AA204" s="13"/>
      <c r="AB204" s="13"/>
      <c r="AC204" s="13"/>
      <c r="AD204" s="13"/>
      <c r="AE204" s="13"/>
      <c r="AT204" s="245" t="s">
        <v>142</v>
      </c>
      <c r="AU204" s="245" t="s">
        <v>88</v>
      </c>
      <c r="AV204" s="13" t="s">
        <v>86</v>
      </c>
      <c r="AW204" s="13" t="s">
        <v>5</v>
      </c>
      <c r="AX204" s="13" t="s">
        <v>82</v>
      </c>
      <c r="AY204" s="245" t="s">
        <v>132</v>
      </c>
    </row>
    <row r="205" s="14" customFormat="1">
      <c r="A205" s="14"/>
      <c r="B205" s="246"/>
      <c r="C205" s="247"/>
      <c r="D205" s="231" t="s">
        <v>142</v>
      </c>
      <c r="E205" s="248" t="s">
        <v>1</v>
      </c>
      <c r="F205" s="249" t="s">
        <v>213</v>
      </c>
      <c r="G205" s="247"/>
      <c r="H205" s="250">
        <v>32.164999999999999</v>
      </c>
      <c r="I205" s="251"/>
      <c r="J205" s="251"/>
      <c r="K205" s="247"/>
      <c r="L205" s="247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4"/>
      <c r="Z205" s="14"/>
      <c r="AA205" s="14"/>
      <c r="AB205" s="14"/>
      <c r="AC205" s="14"/>
      <c r="AD205" s="14"/>
      <c r="AE205" s="14"/>
      <c r="AT205" s="256" t="s">
        <v>142</v>
      </c>
      <c r="AU205" s="256" t="s">
        <v>88</v>
      </c>
      <c r="AV205" s="14" t="s">
        <v>88</v>
      </c>
      <c r="AW205" s="14" t="s">
        <v>5</v>
      </c>
      <c r="AX205" s="14" t="s">
        <v>82</v>
      </c>
      <c r="AY205" s="256" t="s">
        <v>132</v>
      </c>
    </row>
    <row r="206" s="15" customFormat="1">
      <c r="A206" s="15"/>
      <c r="B206" s="257"/>
      <c r="C206" s="258"/>
      <c r="D206" s="231" t="s">
        <v>142</v>
      </c>
      <c r="E206" s="259" t="s">
        <v>1</v>
      </c>
      <c r="F206" s="260" t="s">
        <v>147</v>
      </c>
      <c r="G206" s="258"/>
      <c r="H206" s="261">
        <v>47.805999999999997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5"/>
      <c r="Z206" s="15"/>
      <c r="AA206" s="15"/>
      <c r="AB206" s="15"/>
      <c r="AC206" s="15"/>
      <c r="AD206" s="15"/>
      <c r="AE206" s="15"/>
      <c r="AT206" s="267" t="s">
        <v>142</v>
      </c>
      <c r="AU206" s="267" t="s">
        <v>88</v>
      </c>
      <c r="AV206" s="15" t="s">
        <v>148</v>
      </c>
      <c r="AW206" s="15" t="s">
        <v>5</v>
      </c>
      <c r="AX206" s="15" t="s">
        <v>82</v>
      </c>
      <c r="AY206" s="267" t="s">
        <v>132</v>
      </c>
    </row>
    <row r="207" s="16" customFormat="1">
      <c r="A207" s="16"/>
      <c r="B207" s="268"/>
      <c r="C207" s="269"/>
      <c r="D207" s="231" t="s">
        <v>142</v>
      </c>
      <c r="E207" s="270" t="s">
        <v>1</v>
      </c>
      <c r="F207" s="271" t="s">
        <v>152</v>
      </c>
      <c r="G207" s="269"/>
      <c r="H207" s="272">
        <v>87.787000000000006</v>
      </c>
      <c r="I207" s="273"/>
      <c r="J207" s="273"/>
      <c r="K207" s="269"/>
      <c r="L207" s="269"/>
      <c r="M207" s="274"/>
      <c r="N207" s="275"/>
      <c r="O207" s="276"/>
      <c r="P207" s="276"/>
      <c r="Q207" s="276"/>
      <c r="R207" s="276"/>
      <c r="S207" s="276"/>
      <c r="T207" s="276"/>
      <c r="U207" s="276"/>
      <c r="V207" s="276"/>
      <c r="W207" s="276"/>
      <c r="X207" s="277"/>
      <c r="Y207" s="16"/>
      <c r="Z207" s="16"/>
      <c r="AA207" s="16"/>
      <c r="AB207" s="16"/>
      <c r="AC207" s="16"/>
      <c r="AD207" s="16"/>
      <c r="AE207" s="16"/>
      <c r="AT207" s="278" t="s">
        <v>142</v>
      </c>
      <c r="AU207" s="278" t="s">
        <v>88</v>
      </c>
      <c r="AV207" s="16" t="s">
        <v>138</v>
      </c>
      <c r="AW207" s="16" t="s">
        <v>5</v>
      </c>
      <c r="AX207" s="16" t="s">
        <v>86</v>
      </c>
      <c r="AY207" s="278" t="s">
        <v>132</v>
      </c>
    </row>
    <row r="208" s="2" customFormat="1" ht="16.5" customHeight="1">
      <c r="A208" s="39"/>
      <c r="B208" s="40"/>
      <c r="C208" s="216" t="s">
        <v>216</v>
      </c>
      <c r="D208" s="216" t="s">
        <v>134</v>
      </c>
      <c r="E208" s="217" t="s">
        <v>217</v>
      </c>
      <c r="F208" s="218" t="s">
        <v>218</v>
      </c>
      <c r="G208" s="219" t="s">
        <v>155</v>
      </c>
      <c r="H208" s="220">
        <v>30.873999999999999</v>
      </c>
      <c r="I208" s="221"/>
      <c r="J208" s="221"/>
      <c r="K208" s="222">
        <f>ROUND(P208*H208,2)</f>
        <v>0</v>
      </c>
      <c r="L208" s="223"/>
      <c r="M208" s="45"/>
      <c r="N208" s="224" t="s">
        <v>1</v>
      </c>
      <c r="O208" s="225" t="s">
        <v>45</v>
      </c>
      <c r="P208" s="226">
        <f>I208+J208</f>
        <v>0</v>
      </c>
      <c r="Q208" s="226">
        <f>ROUND(I208*H208,2)</f>
        <v>0</v>
      </c>
      <c r="R208" s="226">
        <f>ROUND(J208*H208,2)</f>
        <v>0</v>
      </c>
      <c r="S208" s="92"/>
      <c r="T208" s="227">
        <f>S208*H208</f>
        <v>0</v>
      </c>
      <c r="U208" s="227">
        <v>0</v>
      </c>
      <c r="V208" s="227">
        <f>U208*H208</f>
        <v>0</v>
      </c>
      <c r="W208" s="227">
        <v>0</v>
      </c>
      <c r="X208" s="228">
        <f>W208*H208</f>
        <v>0</v>
      </c>
      <c r="Y208" s="39"/>
      <c r="Z208" s="39"/>
      <c r="AA208" s="39"/>
      <c r="AB208" s="39"/>
      <c r="AC208" s="39"/>
      <c r="AD208" s="39"/>
      <c r="AE208" s="39"/>
      <c r="AR208" s="229" t="s">
        <v>138</v>
      </c>
      <c r="AT208" s="229" t="s">
        <v>134</v>
      </c>
      <c r="AU208" s="229" t="s">
        <v>88</v>
      </c>
      <c r="AY208" s="18" t="s">
        <v>132</v>
      </c>
      <c r="BE208" s="230">
        <f>IF(O208="základní",K208,0)</f>
        <v>0</v>
      </c>
      <c r="BF208" s="230">
        <f>IF(O208="snížená",K208,0)</f>
        <v>0</v>
      </c>
      <c r="BG208" s="230">
        <f>IF(O208="zákl. přenesená",K208,0)</f>
        <v>0</v>
      </c>
      <c r="BH208" s="230">
        <f>IF(O208="sníž. přenesená",K208,0)</f>
        <v>0</v>
      </c>
      <c r="BI208" s="230">
        <f>IF(O208="nulová",K208,0)</f>
        <v>0</v>
      </c>
      <c r="BJ208" s="18" t="s">
        <v>86</v>
      </c>
      <c r="BK208" s="230">
        <f>ROUND(P208*H208,2)</f>
        <v>0</v>
      </c>
      <c r="BL208" s="18" t="s">
        <v>138</v>
      </c>
      <c r="BM208" s="229" t="s">
        <v>219</v>
      </c>
    </row>
    <row r="209" s="2" customFormat="1">
      <c r="A209" s="39"/>
      <c r="B209" s="40"/>
      <c r="C209" s="41"/>
      <c r="D209" s="231" t="s">
        <v>140</v>
      </c>
      <c r="E209" s="41"/>
      <c r="F209" s="232" t="s">
        <v>220</v>
      </c>
      <c r="G209" s="41"/>
      <c r="H209" s="41"/>
      <c r="I209" s="233"/>
      <c r="J209" s="233"/>
      <c r="K209" s="41"/>
      <c r="L209" s="41"/>
      <c r="M209" s="45"/>
      <c r="N209" s="234"/>
      <c r="O209" s="235"/>
      <c r="P209" s="92"/>
      <c r="Q209" s="92"/>
      <c r="R209" s="92"/>
      <c r="S209" s="92"/>
      <c r="T209" s="92"/>
      <c r="U209" s="92"/>
      <c r="V209" s="92"/>
      <c r="W209" s="92"/>
      <c r="X209" s="93"/>
      <c r="Y209" s="39"/>
      <c r="Z209" s="39"/>
      <c r="AA209" s="39"/>
      <c r="AB209" s="39"/>
      <c r="AC209" s="39"/>
      <c r="AD209" s="39"/>
      <c r="AE209" s="39"/>
      <c r="AT209" s="18" t="s">
        <v>140</v>
      </c>
      <c r="AU209" s="18" t="s">
        <v>88</v>
      </c>
    </row>
    <row r="210" s="13" customFormat="1">
      <c r="A210" s="13"/>
      <c r="B210" s="236"/>
      <c r="C210" s="237"/>
      <c r="D210" s="231" t="s">
        <v>142</v>
      </c>
      <c r="E210" s="238" t="s">
        <v>1</v>
      </c>
      <c r="F210" s="239" t="s">
        <v>221</v>
      </c>
      <c r="G210" s="237"/>
      <c r="H210" s="238" t="s">
        <v>1</v>
      </c>
      <c r="I210" s="240"/>
      <c r="J210" s="240"/>
      <c r="K210" s="237"/>
      <c r="L210" s="237"/>
      <c r="M210" s="241"/>
      <c r="N210" s="242"/>
      <c r="O210" s="243"/>
      <c r="P210" s="243"/>
      <c r="Q210" s="243"/>
      <c r="R210" s="243"/>
      <c r="S210" s="243"/>
      <c r="T210" s="243"/>
      <c r="U210" s="243"/>
      <c r="V210" s="243"/>
      <c r="W210" s="243"/>
      <c r="X210" s="244"/>
      <c r="Y210" s="13"/>
      <c r="Z210" s="13"/>
      <c r="AA210" s="13"/>
      <c r="AB210" s="13"/>
      <c r="AC210" s="13"/>
      <c r="AD210" s="13"/>
      <c r="AE210" s="13"/>
      <c r="AT210" s="245" t="s">
        <v>142</v>
      </c>
      <c r="AU210" s="245" t="s">
        <v>88</v>
      </c>
      <c r="AV210" s="13" t="s">
        <v>86</v>
      </c>
      <c r="AW210" s="13" t="s">
        <v>5</v>
      </c>
      <c r="AX210" s="13" t="s">
        <v>82</v>
      </c>
      <c r="AY210" s="245" t="s">
        <v>132</v>
      </c>
    </row>
    <row r="211" s="14" customFormat="1">
      <c r="A211" s="14"/>
      <c r="B211" s="246"/>
      <c r="C211" s="247"/>
      <c r="D211" s="231" t="s">
        <v>142</v>
      </c>
      <c r="E211" s="248" t="s">
        <v>1</v>
      </c>
      <c r="F211" s="249" t="s">
        <v>222</v>
      </c>
      <c r="G211" s="247"/>
      <c r="H211" s="250">
        <v>13.813000000000001</v>
      </c>
      <c r="I211" s="251"/>
      <c r="J211" s="251"/>
      <c r="K211" s="247"/>
      <c r="L211" s="247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4"/>
      <c r="Z211" s="14"/>
      <c r="AA211" s="14"/>
      <c r="AB211" s="14"/>
      <c r="AC211" s="14"/>
      <c r="AD211" s="14"/>
      <c r="AE211" s="14"/>
      <c r="AT211" s="256" t="s">
        <v>142</v>
      </c>
      <c r="AU211" s="256" t="s">
        <v>88</v>
      </c>
      <c r="AV211" s="14" t="s">
        <v>88</v>
      </c>
      <c r="AW211" s="14" t="s">
        <v>5</v>
      </c>
      <c r="AX211" s="14" t="s">
        <v>82</v>
      </c>
      <c r="AY211" s="256" t="s">
        <v>132</v>
      </c>
    </row>
    <row r="212" s="13" customFormat="1">
      <c r="A212" s="13"/>
      <c r="B212" s="236"/>
      <c r="C212" s="237"/>
      <c r="D212" s="231" t="s">
        <v>142</v>
      </c>
      <c r="E212" s="238" t="s">
        <v>1</v>
      </c>
      <c r="F212" s="239" t="s">
        <v>223</v>
      </c>
      <c r="G212" s="237"/>
      <c r="H212" s="238" t="s">
        <v>1</v>
      </c>
      <c r="I212" s="240"/>
      <c r="J212" s="240"/>
      <c r="K212" s="237"/>
      <c r="L212" s="237"/>
      <c r="M212" s="241"/>
      <c r="N212" s="242"/>
      <c r="O212" s="243"/>
      <c r="P212" s="243"/>
      <c r="Q212" s="243"/>
      <c r="R212" s="243"/>
      <c r="S212" s="243"/>
      <c r="T212" s="243"/>
      <c r="U212" s="243"/>
      <c r="V212" s="243"/>
      <c r="W212" s="243"/>
      <c r="X212" s="244"/>
      <c r="Y212" s="13"/>
      <c r="Z212" s="13"/>
      <c r="AA212" s="13"/>
      <c r="AB212" s="13"/>
      <c r="AC212" s="13"/>
      <c r="AD212" s="13"/>
      <c r="AE212" s="13"/>
      <c r="AT212" s="245" t="s">
        <v>142</v>
      </c>
      <c r="AU212" s="245" t="s">
        <v>88</v>
      </c>
      <c r="AV212" s="13" t="s">
        <v>86</v>
      </c>
      <c r="AW212" s="13" t="s">
        <v>5</v>
      </c>
      <c r="AX212" s="13" t="s">
        <v>82</v>
      </c>
      <c r="AY212" s="245" t="s">
        <v>132</v>
      </c>
    </row>
    <row r="213" s="14" customFormat="1">
      <c r="A213" s="14"/>
      <c r="B213" s="246"/>
      <c r="C213" s="247"/>
      <c r="D213" s="231" t="s">
        <v>142</v>
      </c>
      <c r="E213" s="248" t="s">
        <v>1</v>
      </c>
      <c r="F213" s="249" t="s">
        <v>224</v>
      </c>
      <c r="G213" s="247"/>
      <c r="H213" s="250">
        <v>2.6720000000000002</v>
      </c>
      <c r="I213" s="251"/>
      <c r="J213" s="251"/>
      <c r="K213" s="247"/>
      <c r="L213" s="247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4"/>
      <c r="Z213" s="14"/>
      <c r="AA213" s="14"/>
      <c r="AB213" s="14"/>
      <c r="AC213" s="14"/>
      <c r="AD213" s="14"/>
      <c r="AE213" s="14"/>
      <c r="AT213" s="256" t="s">
        <v>142</v>
      </c>
      <c r="AU213" s="256" t="s">
        <v>88</v>
      </c>
      <c r="AV213" s="14" t="s">
        <v>88</v>
      </c>
      <c r="AW213" s="14" t="s">
        <v>5</v>
      </c>
      <c r="AX213" s="14" t="s">
        <v>82</v>
      </c>
      <c r="AY213" s="256" t="s">
        <v>132</v>
      </c>
    </row>
    <row r="214" s="13" customFormat="1">
      <c r="A214" s="13"/>
      <c r="B214" s="236"/>
      <c r="C214" s="237"/>
      <c r="D214" s="231" t="s">
        <v>142</v>
      </c>
      <c r="E214" s="238" t="s">
        <v>1</v>
      </c>
      <c r="F214" s="239" t="s">
        <v>225</v>
      </c>
      <c r="G214" s="237"/>
      <c r="H214" s="238" t="s">
        <v>1</v>
      </c>
      <c r="I214" s="240"/>
      <c r="J214" s="240"/>
      <c r="K214" s="237"/>
      <c r="L214" s="237"/>
      <c r="M214" s="241"/>
      <c r="N214" s="242"/>
      <c r="O214" s="243"/>
      <c r="P214" s="243"/>
      <c r="Q214" s="243"/>
      <c r="R214" s="243"/>
      <c r="S214" s="243"/>
      <c r="T214" s="243"/>
      <c r="U214" s="243"/>
      <c r="V214" s="243"/>
      <c r="W214" s="243"/>
      <c r="X214" s="244"/>
      <c r="Y214" s="13"/>
      <c r="Z214" s="13"/>
      <c r="AA214" s="13"/>
      <c r="AB214" s="13"/>
      <c r="AC214" s="13"/>
      <c r="AD214" s="13"/>
      <c r="AE214" s="13"/>
      <c r="AT214" s="245" t="s">
        <v>142</v>
      </c>
      <c r="AU214" s="245" t="s">
        <v>88</v>
      </c>
      <c r="AV214" s="13" t="s">
        <v>86</v>
      </c>
      <c r="AW214" s="13" t="s">
        <v>5</v>
      </c>
      <c r="AX214" s="13" t="s">
        <v>82</v>
      </c>
      <c r="AY214" s="245" t="s">
        <v>132</v>
      </c>
    </row>
    <row r="215" s="14" customFormat="1">
      <c r="A215" s="14"/>
      <c r="B215" s="246"/>
      <c r="C215" s="247"/>
      <c r="D215" s="231" t="s">
        <v>142</v>
      </c>
      <c r="E215" s="248" t="s">
        <v>1</v>
      </c>
      <c r="F215" s="249" t="s">
        <v>226</v>
      </c>
      <c r="G215" s="247"/>
      <c r="H215" s="250">
        <v>-0.53300000000000003</v>
      </c>
      <c r="I215" s="251"/>
      <c r="J215" s="251"/>
      <c r="K215" s="247"/>
      <c r="L215" s="247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4"/>
      <c r="Z215" s="14"/>
      <c r="AA215" s="14"/>
      <c r="AB215" s="14"/>
      <c r="AC215" s="14"/>
      <c r="AD215" s="14"/>
      <c r="AE215" s="14"/>
      <c r="AT215" s="256" t="s">
        <v>142</v>
      </c>
      <c r="AU215" s="256" t="s">
        <v>88</v>
      </c>
      <c r="AV215" s="14" t="s">
        <v>88</v>
      </c>
      <c r="AW215" s="14" t="s">
        <v>5</v>
      </c>
      <c r="AX215" s="14" t="s">
        <v>82</v>
      </c>
      <c r="AY215" s="256" t="s">
        <v>132</v>
      </c>
    </row>
    <row r="216" s="13" customFormat="1">
      <c r="A216" s="13"/>
      <c r="B216" s="236"/>
      <c r="C216" s="237"/>
      <c r="D216" s="231" t="s">
        <v>142</v>
      </c>
      <c r="E216" s="238" t="s">
        <v>1</v>
      </c>
      <c r="F216" s="239" t="s">
        <v>227</v>
      </c>
      <c r="G216" s="237"/>
      <c r="H216" s="238" t="s">
        <v>1</v>
      </c>
      <c r="I216" s="240"/>
      <c r="J216" s="240"/>
      <c r="K216" s="237"/>
      <c r="L216" s="237"/>
      <c r="M216" s="241"/>
      <c r="N216" s="242"/>
      <c r="O216" s="243"/>
      <c r="P216" s="243"/>
      <c r="Q216" s="243"/>
      <c r="R216" s="243"/>
      <c r="S216" s="243"/>
      <c r="T216" s="243"/>
      <c r="U216" s="243"/>
      <c r="V216" s="243"/>
      <c r="W216" s="243"/>
      <c r="X216" s="244"/>
      <c r="Y216" s="13"/>
      <c r="Z216" s="13"/>
      <c r="AA216" s="13"/>
      <c r="AB216" s="13"/>
      <c r="AC216" s="13"/>
      <c r="AD216" s="13"/>
      <c r="AE216" s="13"/>
      <c r="AT216" s="245" t="s">
        <v>142</v>
      </c>
      <c r="AU216" s="245" t="s">
        <v>88</v>
      </c>
      <c r="AV216" s="13" t="s">
        <v>86</v>
      </c>
      <c r="AW216" s="13" t="s">
        <v>5</v>
      </c>
      <c r="AX216" s="13" t="s">
        <v>82</v>
      </c>
      <c r="AY216" s="245" t="s">
        <v>132</v>
      </c>
    </row>
    <row r="217" s="14" customFormat="1">
      <c r="A217" s="14"/>
      <c r="B217" s="246"/>
      <c r="C217" s="247"/>
      <c r="D217" s="231" t="s">
        <v>142</v>
      </c>
      <c r="E217" s="248" t="s">
        <v>1</v>
      </c>
      <c r="F217" s="249" t="s">
        <v>228</v>
      </c>
      <c r="G217" s="247"/>
      <c r="H217" s="250">
        <v>-0.19500000000000001</v>
      </c>
      <c r="I217" s="251"/>
      <c r="J217" s="251"/>
      <c r="K217" s="247"/>
      <c r="L217" s="247"/>
      <c r="M217" s="252"/>
      <c r="N217" s="253"/>
      <c r="O217" s="254"/>
      <c r="P217" s="254"/>
      <c r="Q217" s="254"/>
      <c r="R217" s="254"/>
      <c r="S217" s="254"/>
      <c r="T217" s="254"/>
      <c r="U217" s="254"/>
      <c r="V217" s="254"/>
      <c r="W217" s="254"/>
      <c r="X217" s="255"/>
      <c r="Y217" s="14"/>
      <c r="Z217" s="14"/>
      <c r="AA217" s="14"/>
      <c r="AB217" s="14"/>
      <c r="AC217" s="14"/>
      <c r="AD217" s="14"/>
      <c r="AE217" s="14"/>
      <c r="AT217" s="256" t="s">
        <v>142</v>
      </c>
      <c r="AU217" s="256" t="s">
        <v>88</v>
      </c>
      <c r="AV217" s="14" t="s">
        <v>88</v>
      </c>
      <c r="AW217" s="14" t="s">
        <v>5</v>
      </c>
      <c r="AX217" s="14" t="s">
        <v>82</v>
      </c>
      <c r="AY217" s="256" t="s">
        <v>132</v>
      </c>
    </row>
    <row r="218" s="15" customFormat="1">
      <c r="A218" s="15"/>
      <c r="B218" s="257"/>
      <c r="C218" s="258"/>
      <c r="D218" s="231" t="s">
        <v>142</v>
      </c>
      <c r="E218" s="259" t="s">
        <v>1</v>
      </c>
      <c r="F218" s="260" t="s">
        <v>147</v>
      </c>
      <c r="G218" s="258"/>
      <c r="H218" s="261">
        <v>15.757</v>
      </c>
      <c r="I218" s="262"/>
      <c r="J218" s="262"/>
      <c r="K218" s="258"/>
      <c r="L218" s="258"/>
      <c r="M218" s="263"/>
      <c r="N218" s="264"/>
      <c r="O218" s="265"/>
      <c r="P218" s="265"/>
      <c r="Q218" s="265"/>
      <c r="R218" s="265"/>
      <c r="S218" s="265"/>
      <c r="T218" s="265"/>
      <c r="U218" s="265"/>
      <c r="V218" s="265"/>
      <c r="W218" s="265"/>
      <c r="X218" s="266"/>
      <c r="Y218" s="15"/>
      <c r="Z218" s="15"/>
      <c r="AA218" s="15"/>
      <c r="AB218" s="15"/>
      <c r="AC218" s="15"/>
      <c r="AD218" s="15"/>
      <c r="AE218" s="15"/>
      <c r="AT218" s="267" t="s">
        <v>142</v>
      </c>
      <c r="AU218" s="267" t="s">
        <v>88</v>
      </c>
      <c r="AV218" s="15" t="s">
        <v>148</v>
      </c>
      <c r="AW218" s="15" t="s">
        <v>5</v>
      </c>
      <c r="AX218" s="15" t="s">
        <v>82</v>
      </c>
      <c r="AY218" s="267" t="s">
        <v>132</v>
      </c>
    </row>
    <row r="219" s="13" customFormat="1">
      <c r="A219" s="13"/>
      <c r="B219" s="236"/>
      <c r="C219" s="237"/>
      <c r="D219" s="231" t="s">
        <v>142</v>
      </c>
      <c r="E219" s="238" t="s">
        <v>1</v>
      </c>
      <c r="F219" s="239" t="s">
        <v>229</v>
      </c>
      <c r="G219" s="237"/>
      <c r="H219" s="238" t="s">
        <v>1</v>
      </c>
      <c r="I219" s="240"/>
      <c r="J219" s="240"/>
      <c r="K219" s="237"/>
      <c r="L219" s="237"/>
      <c r="M219" s="241"/>
      <c r="N219" s="242"/>
      <c r="O219" s="243"/>
      <c r="P219" s="243"/>
      <c r="Q219" s="243"/>
      <c r="R219" s="243"/>
      <c r="S219" s="243"/>
      <c r="T219" s="243"/>
      <c r="U219" s="243"/>
      <c r="V219" s="243"/>
      <c r="W219" s="243"/>
      <c r="X219" s="244"/>
      <c r="Y219" s="13"/>
      <c r="Z219" s="13"/>
      <c r="AA219" s="13"/>
      <c r="AB219" s="13"/>
      <c r="AC219" s="13"/>
      <c r="AD219" s="13"/>
      <c r="AE219" s="13"/>
      <c r="AT219" s="245" t="s">
        <v>142</v>
      </c>
      <c r="AU219" s="245" t="s">
        <v>88</v>
      </c>
      <c r="AV219" s="13" t="s">
        <v>86</v>
      </c>
      <c r="AW219" s="13" t="s">
        <v>5</v>
      </c>
      <c r="AX219" s="13" t="s">
        <v>82</v>
      </c>
      <c r="AY219" s="245" t="s">
        <v>132</v>
      </c>
    </row>
    <row r="220" s="14" customFormat="1">
      <c r="A220" s="14"/>
      <c r="B220" s="246"/>
      <c r="C220" s="247"/>
      <c r="D220" s="231" t="s">
        <v>142</v>
      </c>
      <c r="E220" s="248" t="s">
        <v>1</v>
      </c>
      <c r="F220" s="249" t="s">
        <v>230</v>
      </c>
      <c r="G220" s="247"/>
      <c r="H220" s="250">
        <v>13.269</v>
      </c>
      <c r="I220" s="251"/>
      <c r="J220" s="251"/>
      <c r="K220" s="247"/>
      <c r="L220" s="247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4"/>
      <c r="Z220" s="14"/>
      <c r="AA220" s="14"/>
      <c r="AB220" s="14"/>
      <c r="AC220" s="14"/>
      <c r="AD220" s="14"/>
      <c r="AE220" s="14"/>
      <c r="AT220" s="256" t="s">
        <v>142</v>
      </c>
      <c r="AU220" s="256" t="s">
        <v>88</v>
      </c>
      <c r="AV220" s="14" t="s">
        <v>88</v>
      </c>
      <c r="AW220" s="14" t="s">
        <v>5</v>
      </c>
      <c r="AX220" s="14" t="s">
        <v>82</v>
      </c>
      <c r="AY220" s="256" t="s">
        <v>132</v>
      </c>
    </row>
    <row r="221" s="13" customFormat="1">
      <c r="A221" s="13"/>
      <c r="B221" s="236"/>
      <c r="C221" s="237"/>
      <c r="D221" s="231" t="s">
        <v>142</v>
      </c>
      <c r="E221" s="238" t="s">
        <v>1</v>
      </c>
      <c r="F221" s="239" t="s">
        <v>231</v>
      </c>
      <c r="G221" s="237"/>
      <c r="H221" s="238" t="s">
        <v>1</v>
      </c>
      <c r="I221" s="240"/>
      <c r="J221" s="240"/>
      <c r="K221" s="237"/>
      <c r="L221" s="237"/>
      <c r="M221" s="241"/>
      <c r="N221" s="242"/>
      <c r="O221" s="243"/>
      <c r="P221" s="243"/>
      <c r="Q221" s="243"/>
      <c r="R221" s="243"/>
      <c r="S221" s="243"/>
      <c r="T221" s="243"/>
      <c r="U221" s="243"/>
      <c r="V221" s="243"/>
      <c r="W221" s="243"/>
      <c r="X221" s="244"/>
      <c r="Y221" s="13"/>
      <c r="Z221" s="13"/>
      <c r="AA221" s="13"/>
      <c r="AB221" s="13"/>
      <c r="AC221" s="13"/>
      <c r="AD221" s="13"/>
      <c r="AE221" s="13"/>
      <c r="AT221" s="245" t="s">
        <v>142</v>
      </c>
      <c r="AU221" s="245" t="s">
        <v>88</v>
      </c>
      <c r="AV221" s="13" t="s">
        <v>86</v>
      </c>
      <c r="AW221" s="13" t="s">
        <v>5</v>
      </c>
      <c r="AX221" s="13" t="s">
        <v>82</v>
      </c>
      <c r="AY221" s="245" t="s">
        <v>132</v>
      </c>
    </row>
    <row r="222" s="14" customFormat="1">
      <c r="A222" s="14"/>
      <c r="B222" s="246"/>
      <c r="C222" s="247"/>
      <c r="D222" s="231" t="s">
        <v>142</v>
      </c>
      <c r="E222" s="248" t="s">
        <v>1</v>
      </c>
      <c r="F222" s="249" t="s">
        <v>232</v>
      </c>
      <c r="G222" s="247"/>
      <c r="H222" s="250">
        <v>2.5449999999999999</v>
      </c>
      <c r="I222" s="251"/>
      <c r="J222" s="251"/>
      <c r="K222" s="247"/>
      <c r="L222" s="247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4"/>
      <c r="Z222" s="14"/>
      <c r="AA222" s="14"/>
      <c r="AB222" s="14"/>
      <c r="AC222" s="14"/>
      <c r="AD222" s="14"/>
      <c r="AE222" s="14"/>
      <c r="AT222" s="256" t="s">
        <v>142</v>
      </c>
      <c r="AU222" s="256" t="s">
        <v>88</v>
      </c>
      <c r="AV222" s="14" t="s">
        <v>88</v>
      </c>
      <c r="AW222" s="14" t="s">
        <v>5</v>
      </c>
      <c r="AX222" s="14" t="s">
        <v>82</v>
      </c>
      <c r="AY222" s="256" t="s">
        <v>132</v>
      </c>
    </row>
    <row r="223" s="13" customFormat="1">
      <c r="A223" s="13"/>
      <c r="B223" s="236"/>
      <c r="C223" s="237"/>
      <c r="D223" s="231" t="s">
        <v>142</v>
      </c>
      <c r="E223" s="238" t="s">
        <v>1</v>
      </c>
      <c r="F223" s="239" t="s">
        <v>225</v>
      </c>
      <c r="G223" s="237"/>
      <c r="H223" s="238" t="s">
        <v>1</v>
      </c>
      <c r="I223" s="240"/>
      <c r="J223" s="240"/>
      <c r="K223" s="237"/>
      <c r="L223" s="237"/>
      <c r="M223" s="241"/>
      <c r="N223" s="242"/>
      <c r="O223" s="243"/>
      <c r="P223" s="243"/>
      <c r="Q223" s="243"/>
      <c r="R223" s="243"/>
      <c r="S223" s="243"/>
      <c r="T223" s="243"/>
      <c r="U223" s="243"/>
      <c r="V223" s="243"/>
      <c r="W223" s="243"/>
      <c r="X223" s="244"/>
      <c r="Y223" s="13"/>
      <c r="Z223" s="13"/>
      <c r="AA223" s="13"/>
      <c r="AB223" s="13"/>
      <c r="AC223" s="13"/>
      <c r="AD223" s="13"/>
      <c r="AE223" s="13"/>
      <c r="AT223" s="245" t="s">
        <v>142</v>
      </c>
      <c r="AU223" s="245" t="s">
        <v>88</v>
      </c>
      <c r="AV223" s="13" t="s">
        <v>86</v>
      </c>
      <c r="AW223" s="13" t="s">
        <v>5</v>
      </c>
      <c r="AX223" s="13" t="s">
        <v>82</v>
      </c>
      <c r="AY223" s="245" t="s">
        <v>132</v>
      </c>
    </row>
    <row r="224" s="14" customFormat="1">
      <c r="A224" s="14"/>
      <c r="B224" s="246"/>
      <c r="C224" s="247"/>
      <c r="D224" s="231" t="s">
        <v>142</v>
      </c>
      <c r="E224" s="248" t="s">
        <v>1</v>
      </c>
      <c r="F224" s="249" t="s">
        <v>233</v>
      </c>
      <c r="G224" s="247"/>
      <c r="H224" s="250">
        <v>-0.51200000000000001</v>
      </c>
      <c r="I224" s="251"/>
      <c r="J224" s="251"/>
      <c r="K224" s="247"/>
      <c r="L224" s="247"/>
      <c r="M224" s="252"/>
      <c r="N224" s="253"/>
      <c r="O224" s="254"/>
      <c r="P224" s="254"/>
      <c r="Q224" s="254"/>
      <c r="R224" s="254"/>
      <c r="S224" s="254"/>
      <c r="T224" s="254"/>
      <c r="U224" s="254"/>
      <c r="V224" s="254"/>
      <c r="W224" s="254"/>
      <c r="X224" s="255"/>
      <c r="Y224" s="14"/>
      <c r="Z224" s="14"/>
      <c r="AA224" s="14"/>
      <c r="AB224" s="14"/>
      <c r="AC224" s="14"/>
      <c r="AD224" s="14"/>
      <c r="AE224" s="14"/>
      <c r="AT224" s="256" t="s">
        <v>142</v>
      </c>
      <c r="AU224" s="256" t="s">
        <v>88</v>
      </c>
      <c r="AV224" s="14" t="s">
        <v>88</v>
      </c>
      <c r="AW224" s="14" t="s">
        <v>5</v>
      </c>
      <c r="AX224" s="14" t="s">
        <v>82</v>
      </c>
      <c r="AY224" s="256" t="s">
        <v>132</v>
      </c>
    </row>
    <row r="225" s="13" customFormat="1">
      <c r="A225" s="13"/>
      <c r="B225" s="236"/>
      <c r="C225" s="237"/>
      <c r="D225" s="231" t="s">
        <v>142</v>
      </c>
      <c r="E225" s="238" t="s">
        <v>1</v>
      </c>
      <c r="F225" s="239" t="s">
        <v>227</v>
      </c>
      <c r="G225" s="237"/>
      <c r="H225" s="238" t="s">
        <v>1</v>
      </c>
      <c r="I225" s="240"/>
      <c r="J225" s="240"/>
      <c r="K225" s="237"/>
      <c r="L225" s="237"/>
      <c r="M225" s="241"/>
      <c r="N225" s="242"/>
      <c r="O225" s="243"/>
      <c r="P225" s="243"/>
      <c r="Q225" s="243"/>
      <c r="R225" s="243"/>
      <c r="S225" s="243"/>
      <c r="T225" s="243"/>
      <c r="U225" s="243"/>
      <c r="V225" s="243"/>
      <c r="W225" s="243"/>
      <c r="X225" s="244"/>
      <c r="Y225" s="13"/>
      <c r="Z225" s="13"/>
      <c r="AA225" s="13"/>
      <c r="AB225" s="13"/>
      <c r="AC225" s="13"/>
      <c r="AD225" s="13"/>
      <c r="AE225" s="13"/>
      <c r="AT225" s="245" t="s">
        <v>142</v>
      </c>
      <c r="AU225" s="245" t="s">
        <v>88</v>
      </c>
      <c r="AV225" s="13" t="s">
        <v>86</v>
      </c>
      <c r="AW225" s="13" t="s">
        <v>5</v>
      </c>
      <c r="AX225" s="13" t="s">
        <v>82</v>
      </c>
      <c r="AY225" s="245" t="s">
        <v>132</v>
      </c>
    </row>
    <row r="226" s="14" customFormat="1">
      <c r="A226" s="14"/>
      <c r="B226" s="246"/>
      <c r="C226" s="247"/>
      <c r="D226" s="231" t="s">
        <v>142</v>
      </c>
      <c r="E226" s="248" t="s">
        <v>1</v>
      </c>
      <c r="F226" s="249" t="s">
        <v>234</v>
      </c>
      <c r="G226" s="247"/>
      <c r="H226" s="250">
        <v>-0.185</v>
      </c>
      <c r="I226" s="251"/>
      <c r="J226" s="251"/>
      <c r="K226" s="247"/>
      <c r="L226" s="247"/>
      <c r="M226" s="252"/>
      <c r="N226" s="253"/>
      <c r="O226" s="254"/>
      <c r="P226" s="254"/>
      <c r="Q226" s="254"/>
      <c r="R226" s="254"/>
      <c r="S226" s="254"/>
      <c r="T226" s="254"/>
      <c r="U226" s="254"/>
      <c r="V226" s="254"/>
      <c r="W226" s="254"/>
      <c r="X226" s="255"/>
      <c r="Y226" s="14"/>
      <c r="Z226" s="14"/>
      <c r="AA226" s="14"/>
      <c r="AB226" s="14"/>
      <c r="AC226" s="14"/>
      <c r="AD226" s="14"/>
      <c r="AE226" s="14"/>
      <c r="AT226" s="256" t="s">
        <v>142</v>
      </c>
      <c r="AU226" s="256" t="s">
        <v>88</v>
      </c>
      <c r="AV226" s="14" t="s">
        <v>88</v>
      </c>
      <c r="AW226" s="14" t="s">
        <v>5</v>
      </c>
      <c r="AX226" s="14" t="s">
        <v>82</v>
      </c>
      <c r="AY226" s="256" t="s">
        <v>132</v>
      </c>
    </row>
    <row r="227" s="15" customFormat="1">
      <c r="A227" s="15"/>
      <c r="B227" s="257"/>
      <c r="C227" s="258"/>
      <c r="D227" s="231" t="s">
        <v>142</v>
      </c>
      <c r="E227" s="259" t="s">
        <v>1</v>
      </c>
      <c r="F227" s="260" t="s">
        <v>147</v>
      </c>
      <c r="G227" s="258"/>
      <c r="H227" s="261">
        <v>15.116999999999999</v>
      </c>
      <c r="I227" s="262"/>
      <c r="J227" s="262"/>
      <c r="K227" s="258"/>
      <c r="L227" s="258"/>
      <c r="M227" s="263"/>
      <c r="N227" s="264"/>
      <c r="O227" s="265"/>
      <c r="P227" s="265"/>
      <c r="Q227" s="265"/>
      <c r="R227" s="265"/>
      <c r="S227" s="265"/>
      <c r="T227" s="265"/>
      <c r="U227" s="265"/>
      <c r="V227" s="265"/>
      <c r="W227" s="265"/>
      <c r="X227" s="266"/>
      <c r="Y227" s="15"/>
      <c r="Z227" s="15"/>
      <c r="AA227" s="15"/>
      <c r="AB227" s="15"/>
      <c r="AC227" s="15"/>
      <c r="AD227" s="15"/>
      <c r="AE227" s="15"/>
      <c r="AT227" s="267" t="s">
        <v>142</v>
      </c>
      <c r="AU227" s="267" t="s">
        <v>88</v>
      </c>
      <c r="AV227" s="15" t="s">
        <v>148</v>
      </c>
      <c r="AW227" s="15" t="s">
        <v>5</v>
      </c>
      <c r="AX227" s="15" t="s">
        <v>82</v>
      </c>
      <c r="AY227" s="267" t="s">
        <v>132</v>
      </c>
    </row>
    <row r="228" s="16" customFormat="1">
      <c r="A228" s="16"/>
      <c r="B228" s="268"/>
      <c r="C228" s="269"/>
      <c r="D228" s="231" t="s">
        <v>142</v>
      </c>
      <c r="E228" s="270" t="s">
        <v>1</v>
      </c>
      <c r="F228" s="271" t="s">
        <v>152</v>
      </c>
      <c r="G228" s="269"/>
      <c r="H228" s="272">
        <v>30.873999999999999</v>
      </c>
      <c r="I228" s="273"/>
      <c r="J228" s="273"/>
      <c r="K228" s="269"/>
      <c r="L228" s="269"/>
      <c r="M228" s="274"/>
      <c r="N228" s="275"/>
      <c r="O228" s="276"/>
      <c r="P228" s="276"/>
      <c r="Q228" s="276"/>
      <c r="R228" s="276"/>
      <c r="S228" s="276"/>
      <c r="T228" s="276"/>
      <c r="U228" s="276"/>
      <c r="V228" s="276"/>
      <c r="W228" s="276"/>
      <c r="X228" s="277"/>
      <c r="Y228" s="16"/>
      <c r="Z228" s="16"/>
      <c r="AA228" s="16"/>
      <c r="AB228" s="16"/>
      <c r="AC228" s="16"/>
      <c r="AD228" s="16"/>
      <c r="AE228" s="16"/>
      <c r="AT228" s="278" t="s">
        <v>142</v>
      </c>
      <c r="AU228" s="278" t="s">
        <v>88</v>
      </c>
      <c r="AV228" s="16" t="s">
        <v>138</v>
      </c>
      <c r="AW228" s="16" t="s">
        <v>5</v>
      </c>
      <c r="AX228" s="16" t="s">
        <v>86</v>
      </c>
      <c r="AY228" s="278" t="s">
        <v>132</v>
      </c>
    </row>
    <row r="229" s="2" customFormat="1" ht="16.5" customHeight="1">
      <c r="A229" s="39"/>
      <c r="B229" s="40"/>
      <c r="C229" s="279" t="s">
        <v>235</v>
      </c>
      <c r="D229" s="279" t="s">
        <v>236</v>
      </c>
      <c r="E229" s="280" t="s">
        <v>237</v>
      </c>
      <c r="F229" s="281" t="s">
        <v>238</v>
      </c>
      <c r="G229" s="282" t="s">
        <v>198</v>
      </c>
      <c r="H229" s="283">
        <v>52.485999999999997</v>
      </c>
      <c r="I229" s="284"/>
      <c r="J229" s="285"/>
      <c r="K229" s="286">
        <f>ROUND(P229*H229,2)</f>
        <v>0</v>
      </c>
      <c r="L229" s="285"/>
      <c r="M229" s="287"/>
      <c r="N229" s="288" t="s">
        <v>1</v>
      </c>
      <c r="O229" s="225" t="s">
        <v>45</v>
      </c>
      <c r="P229" s="226">
        <f>I229+J229</f>
        <v>0</v>
      </c>
      <c r="Q229" s="226">
        <f>ROUND(I229*H229,2)</f>
        <v>0</v>
      </c>
      <c r="R229" s="226">
        <f>ROUND(J229*H229,2)</f>
        <v>0</v>
      </c>
      <c r="S229" s="92"/>
      <c r="T229" s="227">
        <f>S229*H229</f>
        <v>0</v>
      </c>
      <c r="U229" s="227">
        <v>1</v>
      </c>
      <c r="V229" s="227">
        <f>U229*H229</f>
        <v>52.485999999999997</v>
      </c>
      <c r="W229" s="227">
        <v>0</v>
      </c>
      <c r="X229" s="228">
        <f>W229*H229</f>
        <v>0</v>
      </c>
      <c r="Y229" s="39"/>
      <c r="Z229" s="39"/>
      <c r="AA229" s="39"/>
      <c r="AB229" s="39"/>
      <c r="AC229" s="39"/>
      <c r="AD229" s="39"/>
      <c r="AE229" s="39"/>
      <c r="AR229" s="229" t="s">
        <v>204</v>
      </c>
      <c r="AT229" s="229" t="s">
        <v>236</v>
      </c>
      <c r="AU229" s="229" t="s">
        <v>88</v>
      </c>
      <c r="AY229" s="18" t="s">
        <v>132</v>
      </c>
      <c r="BE229" s="230">
        <f>IF(O229="základní",K229,0)</f>
        <v>0</v>
      </c>
      <c r="BF229" s="230">
        <f>IF(O229="snížená",K229,0)</f>
        <v>0</v>
      </c>
      <c r="BG229" s="230">
        <f>IF(O229="zákl. přenesená",K229,0)</f>
        <v>0</v>
      </c>
      <c r="BH229" s="230">
        <f>IF(O229="sníž. přenesená",K229,0)</f>
        <v>0</v>
      </c>
      <c r="BI229" s="230">
        <f>IF(O229="nulová",K229,0)</f>
        <v>0</v>
      </c>
      <c r="BJ229" s="18" t="s">
        <v>86</v>
      </c>
      <c r="BK229" s="230">
        <f>ROUND(P229*H229,2)</f>
        <v>0</v>
      </c>
      <c r="BL229" s="18" t="s">
        <v>138</v>
      </c>
      <c r="BM229" s="229" t="s">
        <v>239</v>
      </c>
    </row>
    <row r="230" s="2" customFormat="1">
      <c r="A230" s="39"/>
      <c r="B230" s="40"/>
      <c r="C230" s="41"/>
      <c r="D230" s="231" t="s">
        <v>140</v>
      </c>
      <c r="E230" s="41"/>
      <c r="F230" s="232" t="s">
        <v>238</v>
      </c>
      <c r="G230" s="41"/>
      <c r="H230" s="41"/>
      <c r="I230" s="233"/>
      <c r="J230" s="233"/>
      <c r="K230" s="41"/>
      <c r="L230" s="41"/>
      <c r="M230" s="45"/>
      <c r="N230" s="234"/>
      <c r="O230" s="235"/>
      <c r="P230" s="92"/>
      <c r="Q230" s="92"/>
      <c r="R230" s="92"/>
      <c r="S230" s="92"/>
      <c r="T230" s="92"/>
      <c r="U230" s="92"/>
      <c r="V230" s="92"/>
      <c r="W230" s="92"/>
      <c r="X230" s="93"/>
      <c r="Y230" s="39"/>
      <c r="Z230" s="39"/>
      <c r="AA230" s="39"/>
      <c r="AB230" s="39"/>
      <c r="AC230" s="39"/>
      <c r="AD230" s="39"/>
      <c r="AE230" s="39"/>
      <c r="AT230" s="18" t="s">
        <v>140</v>
      </c>
      <c r="AU230" s="18" t="s">
        <v>88</v>
      </c>
    </row>
    <row r="231" s="14" customFormat="1">
      <c r="A231" s="14"/>
      <c r="B231" s="246"/>
      <c r="C231" s="247"/>
      <c r="D231" s="231" t="s">
        <v>142</v>
      </c>
      <c r="E231" s="247"/>
      <c r="F231" s="249" t="s">
        <v>240</v>
      </c>
      <c r="G231" s="247"/>
      <c r="H231" s="250">
        <v>52.485999999999997</v>
      </c>
      <c r="I231" s="251"/>
      <c r="J231" s="251"/>
      <c r="K231" s="247"/>
      <c r="L231" s="247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4"/>
      <c r="Z231" s="14"/>
      <c r="AA231" s="14"/>
      <c r="AB231" s="14"/>
      <c r="AC231" s="14"/>
      <c r="AD231" s="14"/>
      <c r="AE231" s="14"/>
      <c r="AT231" s="256" t="s">
        <v>142</v>
      </c>
      <c r="AU231" s="256" t="s">
        <v>88</v>
      </c>
      <c r="AV231" s="14" t="s">
        <v>88</v>
      </c>
      <c r="AW231" s="14" t="s">
        <v>4</v>
      </c>
      <c r="AX231" s="14" t="s">
        <v>86</v>
      </c>
      <c r="AY231" s="256" t="s">
        <v>132</v>
      </c>
    </row>
    <row r="232" s="2" customFormat="1" ht="21.75" customHeight="1">
      <c r="A232" s="39"/>
      <c r="B232" s="40"/>
      <c r="C232" s="216" t="s">
        <v>241</v>
      </c>
      <c r="D232" s="216" t="s">
        <v>134</v>
      </c>
      <c r="E232" s="217" t="s">
        <v>242</v>
      </c>
      <c r="F232" s="218" t="s">
        <v>243</v>
      </c>
      <c r="G232" s="219" t="s">
        <v>155</v>
      </c>
      <c r="H232" s="220">
        <v>45.149999999999999</v>
      </c>
      <c r="I232" s="221"/>
      <c r="J232" s="221"/>
      <c r="K232" s="222">
        <f>ROUND(P232*H232,2)</f>
        <v>0</v>
      </c>
      <c r="L232" s="223"/>
      <c r="M232" s="45"/>
      <c r="N232" s="224" t="s">
        <v>1</v>
      </c>
      <c r="O232" s="225" t="s">
        <v>45</v>
      </c>
      <c r="P232" s="226">
        <f>I232+J232</f>
        <v>0</v>
      </c>
      <c r="Q232" s="226">
        <f>ROUND(I232*H232,2)</f>
        <v>0</v>
      </c>
      <c r="R232" s="226">
        <f>ROUND(J232*H232,2)</f>
        <v>0</v>
      </c>
      <c r="S232" s="92"/>
      <c r="T232" s="227">
        <f>S232*H232</f>
        <v>0</v>
      </c>
      <c r="U232" s="227">
        <v>0</v>
      </c>
      <c r="V232" s="227">
        <f>U232*H232</f>
        <v>0</v>
      </c>
      <c r="W232" s="227">
        <v>0</v>
      </c>
      <c r="X232" s="228">
        <f>W232*H232</f>
        <v>0</v>
      </c>
      <c r="Y232" s="39"/>
      <c r="Z232" s="39"/>
      <c r="AA232" s="39"/>
      <c r="AB232" s="39"/>
      <c r="AC232" s="39"/>
      <c r="AD232" s="39"/>
      <c r="AE232" s="39"/>
      <c r="AR232" s="229" t="s">
        <v>138</v>
      </c>
      <c r="AT232" s="229" t="s">
        <v>134</v>
      </c>
      <c r="AU232" s="229" t="s">
        <v>88</v>
      </c>
      <c r="AY232" s="18" t="s">
        <v>132</v>
      </c>
      <c r="BE232" s="230">
        <f>IF(O232="základní",K232,0)</f>
        <v>0</v>
      </c>
      <c r="BF232" s="230">
        <f>IF(O232="snížená",K232,0)</f>
        <v>0</v>
      </c>
      <c r="BG232" s="230">
        <f>IF(O232="zákl. přenesená",K232,0)</f>
        <v>0</v>
      </c>
      <c r="BH232" s="230">
        <f>IF(O232="sníž. přenesená",K232,0)</f>
        <v>0</v>
      </c>
      <c r="BI232" s="230">
        <f>IF(O232="nulová",K232,0)</f>
        <v>0</v>
      </c>
      <c r="BJ232" s="18" t="s">
        <v>86</v>
      </c>
      <c r="BK232" s="230">
        <f>ROUND(P232*H232,2)</f>
        <v>0</v>
      </c>
      <c r="BL232" s="18" t="s">
        <v>138</v>
      </c>
      <c r="BM232" s="229" t="s">
        <v>244</v>
      </c>
    </row>
    <row r="233" s="2" customFormat="1">
      <c r="A233" s="39"/>
      <c r="B233" s="40"/>
      <c r="C233" s="41"/>
      <c r="D233" s="231" t="s">
        <v>140</v>
      </c>
      <c r="E233" s="41"/>
      <c r="F233" s="232" t="s">
        <v>245</v>
      </c>
      <c r="G233" s="41"/>
      <c r="H233" s="41"/>
      <c r="I233" s="233"/>
      <c r="J233" s="233"/>
      <c r="K233" s="41"/>
      <c r="L233" s="41"/>
      <c r="M233" s="45"/>
      <c r="N233" s="234"/>
      <c r="O233" s="235"/>
      <c r="P233" s="92"/>
      <c r="Q233" s="92"/>
      <c r="R233" s="92"/>
      <c r="S233" s="92"/>
      <c r="T233" s="92"/>
      <c r="U233" s="92"/>
      <c r="V233" s="92"/>
      <c r="W233" s="92"/>
      <c r="X233" s="93"/>
      <c r="Y233" s="39"/>
      <c r="Z233" s="39"/>
      <c r="AA233" s="39"/>
      <c r="AB233" s="39"/>
      <c r="AC233" s="39"/>
      <c r="AD233" s="39"/>
      <c r="AE233" s="39"/>
      <c r="AT233" s="18" t="s">
        <v>140</v>
      </c>
      <c r="AU233" s="18" t="s">
        <v>88</v>
      </c>
    </row>
    <row r="234" s="13" customFormat="1">
      <c r="A234" s="13"/>
      <c r="B234" s="236"/>
      <c r="C234" s="237"/>
      <c r="D234" s="231" t="s">
        <v>142</v>
      </c>
      <c r="E234" s="238" t="s">
        <v>1</v>
      </c>
      <c r="F234" s="239" t="s">
        <v>246</v>
      </c>
      <c r="G234" s="237"/>
      <c r="H234" s="238" t="s">
        <v>1</v>
      </c>
      <c r="I234" s="240"/>
      <c r="J234" s="240"/>
      <c r="K234" s="237"/>
      <c r="L234" s="237"/>
      <c r="M234" s="241"/>
      <c r="N234" s="242"/>
      <c r="O234" s="243"/>
      <c r="P234" s="243"/>
      <c r="Q234" s="243"/>
      <c r="R234" s="243"/>
      <c r="S234" s="243"/>
      <c r="T234" s="243"/>
      <c r="U234" s="243"/>
      <c r="V234" s="243"/>
      <c r="W234" s="243"/>
      <c r="X234" s="244"/>
      <c r="Y234" s="13"/>
      <c r="Z234" s="13"/>
      <c r="AA234" s="13"/>
      <c r="AB234" s="13"/>
      <c r="AC234" s="13"/>
      <c r="AD234" s="13"/>
      <c r="AE234" s="13"/>
      <c r="AT234" s="245" t="s">
        <v>142</v>
      </c>
      <c r="AU234" s="245" t="s">
        <v>88</v>
      </c>
      <c r="AV234" s="13" t="s">
        <v>86</v>
      </c>
      <c r="AW234" s="13" t="s">
        <v>5</v>
      </c>
      <c r="AX234" s="13" t="s">
        <v>82</v>
      </c>
      <c r="AY234" s="245" t="s">
        <v>132</v>
      </c>
    </row>
    <row r="235" s="14" customFormat="1">
      <c r="A235" s="14"/>
      <c r="B235" s="246"/>
      <c r="C235" s="247"/>
      <c r="D235" s="231" t="s">
        <v>142</v>
      </c>
      <c r="E235" s="248" t="s">
        <v>1</v>
      </c>
      <c r="F235" s="249" t="s">
        <v>247</v>
      </c>
      <c r="G235" s="247"/>
      <c r="H235" s="250">
        <v>36.225000000000001</v>
      </c>
      <c r="I235" s="251"/>
      <c r="J235" s="251"/>
      <c r="K235" s="247"/>
      <c r="L235" s="247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4"/>
      <c r="Z235" s="14"/>
      <c r="AA235" s="14"/>
      <c r="AB235" s="14"/>
      <c r="AC235" s="14"/>
      <c r="AD235" s="14"/>
      <c r="AE235" s="14"/>
      <c r="AT235" s="256" t="s">
        <v>142</v>
      </c>
      <c r="AU235" s="256" t="s">
        <v>88</v>
      </c>
      <c r="AV235" s="14" t="s">
        <v>88</v>
      </c>
      <c r="AW235" s="14" t="s">
        <v>5</v>
      </c>
      <c r="AX235" s="14" t="s">
        <v>82</v>
      </c>
      <c r="AY235" s="256" t="s">
        <v>132</v>
      </c>
    </row>
    <row r="236" s="13" customFormat="1">
      <c r="A236" s="13"/>
      <c r="B236" s="236"/>
      <c r="C236" s="237"/>
      <c r="D236" s="231" t="s">
        <v>142</v>
      </c>
      <c r="E236" s="238" t="s">
        <v>1</v>
      </c>
      <c r="F236" s="239" t="s">
        <v>248</v>
      </c>
      <c r="G236" s="237"/>
      <c r="H236" s="238" t="s">
        <v>1</v>
      </c>
      <c r="I236" s="240"/>
      <c r="J236" s="240"/>
      <c r="K236" s="237"/>
      <c r="L236" s="237"/>
      <c r="M236" s="241"/>
      <c r="N236" s="242"/>
      <c r="O236" s="243"/>
      <c r="P236" s="243"/>
      <c r="Q236" s="243"/>
      <c r="R236" s="243"/>
      <c r="S236" s="243"/>
      <c r="T236" s="243"/>
      <c r="U236" s="243"/>
      <c r="V236" s="243"/>
      <c r="W236" s="243"/>
      <c r="X236" s="244"/>
      <c r="Y236" s="13"/>
      <c r="Z236" s="13"/>
      <c r="AA236" s="13"/>
      <c r="AB236" s="13"/>
      <c r="AC236" s="13"/>
      <c r="AD236" s="13"/>
      <c r="AE236" s="13"/>
      <c r="AT236" s="245" t="s">
        <v>142</v>
      </c>
      <c r="AU236" s="245" t="s">
        <v>88</v>
      </c>
      <c r="AV236" s="13" t="s">
        <v>86</v>
      </c>
      <c r="AW236" s="13" t="s">
        <v>5</v>
      </c>
      <c r="AX236" s="13" t="s">
        <v>82</v>
      </c>
      <c r="AY236" s="245" t="s">
        <v>132</v>
      </c>
    </row>
    <row r="237" s="14" customFormat="1">
      <c r="A237" s="14"/>
      <c r="B237" s="246"/>
      <c r="C237" s="247"/>
      <c r="D237" s="231" t="s">
        <v>142</v>
      </c>
      <c r="E237" s="248" t="s">
        <v>1</v>
      </c>
      <c r="F237" s="249" t="s">
        <v>249</v>
      </c>
      <c r="G237" s="247"/>
      <c r="H237" s="250">
        <v>-3.1499999999999999</v>
      </c>
      <c r="I237" s="251"/>
      <c r="J237" s="251"/>
      <c r="K237" s="247"/>
      <c r="L237" s="247"/>
      <c r="M237" s="252"/>
      <c r="N237" s="253"/>
      <c r="O237" s="254"/>
      <c r="P237" s="254"/>
      <c r="Q237" s="254"/>
      <c r="R237" s="254"/>
      <c r="S237" s="254"/>
      <c r="T237" s="254"/>
      <c r="U237" s="254"/>
      <c r="V237" s="254"/>
      <c r="W237" s="254"/>
      <c r="X237" s="255"/>
      <c r="Y237" s="14"/>
      <c r="Z237" s="14"/>
      <c r="AA237" s="14"/>
      <c r="AB237" s="14"/>
      <c r="AC237" s="14"/>
      <c r="AD237" s="14"/>
      <c r="AE237" s="14"/>
      <c r="AT237" s="256" t="s">
        <v>142</v>
      </c>
      <c r="AU237" s="256" t="s">
        <v>88</v>
      </c>
      <c r="AV237" s="14" t="s">
        <v>88</v>
      </c>
      <c r="AW237" s="14" t="s">
        <v>5</v>
      </c>
      <c r="AX237" s="14" t="s">
        <v>82</v>
      </c>
      <c r="AY237" s="256" t="s">
        <v>132</v>
      </c>
    </row>
    <row r="238" s="13" customFormat="1">
      <c r="A238" s="13"/>
      <c r="B238" s="236"/>
      <c r="C238" s="237"/>
      <c r="D238" s="231" t="s">
        <v>142</v>
      </c>
      <c r="E238" s="238" t="s">
        <v>1</v>
      </c>
      <c r="F238" s="239" t="s">
        <v>250</v>
      </c>
      <c r="G238" s="237"/>
      <c r="H238" s="238" t="s">
        <v>1</v>
      </c>
      <c r="I238" s="240"/>
      <c r="J238" s="240"/>
      <c r="K238" s="237"/>
      <c r="L238" s="237"/>
      <c r="M238" s="241"/>
      <c r="N238" s="242"/>
      <c r="O238" s="243"/>
      <c r="P238" s="243"/>
      <c r="Q238" s="243"/>
      <c r="R238" s="243"/>
      <c r="S238" s="243"/>
      <c r="T238" s="243"/>
      <c r="U238" s="243"/>
      <c r="V238" s="243"/>
      <c r="W238" s="243"/>
      <c r="X238" s="244"/>
      <c r="Y238" s="13"/>
      <c r="Z238" s="13"/>
      <c r="AA238" s="13"/>
      <c r="AB238" s="13"/>
      <c r="AC238" s="13"/>
      <c r="AD238" s="13"/>
      <c r="AE238" s="13"/>
      <c r="AT238" s="245" t="s">
        <v>142</v>
      </c>
      <c r="AU238" s="245" t="s">
        <v>88</v>
      </c>
      <c r="AV238" s="13" t="s">
        <v>86</v>
      </c>
      <c r="AW238" s="13" t="s">
        <v>5</v>
      </c>
      <c r="AX238" s="13" t="s">
        <v>82</v>
      </c>
      <c r="AY238" s="245" t="s">
        <v>132</v>
      </c>
    </row>
    <row r="239" s="14" customFormat="1">
      <c r="A239" s="14"/>
      <c r="B239" s="246"/>
      <c r="C239" s="247"/>
      <c r="D239" s="231" t="s">
        <v>142</v>
      </c>
      <c r="E239" s="248" t="s">
        <v>1</v>
      </c>
      <c r="F239" s="249" t="s">
        <v>251</v>
      </c>
      <c r="G239" s="247"/>
      <c r="H239" s="250">
        <v>-10.5</v>
      </c>
      <c r="I239" s="251"/>
      <c r="J239" s="251"/>
      <c r="K239" s="247"/>
      <c r="L239" s="247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4"/>
      <c r="Z239" s="14"/>
      <c r="AA239" s="14"/>
      <c r="AB239" s="14"/>
      <c r="AC239" s="14"/>
      <c r="AD239" s="14"/>
      <c r="AE239" s="14"/>
      <c r="AT239" s="256" t="s">
        <v>142</v>
      </c>
      <c r="AU239" s="256" t="s">
        <v>88</v>
      </c>
      <c r="AV239" s="14" t="s">
        <v>88</v>
      </c>
      <c r="AW239" s="14" t="s">
        <v>5</v>
      </c>
      <c r="AX239" s="14" t="s">
        <v>82</v>
      </c>
      <c r="AY239" s="256" t="s">
        <v>132</v>
      </c>
    </row>
    <row r="240" s="15" customFormat="1">
      <c r="A240" s="15"/>
      <c r="B240" s="257"/>
      <c r="C240" s="258"/>
      <c r="D240" s="231" t="s">
        <v>142</v>
      </c>
      <c r="E240" s="259" t="s">
        <v>1</v>
      </c>
      <c r="F240" s="260" t="s">
        <v>147</v>
      </c>
      <c r="G240" s="258"/>
      <c r="H240" s="261">
        <v>22.575000000000003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5"/>
      <c r="Z240" s="15"/>
      <c r="AA240" s="15"/>
      <c r="AB240" s="15"/>
      <c r="AC240" s="15"/>
      <c r="AD240" s="15"/>
      <c r="AE240" s="15"/>
      <c r="AT240" s="267" t="s">
        <v>142</v>
      </c>
      <c r="AU240" s="267" t="s">
        <v>88</v>
      </c>
      <c r="AV240" s="15" t="s">
        <v>148</v>
      </c>
      <c r="AW240" s="15" t="s">
        <v>5</v>
      </c>
      <c r="AX240" s="15" t="s">
        <v>82</v>
      </c>
      <c r="AY240" s="267" t="s">
        <v>132</v>
      </c>
    </row>
    <row r="241" s="13" customFormat="1">
      <c r="A241" s="13"/>
      <c r="B241" s="236"/>
      <c r="C241" s="237"/>
      <c r="D241" s="231" t="s">
        <v>142</v>
      </c>
      <c r="E241" s="238" t="s">
        <v>1</v>
      </c>
      <c r="F241" s="239" t="s">
        <v>252</v>
      </c>
      <c r="G241" s="237"/>
      <c r="H241" s="238" t="s">
        <v>1</v>
      </c>
      <c r="I241" s="240"/>
      <c r="J241" s="240"/>
      <c r="K241" s="237"/>
      <c r="L241" s="237"/>
      <c r="M241" s="241"/>
      <c r="N241" s="242"/>
      <c r="O241" s="243"/>
      <c r="P241" s="243"/>
      <c r="Q241" s="243"/>
      <c r="R241" s="243"/>
      <c r="S241" s="243"/>
      <c r="T241" s="243"/>
      <c r="U241" s="243"/>
      <c r="V241" s="243"/>
      <c r="W241" s="243"/>
      <c r="X241" s="244"/>
      <c r="Y241" s="13"/>
      <c r="Z241" s="13"/>
      <c r="AA241" s="13"/>
      <c r="AB241" s="13"/>
      <c r="AC241" s="13"/>
      <c r="AD241" s="13"/>
      <c r="AE241" s="13"/>
      <c r="AT241" s="245" t="s">
        <v>142</v>
      </c>
      <c r="AU241" s="245" t="s">
        <v>88</v>
      </c>
      <c r="AV241" s="13" t="s">
        <v>86</v>
      </c>
      <c r="AW241" s="13" t="s">
        <v>5</v>
      </c>
      <c r="AX241" s="13" t="s">
        <v>82</v>
      </c>
      <c r="AY241" s="245" t="s">
        <v>132</v>
      </c>
    </row>
    <row r="242" s="14" customFormat="1">
      <c r="A242" s="14"/>
      <c r="B242" s="246"/>
      <c r="C242" s="247"/>
      <c r="D242" s="231" t="s">
        <v>142</v>
      </c>
      <c r="E242" s="248" t="s">
        <v>1</v>
      </c>
      <c r="F242" s="249" t="s">
        <v>247</v>
      </c>
      <c r="G242" s="247"/>
      <c r="H242" s="250">
        <v>36.225000000000001</v>
      </c>
      <c r="I242" s="251"/>
      <c r="J242" s="251"/>
      <c r="K242" s="247"/>
      <c r="L242" s="247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4"/>
      <c r="Z242" s="14"/>
      <c r="AA242" s="14"/>
      <c r="AB242" s="14"/>
      <c r="AC242" s="14"/>
      <c r="AD242" s="14"/>
      <c r="AE242" s="14"/>
      <c r="AT242" s="256" t="s">
        <v>142</v>
      </c>
      <c r="AU242" s="256" t="s">
        <v>88</v>
      </c>
      <c r="AV242" s="14" t="s">
        <v>88</v>
      </c>
      <c r="AW242" s="14" t="s">
        <v>5</v>
      </c>
      <c r="AX242" s="14" t="s">
        <v>82</v>
      </c>
      <c r="AY242" s="256" t="s">
        <v>132</v>
      </c>
    </row>
    <row r="243" s="13" customFormat="1">
      <c r="A243" s="13"/>
      <c r="B243" s="236"/>
      <c r="C243" s="237"/>
      <c r="D243" s="231" t="s">
        <v>142</v>
      </c>
      <c r="E243" s="238" t="s">
        <v>1</v>
      </c>
      <c r="F243" s="239" t="s">
        <v>248</v>
      </c>
      <c r="G243" s="237"/>
      <c r="H243" s="238" t="s">
        <v>1</v>
      </c>
      <c r="I243" s="240"/>
      <c r="J243" s="240"/>
      <c r="K243" s="237"/>
      <c r="L243" s="237"/>
      <c r="M243" s="241"/>
      <c r="N243" s="242"/>
      <c r="O243" s="243"/>
      <c r="P243" s="243"/>
      <c r="Q243" s="243"/>
      <c r="R243" s="243"/>
      <c r="S243" s="243"/>
      <c r="T243" s="243"/>
      <c r="U243" s="243"/>
      <c r="V243" s="243"/>
      <c r="W243" s="243"/>
      <c r="X243" s="244"/>
      <c r="Y243" s="13"/>
      <c r="Z243" s="13"/>
      <c r="AA243" s="13"/>
      <c r="AB243" s="13"/>
      <c r="AC243" s="13"/>
      <c r="AD243" s="13"/>
      <c r="AE243" s="13"/>
      <c r="AT243" s="245" t="s">
        <v>142</v>
      </c>
      <c r="AU243" s="245" t="s">
        <v>88</v>
      </c>
      <c r="AV243" s="13" t="s">
        <v>86</v>
      </c>
      <c r="AW243" s="13" t="s">
        <v>5</v>
      </c>
      <c r="AX243" s="13" t="s">
        <v>82</v>
      </c>
      <c r="AY243" s="245" t="s">
        <v>132</v>
      </c>
    </row>
    <row r="244" s="14" customFormat="1">
      <c r="A244" s="14"/>
      <c r="B244" s="246"/>
      <c r="C244" s="247"/>
      <c r="D244" s="231" t="s">
        <v>142</v>
      </c>
      <c r="E244" s="248" t="s">
        <v>1</v>
      </c>
      <c r="F244" s="249" t="s">
        <v>249</v>
      </c>
      <c r="G244" s="247"/>
      <c r="H244" s="250">
        <v>-3.1499999999999999</v>
      </c>
      <c r="I244" s="251"/>
      <c r="J244" s="251"/>
      <c r="K244" s="247"/>
      <c r="L244" s="247"/>
      <c r="M244" s="252"/>
      <c r="N244" s="253"/>
      <c r="O244" s="254"/>
      <c r="P244" s="254"/>
      <c r="Q244" s="254"/>
      <c r="R244" s="254"/>
      <c r="S244" s="254"/>
      <c r="T244" s="254"/>
      <c r="U244" s="254"/>
      <c r="V244" s="254"/>
      <c r="W244" s="254"/>
      <c r="X244" s="255"/>
      <c r="Y244" s="14"/>
      <c r="Z244" s="14"/>
      <c r="AA244" s="14"/>
      <c r="AB244" s="14"/>
      <c r="AC244" s="14"/>
      <c r="AD244" s="14"/>
      <c r="AE244" s="14"/>
      <c r="AT244" s="256" t="s">
        <v>142</v>
      </c>
      <c r="AU244" s="256" t="s">
        <v>88</v>
      </c>
      <c r="AV244" s="14" t="s">
        <v>88</v>
      </c>
      <c r="AW244" s="14" t="s">
        <v>5</v>
      </c>
      <c r="AX244" s="14" t="s">
        <v>82</v>
      </c>
      <c r="AY244" s="256" t="s">
        <v>132</v>
      </c>
    </row>
    <row r="245" s="13" customFormat="1">
      <c r="A245" s="13"/>
      <c r="B245" s="236"/>
      <c r="C245" s="237"/>
      <c r="D245" s="231" t="s">
        <v>142</v>
      </c>
      <c r="E245" s="238" t="s">
        <v>1</v>
      </c>
      <c r="F245" s="239" t="s">
        <v>253</v>
      </c>
      <c r="G245" s="237"/>
      <c r="H245" s="238" t="s">
        <v>1</v>
      </c>
      <c r="I245" s="240"/>
      <c r="J245" s="240"/>
      <c r="K245" s="237"/>
      <c r="L245" s="237"/>
      <c r="M245" s="241"/>
      <c r="N245" s="242"/>
      <c r="O245" s="243"/>
      <c r="P245" s="243"/>
      <c r="Q245" s="243"/>
      <c r="R245" s="243"/>
      <c r="S245" s="243"/>
      <c r="T245" s="243"/>
      <c r="U245" s="243"/>
      <c r="V245" s="243"/>
      <c r="W245" s="243"/>
      <c r="X245" s="244"/>
      <c r="Y245" s="13"/>
      <c r="Z245" s="13"/>
      <c r="AA245" s="13"/>
      <c r="AB245" s="13"/>
      <c r="AC245" s="13"/>
      <c r="AD245" s="13"/>
      <c r="AE245" s="13"/>
      <c r="AT245" s="245" t="s">
        <v>142</v>
      </c>
      <c r="AU245" s="245" t="s">
        <v>88</v>
      </c>
      <c r="AV245" s="13" t="s">
        <v>86</v>
      </c>
      <c r="AW245" s="13" t="s">
        <v>5</v>
      </c>
      <c r="AX245" s="13" t="s">
        <v>82</v>
      </c>
      <c r="AY245" s="245" t="s">
        <v>132</v>
      </c>
    </row>
    <row r="246" s="14" customFormat="1">
      <c r="A246" s="14"/>
      <c r="B246" s="246"/>
      <c r="C246" s="247"/>
      <c r="D246" s="231" t="s">
        <v>142</v>
      </c>
      <c r="E246" s="248" t="s">
        <v>1</v>
      </c>
      <c r="F246" s="249" t="s">
        <v>251</v>
      </c>
      <c r="G246" s="247"/>
      <c r="H246" s="250">
        <v>-10.5</v>
      </c>
      <c r="I246" s="251"/>
      <c r="J246" s="251"/>
      <c r="K246" s="247"/>
      <c r="L246" s="247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4"/>
      <c r="Z246" s="14"/>
      <c r="AA246" s="14"/>
      <c r="AB246" s="14"/>
      <c r="AC246" s="14"/>
      <c r="AD246" s="14"/>
      <c r="AE246" s="14"/>
      <c r="AT246" s="256" t="s">
        <v>142</v>
      </c>
      <c r="AU246" s="256" t="s">
        <v>88</v>
      </c>
      <c r="AV246" s="14" t="s">
        <v>88</v>
      </c>
      <c r="AW246" s="14" t="s">
        <v>5</v>
      </c>
      <c r="AX246" s="14" t="s">
        <v>82</v>
      </c>
      <c r="AY246" s="256" t="s">
        <v>132</v>
      </c>
    </row>
    <row r="247" s="15" customFormat="1">
      <c r="A247" s="15"/>
      <c r="B247" s="257"/>
      <c r="C247" s="258"/>
      <c r="D247" s="231" t="s">
        <v>142</v>
      </c>
      <c r="E247" s="259" t="s">
        <v>1</v>
      </c>
      <c r="F247" s="260" t="s">
        <v>147</v>
      </c>
      <c r="G247" s="258"/>
      <c r="H247" s="261">
        <v>22.575000000000003</v>
      </c>
      <c r="I247" s="262"/>
      <c r="J247" s="262"/>
      <c r="K247" s="258"/>
      <c r="L247" s="258"/>
      <c r="M247" s="263"/>
      <c r="N247" s="264"/>
      <c r="O247" s="265"/>
      <c r="P247" s="265"/>
      <c r="Q247" s="265"/>
      <c r="R247" s="265"/>
      <c r="S247" s="265"/>
      <c r="T247" s="265"/>
      <c r="U247" s="265"/>
      <c r="V247" s="265"/>
      <c r="W247" s="265"/>
      <c r="X247" s="266"/>
      <c r="Y247" s="15"/>
      <c r="Z247" s="15"/>
      <c r="AA247" s="15"/>
      <c r="AB247" s="15"/>
      <c r="AC247" s="15"/>
      <c r="AD247" s="15"/>
      <c r="AE247" s="15"/>
      <c r="AT247" s="267" t="s">
        <v>142</v>
      </c>
      <c r="AU247" s="267" t="s">
        <v>88</v>
      </c>
      <c r="AV247" s="15" t="s">
        <v>148</v>
      </c>
      <c r="AW247" s="15" t="s">
        <v>5</v>
      </c>
      <c r="AX247" s="15" t="s">
        <v>82</v>
      </c>
      <c r="AY247" s="267" t="s">
        <v>132</v>
      </c>
    </row>
    <row r="248" s="16" customFormat="1">
      <c r="A248" s="16"/>
      <c r="B248" s="268"/>
      <c r="C248" s="269"/>
      <c r="D248" s="231" t="s">
        <v>142</v>
      </c>
      <c r="E248" s="270" t="s">
        <v>1</v>
      </c>
      <c r="F248" s="271" t="s">
        <v>152</v>
      </c>
      <c r="G248" s="269"/>
      <c r="H248" s="272">
        <v>45.150000000000006</v>
      </c>
      <c r="I248" s="273"/>
      <c r="J248" s="273"/>
      <c r="K248" s="269"/>
      <c r="L248" s="269"/>
      <c r="M248" s="274"/>
      <c r="N248" s="275"/>
      <c r="O248" s="276"/>
      <c r="P248" s="276"/>
      <c r="Q248" s="276"/>
      <c r="R248" s="276"/>
      <c r="S248" s="276"/>
      <c r="T248" s="276"/>
      <c r="U248" s="276"/>
      <c r="V248" s="276"/>
      <c r="W248" s="276"/>
      <c r="X248" s="277"/>
      <c r="Y248" s="16"/>
      <c r="Z248" s="16"/>
      <c r="AA248" s="16"/>
      <c r="AB248" s="16"/>
      <c r="AC248" s="16"/>
      <c r="AD248" s="16"/>
      <c r="AE248" s="16"/>
      <c r="AT248" s="278" t="s">
        <v>142</v>
      </c>
      <c r="AU248" s="278" t="s">
        <v>88</v>
      </c>
      <c r="AV248" s="16" t="s">
        <v>138</v>
      </c>
      <c r="AW248" s="16" t="s">
        <v>5</v>
      </c>
      <c r="AX248" s="16" t="s">
        <v>86</v>
      </c>
      <c r="AY248" s="278" t="s">
        <v>132</v>
      </c>
    </row>
    <row r="249" s="2" customFormat="1" ht="16.5" customHeight="1">
      <c r="A249" s="39"/>
      <c r="B249" s="40"/>
      <c r="C249" s="279" t="s">
        <v>254</v>
      </c>
      <c r="D249" s="279" t="s">
        <v>236</v>
      </c>
      <c r="E249" s="280" t="s">
        <v>255</v>
      </c>
      <c r="F249" s="281" t="s">
        <v>256</v>
      </c>
      <c r="G249" s="282" t="s">
        <v>198</v>
      </c>
      <c r="H249" s="283">
        <v>63.210000000000001</v>
      </c>
      <c r="I249" s="284"/>
      <c r="J249" s="285"/>
      <c r="K249" s="286">
        <f>ROUND(P249*H249,2)</f>
        <v>0</v>
      </c>
      <c r="L249" s="285"/>
      <c r="M249" s="287"/>
      <c r="N249" s="288" t="s">
        <v>1</v>
      </c>
      <c r="O249" s="225" t="s">
        <v>45</v>
      </c>
      <c r="P249" s="226">
        <f>I249+J249</f>
        <v>0</v>
      </c>
      <c r="Q249" s="226">
        <f>ROUND(I249*H249,2)</f>
        <v>0</v>
      </c>
      <c r="R249" s="226">
        <f>ROUND(J249*H249,2)</f>
        <v>0</v>
      </c>
      <c r="S249" s="92"/>
      <c r="T249" s="227">
        <f>S249*H249</f>
        <v>0</v>
      </c>
      <c r="U249" s="227">
        <v>1</v>
      </c>
      <c r="V249" s="227">
        <f>U249*H249</f>
        <v>63.210000000000001</v>
      </c>
      <c r="W249" s="227">
        <v>0</v>
      </c>
      <c r="X249" s="228">
        <f>W249*H249</f>
        <v>0</v>
      </c>
      <c r="Y249" s="39"/>
      <c r="Z249" s="39"/>
      <c r="AA249" s="39"/>
      <c r="AB249" s="39"/>
      <c r="AC249" s="39"/>
      <c r="AD249" s="39"/>
      <c r="AE249" s="39"/>
      <c r="AR249" s="229" t="s">
        <v>204</v>
      </c>
      <c r="AT249" s="229" t="s">
        <v>236</v>
      </c>
      <c r="AU249" s="229" t="s">
        <v>88</v>
      </c>
      <c r="AY249" s="18" t="s">
        <v>132</v>
      </c>
      <c r="BE249" s="230">
        <f>IF(O249="základní",K249,0)</f>
        <v>0</v>
      </c>
      <c r="BF249" s="230">
        <f>IF(O249="snížená",K249,0)</f>
        <v>0</v>
      </c>
      <c r="BG249" s="230">
        <f>IF(O249="zákl. přenesená",K249,0)</f>
        <v>0</v>
      </c>
      <c r="BH249" s="230">
        <f>IF(O249="sníž. přenesená",K249,0)</f>
        <v>0</v>
      </c>
      <c r="BI249" s="230">
        <f>IF(O249="nulová",K249,0)</f>
        <v>0</v>
      </c>
      <c r="BJ249" s="18" t="s">
        <v>86</v>
      </c>
      <c r="BK249" s="230">
        <f>ROUND(P249*H249,2)</f>
        <v>0</v>
      </c>
      <c r="BL249" s="18" t="s">
        <v>138</v>
      </c>
      <c r="BM249" s="229" t="s">
        <v>257</v>
      </c>
    </row>
    <row r="250" s="2" customFormat="1">
      <c r="A250" s="39"/>
      <c r="B250" s="40"/>
      <c r="C250" s="41"/>
      <c r="D250" s="231" t="s">
        <v>140</v>
      </c>
      <c r="E250" s="41"/>
      <c r="F250" s="232" t="s">
        <v>256</v>
      </c>
      <c r="G250" s="41"/>
      <c r="H250" s="41"/>
      <c r="I250" s="233"/>
      <c r="J250" s="233"/>
      <c r="K250" s="41"/>
      <c r="L250" s="41"/>
      <c r="M250" s="45"/>
      <c r="N250" s="234"/>
      <c r="O250" s="235"/>
      <c r="P250" s="92"/>
      <c r="Q250" s="92"/>
      <c r="R250" s="92"/>
      <c r="S250" s="92"/>
      <c r="T250" s="92"/>
      <c r="U250" s="92"/>
      <c r="V250" s="92"/>
      <c r="W250" s="92"/>
      <c r="X250" s="93"/>
      <c r="Y250" s="39"/>
      <c r="Z250" s="39"/>
      <c r="AA250" s="39"/>
      <c r="AB250" s="39"/>
      <c r="AC250" s="39"/>
      <c r="AD250" s="39"/>
      <c r="AE250" s="39"/>
      <c r="AT250" s="18" t="s">
        <v>140</v>
      </c>
      <c r="AU250" s="18" t="s">
        <v>88</v>
      </c>
    </row>
    <row r="251" s="14" customFormat="1">
      <c r="A251" s="14"/>
      <c r="B251" s="246"/>
      <c r="C251" s="247"/>
      <c r="D251" s="231" t="s">
        <v>142</v>
      </c>
      <c r="E251" s="247"/>
      <c r="F251" s="249" t="s">
        <v>258</v>
      </c>
      <c r="G251" s="247"/>
      <c r="H251" s="250">
        <v>63.210000000000001</v>
      </c>
      <c r="I251" s="251"/>
      <c r="J251" s="251"/>
      <c r="K251" s="247"/>
      <c r="L251" s="247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14"/>
      <c r="Z251" s="14"/>
      <c r="AA251" s="14"/>
      <c r="AB251" s="14"/>
      <c r="AC251" s="14"/>
      <c r="AD251" s="14"/>
      <c r="AE251" s="14"/>
      <c r="AT251" s="256" t="s">
        <v>142</v>
      </c>
      <c r="AU251" s="256" t="s">
        <v>88</v>
      </c>
      <c r="AV251" s="14" t="s">
        <v>88</v>
      </c>
      <c r="AW251" s="14" t="s">
        <v>4</v>
      </c>
      <c r="AX251" s="14" t="s">
        <v>86</v>
      </c>
      <c r="AY251" s="256" t="s">
        <v>132</v>
      </c>
    </row>
    <row r="252" s="2" customFormat="1" ht="16.5" customHeight="1">
      <c r="A252" s="39"/>
      <c r="B252" s="40"/>
      <c r="C252" s="216" t="s">
        <v>259</v>
      </c>
      <c r="D252" s="216" t="s">
        <v>134</v>
      </c>
      <c r="E252" s="217" t="s">
        <v>260</v>
      </c>
      <c r="F252" s="218" t="s">
        <v>261</v>
      </c>
      <c r="G252" s="219" t="s">
        <v>137</v>
      </c>
      <c r="H252" s="220">
        <v>161.69200000000001</v>
      </c>
      <c r="I252" s="221"/>
      <c r="J252" s="221"/>
      <c r="K252" s="222">
        <f>ROUND(P252*H252,2)</f>
        <v>0</v>
      </c>
      <c r="L252" s="223"/>
      <c r="M252" s="45"/>
      <c r="N252" s="224" t="s">
        <v>1</v>
      </c>
      <c r="O252" s="225" t="s">
        <v>45</v>
      </c>
      <c r="P252" s="226">
        <f>I252+J252</f>
        <v>0</v>
      </c>
      <c r="Q252" s="226">
        <f>ROUND(I252*H252,2)</f>
        <v>0</v>
      </c>
      <c r="R252" s="226">
        <f>ROUND(J252*H252,2)</f>
        <v>0</v>
      </c>
      <c r="S252" s="92"/>
      <c r="T252" s="227">
        <f>S252*H252</f>
        <v>0</v>
      </c>
      <c r="U252" s="227">
        <v>0</v>
      </c>
      <c r="V252" s="227">
        <f>U252*H252</f>
        <v>0</v>
      </c>
      <c r="W252" s="227">
        <v>0</v>
      </c>
      <c r="X252" s="228">
        <f>W252*H252</f>
        <v>0</v>
      </c>
      <c r="Y252" s="39"/>
      <c r="Z252" s="39"/>
      <c r="AA252" s="39"/>
      <c r="AB252" s="39"/>
      <c r="AC252" s="39"/>
      <c r="AD252" s="39"/>
      <c r="AE252" s="39"/>
      <c r="AR252" s="229" t="s">
        <v>138</v>
      </c>
      <c r="AT252" s="229" t="s">
        <v>134</v>
      </c>
      <c r="AU252" s="229" t="s">
        <v>88</v>
      </c>
      <c r="AY252" s="18" t="s">
        <v>132</v>
      </c>
      <c r="BE252" s="230">
        <f>IF(O252="základní",K252,0)</f>
        <v>0</v>
      </c>
      <c r="BF252" s="230">
        <f>IF(O252="snížená",K252,0)</f>
        <v>0</v>
      </c>
      <c r="BG252" s="230">
        <f>IF(O252="zákl. přenesená",K252,0)</f>
        <v>0</v>
      </c>
      <c r="BH252" s="230">
        <f>IF(O252="sníž. přenesená",K252,0)</f>
        <v>0</v>
      </c>
      <c r="BI252" s="230">
        <f>IF(O252="nulová",K252,0)</f>
        <v>0</v>
      </c>
      <c r="BJ252" s="18" t="s">
        <v>86</v>
      </c>
      <c r="BK252" s="230">
        <f>ROUND(P252*H252,2)</f>
        <v>0</v>
      </c>
      <c r="BL252" s="18" t="s">
        <v>138</v>
      </c>
      <c r="BM252" s="229" t="s">
        <v>262</v>
      </c>
    </row>
    <row r="253" s="2" customFormat="1">
      <c r="A253" s="39"/>
      <c r="B253" s="40"/>
      <c r="C253" s="41"/>
      <c r="D253" s="231" t="s">
        <v>140</v>
      </c>
      <c r="E253" s="41"/>
      <c r="F253" s="232" t="s">
        <v>263</v>
      </c>
      <c r="G253" s="41"/>
      <c r="H253" s="41"/>
      <c r="I253" s="233"/>
      <c r="J253" s="233"/>
      <c r="K253" s="41"/>
      <c r="L253" s="41"/>
      <c r="M253" s="45"/>
      <c r="N253" s="234"/>
      <c r="O253" s="235"/>
      <c r="P253" s="92"/>
      <c r="Q253" s="92"/>
      <c r="R253" s="92"/>
      <c r="S253" s="92"/>
      <c r="T253" s="92"/>
      <c r="U253" s="92"/>
      <c r="V253" s="92"/>
      <c r="W253" s="92"/>
      <c r="X253" s="93"/>
      <c r="Y253" s="39"/>
      <c r="Z253" s="39"/>
      <c r="AA253" s="39"/>
      <c r="AB253" s="39"/>
      <c r="AC253" s="39"/>
      <c r="AD253" s="39"/>
      <c r="AE253" s="39"/>
      <c r="AT253" s="18" t="s">
        <v>140</v>
      </c>
      <c r="AU253" s="18" t="s">
        <v>88</v>
      </c>
    </row>
    <row r="254" s="13" customFormat="1">
      <c r="A254" s="13"/>
      <c r="B254" s="236"/>
      <c r="C254" s="237"/>
      <c r="D254" s="231" t="s">
        <v>142</v>
      </c>
      <c r="E254" s="238" t="s">
        <v>1</v>
      </c>
      <c r="F254" s="239" t="s">
        <v>264</v>
      </c>
      <c r="G254" s="237"/>
      <c r="H254" s="238" t="s">
        <v>1</v>
      </c>
      <c r="I254" s="240"/>
      <c r="J254" s="240"/>
      <c r="K254" s="237"/>
      <c r="L254" s="237"/>
      <c r="M254" s="241"/>
      <c r="N254" s="242"/>
      <c r="O254" s="243"/>
      <c r="P254" s="243"/>
      <c r="Q254" s="243"/>
      <c r="R254" s="243"/>
      <c r="S254" s="243"/>
      <c r="T254" s="243"/>
      <c r="U254" s="243"/>
      <c r="V254" s="243"/>
      <c r="W254" s="243"/>
      <c r="X254" s="244"/>
      <c r="Y254" s="13"/>
      <c r="Z254" s="13"/>
      <c r="AA254" s="13"/>
      <c r="AB254" s="13"/>
      <c r="AC254" s="13"/>
      <c r="AD254" s="13"/>
      <c r="AE254" s="13"/>
      <c r="AT254" s="245" t="s">
        <v>142</v>
      </c>
      <c r="AU254" s="245" t="s">
        <v>88</v>
      </c>
      <c r="AV254" s="13" t="s">
        <v>86</v>
      </c>
      <c r="AW254" s="13" t="s">
        <v>5</v>
      </c>
      <c r="AX254" s="13" t="s">
        <v>82</v>
      </c>
      <c r="AY254" s="245" t="s">
        <v>132</v>
      </c>
    </row>
    <row r="255" s="14" customFormat="1">
      <c r="A255" s="14"/>
      <c r="B255" s="246"/>
      <c r="C255" s="247"/>
      <c r="D255" s="231" t="s">
        <v>142</v>
      </c>
      <c r="E255" s="248" t="s">
        <v>1</v>
      </c>
      <c r="F255" s="249" t="s">
        <v>265</v>
      </c>
      <c r="G255" s="247"/>
      <c r="H255" s="250">
        <v>81.914000000000001</v>
      </c>
      <c r="I255" s="251"/>
      <c r="J255" s="251"/>
      <c r="K255" s="247"/>
      <c r="L255" s="247"/>
      <c r="M255" s="252"/>
      <c r="N255" s="253"/>
      <c r="O255" s="254"/>
      <c r="P255" s="254"/>
      <c r="Q255" s="254"/>
      <c r="R255" s="254"/>
      <c r="S255" s="254"/>
      <c r="T255" s="254"/>
      <c r="U255" s="254"/>
      <c r="V255" s="254"/>
      <c r="W255" s="254"/>
      <c r="X255" s="255"/>
      <c r="Y255" s="14"/>
      <c r="Z255" s="14"/>
      <c r="AA255" s="14"/>
      <c r="AB255" s="14"/>
      <c r="AC255" s="14"/>
      <c r="AD255" s="14"/>
      <c r="AE255" s="14"/>
      <c r="AT255" s="256" t="s">
        <v>142</v>
      </c>
      <c r="AU255" s="256" t="s">
        <v>88</v>
      </c>
      <c r="AV255" s="14" t="s">
        <v>88</v>
      </c>
      <c r="AW255" s="14" t="s">
        <v>5</v>
      </c>
      <c r="AX255" s="14" t="s">
        <v>82</v>
      </c>
      <c r="AY255" s="256" t="s">
        <v>132</v>
      </c>
    </row>
    <row r="256" s="13" customFormat="1">
      <c r="A256" s="13"/>
      <c r="B256" s="236"/>
      <c r="C256" s="237"/>
      <c r="D256" s="231" t="s">
        <v>142</v>
      </c>
      <c r="E256" s="238" t="s">
        <v>1</v>
      </c>
      <c r="F256" s="239" t="s">
        <v>266</v>
      </c>
      <c r="G256" s="237"/>
      <c r="H256" s="238" t="s">
        <v>1</v>
      </c>
      <c r="I256" s="240"/>
      <c r="J256" s="240"/>
      <c r="K256" s="237"/>
      <c r="L256" s="237"/>
      <c r="M256" s="241"/>
      <c r="N256" s="242"/>
      <c r="O256" s="243"/>
      <c r="P256" s="243"/>
      <c r="Q256" s="243"/>
      <c r="R256" s="243"/>
      <c r="S256" s="243"/>
      <c r="T256" s="243"/>
      <c r="U256" s="243"/>
      <c r="V256" s="243"/>
      <c r="W256" s="243"/>
      <c r="X256" s="244"/>
      <c r="Y256" s="13"/>
      <c r="Z256" s="13"/>
      <c r="AA256" s="13"/>
      <c r="AB256" s="13"/>
      <c r="AC256" s="13"/>
      <c r="AD256" s="13"/>
      <c r="AE256" s="13"/>
      <c r="AT256" s="245" t="s">
        <v>142</v>
      </c>
      <c r="AU256" s="245" t="s">
        <v>88</v>
      </c>
      <c r="AV256" s="13" t="s">
        <v>86</v>
      </c>
      <c r="AW256" s="13" t="s">
        <v>5</v>
      </c>
      <c r="AX256" s="13" t="s">
        <v>82</v>
      </c>
      <c r="AY256" s="245" t="s">
        <v>132</v>
      </c>
    </row>
    <row r="257" s="14" customFormat="1">
      <c r="A257" s="14"/>
      <c r="B257" s="246"/>
      <c r="C257" s="247"/>
      <c r="D257" s="231" t="s">
        <v>142</v>
      </c>
      <c r="E257" s="248" t="s">
        <v>1</v>
      </c>
      <c r="F257" s="249" t="s">
        <v>267</v>
      </c>
      <c r="G257" s="247"/>
      <c r="H257" s="250">
        <v>79.778000000000006</v>
      </c>
      <c r="I257" s="251"/>
      <c r="J257" s="251"/>
      <c r="K257" s="247"/>
      <c r="L257" s="247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4"/>
      <c r="Z257" s="14"/>
      <c r="AA257" s="14"/>
      <c r="AB257" s="14"/>
      <c r="AC257" s="14"/>
      <c r="AD257" s="14"/>
      <c r="AE257" s="14"/>
      <c r="AT257" s="256" t="s">
        <v>142</v>
      </c>
      <c r="AU257" s="256" t="s">
        <v>88</v>
      </c>
      <c r="AV257" s="14" t="s">
        <v>88</v>
      </c>
      <c r="AW257" s="14" t="s">
        <v>5</v>
      </c>
      <c r="AX257" s="14" t="s">
        <v>82</v>
      </c>
      <c r="AY257" s="256" t="s">
        <v>132</v>
      </c>
    </row>
    <row r="258" s="16" customFormat="1">
      <c r="A258" s="16"/>
      <c r="B258" s="268"/>
      <c r="C258" s="269"/>
      <c r="D258" s="231" t="s">
        <v>142</v>
      </c>
      <c r="E258" s="270" t="s">
        <v>1</v>
      </c>
      <c r="F258" s="271" t="s">
        <v>152</v>
      </c>
      <c r="G258" s="269"/>
      <c r="H258" s="272">
        <v>161.69200000000001</v>
      </c>
      <c r="I258" s="273"/>
      <c r="J258" s="273"/>
      <c r="K258" s="269"/>
      <c r="L258" s="269"/>
      <c r="M258" s="274"/>
      <c r="N258" s="275"/>
      <c r="O258" s="276"/>
      <c r="P258" s="276"/>
      <c r="Q258" s="276"/>
      <c r="R258" s="276"/>
      <c r="S258" s="276"/>
      <c r="T258" s="276"/>
      <c r="U258" s="276"/>
      <c r="V258" s="276"/>
      <c r="W258" s="276"/>
      <c r="X258" s="277"/>
      <c r="Y258" s="16"/>
      <c r="Z258" s="16"/>
      <c r="AA258" s="16"/>
      <c r="AB258" s="16"/>
      <c r="AC258" s="16"/>
      <c r="AD258" s="16"/>
      <c r="AE258" s="16"/>
      <c r="AT258" s="278" t="s">
        <v>142</v>
      </c>
      <c r="AU258" s="278" t="s">
        <v>88</v>
      </c>
      <c r="AV258" s="16" t="s">
        <v>138</v>
      </c>
      <c r="AW258" s="16" t="s">
        <v>5</v>
      </c>
      <c r="AX258" s="16" t="s">
        <v>86</v>
      </c>
      <c r="AY258" s="278" t="s">
        <v>132</v>
      </c>
    </row>
    <row r="259" s="12" customFormat="1" ht="22.8" customHeight="1">
      <c r="A259" s="12"/>
      <c r="B259" s="199"/>
      <c r="C259" s="200"/>
      <c r="D259" s="201" t="s">
        <v>81</v>
      </c>
      <c r="E259" s="214" t="s">
        <v>88</v>
      </c>
      <c r="F259" s="214" t="s">
        <v>268</v>
      </c>
      <c r="G259" s="200"/>
      <c r="H259" s="200"/>
      <c r="I259" s="203"/>
      <c r="J259" s="203"/>
      <c r="K259" s="215">
        <f>BK259</f>
        <v>0</v>
      </c>
      <c r="L259" s="200"/>
      <c r="M259" s="205"/>
      <c r="N259" s="206"/>
      <c r="O259" s="207"/>
      <c r="P259" s="207"/>
      <c r="Q259" s="208">
        <f>SUM(Q260:Q266)</f>
        <v>0</v>
      </c>
      <c r="R259" s="208">
        <f>SUM(R260:R266)</f>
        <v>0</v>
      </c>
      <c r="S259" s="207"/>
      <c r="T259" s="209">
        <f>SUM(T260:T266)</f>
        <v>0</v>
      </c>
      <c r="U259" s="207"/>
      <c r="V259" s="209">
        <f>SUM(V260:V266)</f>
        <v>13.608000000000001</v>
      </c>
      <c r="W259" s="207"/>
      <c r="X259" s="210">
        <f>SUM(X260:X266)</f>
        <v>0</v>
      </c>
      <c r="Y259" s="12"/>
      <c r="Z259" s="12"/>
      <c r="AA259" s="12"/>
      <c r="AB259" s="12"/>
      <c r="AC259" s="12"/>
      <c r="AD259" s="12"/>
      <c r="AE259" s="12"/>
      <c r="AR259" s="211" t="s">
        <v>86</v>
      </c>
      <c r="AT259" s="212" t="s">
        <v>81</v>
      </c>
      <c r="AU259" s="212" t="s">
        <v>86</v>
      </c>
      <c r="AY259" s="211" t="s">
        <v>132</v>
      </c>
      <c r="BK259" s="213">
        <f>SUM(BK260:BK266)</f>
        <v>0</v>
      </c>
    </row>
    <row r="260" s="2" customFormat="1" ht="16.5" customHeight="1">
      <c r="A260" s="39"/>
      <c r="B260" s="40"/>
      <c r="C260" s="216" t="s">
        <v>269</v>
      </c>
      <c r="D260" s="216" t="s">
        <v>134</v>
      </c>
      <c r="E260" s="217" t="s">
        <v>270</v>
      </c>
      <c r="F260" s="218" t="s">
        <v>271</v>
      </c>
      <c r="G260" s="219" t="s">
        <v>155</v>
      </c>
      <c r="H260" s="220">
        <v>6.2999999999999998</v>
      </c>
      <c r="I260" s="221"/>
      <c r="J260" s="221"/>
      <c r="K260" s="222">
        <f>ROUND(P260*H260,2)</f>
        <v>0</v>
      </c>
      <c r="L260" s="223"/>
      <c r="M260" s="45"/>
      <c r="N260" s="224" t="s">
        <v>1</v>
      </c>
      <c r="O260" s="225" t="s">
        <v>45</v>
      </c>
      <c r="P260" s="226">
        <f>I260+J260</f>
        <v>0</v>
      </c>
      <c r="Q260" s="226">
        <f>ROUND(I260*H260,2)</f>
        <v>0</v>
      </c>
      <c r="R260" s="226">
        <f>ROUND(J260*H260,2)</f>
        <v>0</v>
      </c>
      <c r="S260" s="92"/>
      <c r="T260" s="227">
        <f>S260*H260</f>
        <v>0</v>
      </c>
      <c r="U260" s="227">
        <v>2.1600000000000001</v>
      </c>
      <c r="V260" s="227">
        <f>U260*H260</f>
        <v>13.608000000000001</v>
      </c>
      <c r="W260" s="227">
        <v>0</v>
      </c>
      <c r="X260" s="228">
        <f>W260*H260</f>
        <v>0</v>
      </c>
      <c r="Y260" s="39"/>
      <c r="Z260" s="39"/>
      <c r="AA260" s="39"/>
      <c r="AB260" s="39"/>
      <c r="AC260" s="39"/>
      <c r="AD260" s="39"/>
      <c r="AE260" s="39"/>
      <c r="AR260" s="229" t="s">
        <v>138</v>
      </c>
      <c r="AT260" s="229" t="s">
        <v>134</v>
      </c>
      <c r="AU260" s="229" t="s">
        <v>88</v>
      </c>
      <c r="AY260" s="18" t="s">
        <v>132</v>
      </c>
      <c r="BE260" s="230">
        <f>IF(O260="základní",K260,0)</f>
        <v>0</v>
      </c>
      <c r="BF260" s="230">
        <f>IF(O260="snížená",K260,0)</f>
        <v>0</v>
      </c>
      <c r="BG260" s="230">
        <f>IF(O260="zákl. přenesená",K260,0)</f>
        <v>0</v>
      </c>
      <c r="BH260" s="230">
        <f>IF(O260="sníž. přenesená",K260,0)</f>
        <v>0</v>
      </c>
      <c r="BI260" s="230">
        <f>IF(O260="nulová",K260,0)</f>
        <v>0</v>
      </c>
      <c r="BJ260" s="18" t="s">
        <v>86</v>
      </c>
      <c r="BK260" s="230">
        <f>ROUND(P260*H260,2)</f>
        <v>0</v>
      </c>
      <c r="BL260" s="18" t="s">
        <v>138</v>
      </c>
      <c r="BM260" s="229" t="s">
        <v>272</v>
      </c>
    </row>
    <row r="261" s="2" customFormat="1">
      <c r="A261" s="39"/>
      <c r="B261" s="40"/>
      <c r="C261" s="41"/>
      <c r="D261" s="231" t="s">
        <v>140</v>
      </c>
      <c r="E261" s="41"/>
      <c r="F261" s="232" t="s">
        <v>273</v>
      </c>
      <c r="G261" s="41"/>
      <c r="H261" s="41"/>
      <c r="I261" s="233"/>
      <c r="J261" s="233"/>
      <c r="K261" s="41"/>
      <c r="L261" s="41"/>
      <c r="M261" s="45"/>
      <c r="N261" s="234"/>
      <c r="O261" s="235"/>
      <c r="P261" s="92"/>
      <c r="Q261" s="92"/>
      <c r="R261" s="92"/>
      <c r="S261" s="92"/>
      <c r="T261" s="92"/>
      <c r="U261" s="92"/>
      <c r="V261" s="92"/>
      <c r="W261" s="92"/>
      <c r="X261" s="93"/>
      <c r="Y261" s="39"/>
      <c r="Z261" s="39"/>
      <c r="AA261" s="39"/>
      <c r="AB261" s="39"/>
      <c r="AC261" s="39"/>
      <c r="AD261" s="39"/>
      <c r="AE261" s="39"/>
      <c r="AT261" s="18" t="s">
        <v>140</v>
      </c>
      <c r="AU261" s="18" t="s">
        <v>88</v>
      </c>
    </row>
    <row r="262" s="13" customFormat="1">
      <c r="A262" s="13"/>
      <c r="B262" s="236"/>
      <c r="C262" s="237"/>
      <c r="D262" s="231" t="s">
        <v>142</v>
      </c>
      <c r="E262" s="238" t="s">
        <v>1</v>
      </c>
      <c r="F262" s="239" t="s">
        <v>274</v>
      </c>
      <c r="G262" s="237"/>
      <c r="H262" s="238" t="s">
        <v>1</v>
      </c>
      <c r="I262" s="240"/>
      <c r="J262" s="240"/>
      <c r="K262" s="237"/>
      <c r="L262" s="237"/>
      <c r="M262" s="241"/>
      <c r="N262" s="242"/>
      <c r="O262" s="243"/>
      <c r="P262" s="243"/>
      <c r="Q262" s="243"/>
      <c r="R262" s="243"/>
      <c r="S262" s="243"/>
      <c r="T262" s="243"/>
      <c r="U262" s="243"/>
      <c r="V262" s="243"/>
      <c r="W262" s="243"/>
      <c r="X262" s="244"/>
      <c r="Y262" s="13"/>
      <c r="Z262" s="13"/>
      <c r="AA262" s="13"/>
      <c r="AB262" s="13"/>
      <c r="AC262" s="13"/>
      <c r="AD262" s="13"/>
      <c r="AE262" s="13"/>
      <c r="AT262" s="245" t="s">
        <v>142</v>
      </c>
      <c r="AU262" s="245" t="s">
        <v>88</v>
      </c>
      <c r="AV262" s="13" t="s">
        <v>86</v>
      </c>
      <c r="AW262" s="13" t="s">
        <v>5</v>
      </c>
      <c r="AX262" s="13" t="s">
        <v>82</v>
      </c>
      <c r="AY262" s="245" t="s">
        <v>132</v>
      </c>
    </row>
    <row r="263" s="14" customFormat="1">
      <c r="A263" s="14"/>
      <c r="B263" s="246"/>
      <c r="C263" s="247"/>
      <c r="D263" s="231" t="s">
        <v>142</v>
      </c>
      <c r="E263" s="248" t="s">
        <v>1</v>
      </c>
      <c r="F263" s="249" t="s">
        <v>275</v>
      </c>
      <c r="G263" s="247"/>
      <c r="H263" s="250">
        <v>3.1499999999999999</v>
      </c>
      <c r="I263" s="251"/>
      <c r="J263" s="251"/>
      <c r="K263" s="247"/>
      <c r="L263" s="247"/>
      <c r="M263" s="252"/>
      <c r="N263" s="253"/>
      <c r="O263" s="254"/>
      <c r="P263" s="254"/>
      <c r="Q263" s="254"/>
      <c r="R263" s="254"/>
      <c r="S263" s="254"/>
      <c r="T263" s="254"/>
      <c r="U263" s="254"/>
      <c r="V263" s="254"/>
      <c r="W263" s="254"/>
      <c r="X263" s="255"/>
      <c r="Y263" s="14"/>
      <c r="Z263" s="14"/>
      <c r="AA263" s="14"/>
      <c r="AB263" s="14"/>
      <c r="AC263" s="14"/>
      <c r="AD263" s="14"/>
      <c r="AE263" s="14"/>
      <c r="AT263" s="256" t="s">
        <v>142</v>
      </c>
      <c r="AU263" s="256" t="s">
        <v>88</v>
      </c>
      <c r="AV263" s="14" t="s">
        <v>88</v>
      </c>
      <c r="AW263" s="14" t="s">
        <v>5</v>
      </c>
      <c r="AX263" s="14" t="s">
        <v>82</v>
      </c>
      <c r="AY263" s="256" t="s">
        <v>132</v>
      </c>
    </row>
    <row r="264" s="13" customFormat="1">
      <c r="A264" s="13"/>
      <c r="B264" s="236"/>
      <c r="C264" s="237"/>
      <c r="D264" s="231" t="s">
        <v>142</v>
      </c>
      <c r="E264" s="238" t="s">
        <v>1</v>
      </c>
      <c r="F264" s="239" t="s">
        <v>276</v>
      </c>
      <c r="G264" s="237"/>
      <c r="H264" s="238" t="s">
        <v>1</v>
      </c>
      <c r="I264" s="240"/>
      <c r="J264" s="240"/>
      <c r="K264" s="237"/>
      <c r="L264" s="237"/>
      <c r="M264" s="241"/>
      <c r="N264" s="242"/>
      <c r="O264" s="243"/>
      <c r="P264" s="243"/>
      <c r="Q264" s="243"/>
      <c r="R264" s="243"/>
      <c r="S264" s="243"/>
      <c r="T264" s="243"/>
      <c r="U264" s="243"/>
      <c r="V264" s="243"/>
      <c r="W264" s="243"/>
      <c r="X264" s="244"/>
      <c r="Y264" s="13"/>
      <c r="Z264" s="13"/>
      <c r="AA264" s="13"/>
      <c r="AB264" s="13"/>
      <c r="AC264" s="13"/>
      <c r="AD264" s="13"/>
      <c r="AE264" s="13"/>
      <c r="AT264" s="245" t="s">
        <v>142</v>
      </c>
      <c r="AU264" s="245" t="s">
        <v>88</v>
      </c>
      <c r="AV264" s="13" t="s">
        <v>86</v>
      </c>
      <c r="AW264" s="13" t="s">
        <v>5</v>
      </c>
      <c r="AX264" s="13" t="s">
        <v>82</v>
      </c>
      <c r="AY264" s="245" t="s">
        <v>132</v>
      </c>
    </row>
    <row r="265" s="14" customFormat="1">
      <c r="A265" s="14"/>
      <c r="B265" s="246"/>
      <c r="C265" s="247"/>
      <c r="D265" s="231" t="s">
        <v>142</v>
      </c>
      <c r="E265" s="248" t="s">
        <v>1</v>
      </c>
      <c r="F265" s="249" t="s">
        <v>275</v>
      </c>
      <c r="G265" s="247"/>
      <c r="H265" s="250">
        <v>3.1499999999999999</v>
      </c>
      <c r="I265" s="251"/>
      <c r="J265" s="251"/>
      <c r="K265" s="247"/>
      <c r="L265" s="247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14"/>
      <c r="Z265" s="14"/>
      <c r="AA265" s="14"/>
      <c r="AB265" s="14"/>
      <c r="AC265" s="14"/>
      <c r="AD265" s="14"/>
      <c r="AE265" s="14"/>
      <c r="AT265" s="256" t="s">
        <v>142</v>
      </c>
      <c r="AU265" s="256" t="s">
        <v>88</v>
      </c>
      <c r="AV265" s="14" t="s">
        <v>88</v>
      </c>
      <c r="AW265" s="14" t="s">
        <v>5</v>
      </c>
      <c r="AX265" s="14" t="s">
        <v>82</v>
      </c>
      <c r="AY265" s="256" t="s">
        <v>132</v>
      </c>
    </row>
    <row r="266" s="16" customFormat="1">
      <c r="A266" s="16"/>
      <c r="B266" s="268"/>
      <c r="C266" s="269"/>
      <c r="D266" s="231" t="s">
        <v>142</v>
      </c>
      <c r="E266" s="270" t="s">
        <v>1</v>
      </c>
      <c r="F266" s="271" t="s">
        <v>152</v>
      </c>
      <c r="G266" s="269"/>
      <c r="H266" s="272">
        <v>6.2999999999999998</v>
      </c>
      <c r="I266" s="273"/>
      <c r="J266" s="273"/>
      <c r="K266" s="269"/>
      <c r="L266" s="269"/>
      <c r="M266" s="274"/>
      <c r="N266" s="275"/>
      <c r="O266" s="276"/>
      <c r="P266" s="276"/>
      <c r="Q266" s="276"/>
      <c r="R266" s="276"/>
      <c r="S266" s="276"/>
      <c r="T266" s="276"/>
      <c r="U266" s="276"/>
      <c r="V266" s="276"/>
      <c r="W266" s="276"/>
      <c r="X266" s="277"/>
      <c r="Y266" s="16"/>
      <c r="Z266" s="16"/>
      <c r="AA266" s="16"/>
      <c r="AB266" s="16"/>
      <c r="AC266" s="16"/>
      <c r="AD266" s="16"/>
      <c r="AE266" s="16"/>
      <c r="AT266" s="278" t="s">
        <v>142</v>
      </c>
      <c r="AU266" s="278" t="s">
        <v>88</v>
      </c>
      <c r="AV266" s="16" t="s">
        <v>138</v>
      </c>
      <c r="AW266" s="16" t="s">
        <v>5</v>
      </c>
      <c r="AX266" s="16" t="s">
        <v>86</v>
      </c>
      <c r="AY266" s="278" t="s">
        <v>132</v>
      </c>
    </row>
    <row r="267" s="12" customFormat="1" ht="22.8" customHeight="1">
      <c r="A267" s="12"/>
      <c r="B267" s="199"/>
      <c r="C267" s="200"/>
      <c r="D267" s="201" t="s">
        <v>81</v>
      </c>
      <c r="E267" s="214" t="s">
        <v>148</v>
      </c>
      <c r="F267" s="214" t="s">
        <v>277</v>
      </c>
      <c r="G267" s="200"/>
      <c r="H267" s="200"/>
      <c r="I267" s="203"/>
      <c r="J267" s="203"/>
      <c r="K267" s="215">
        <f>BK267</f>
        <v>0</v>
      </c>
      <c r="L267" s="200"/>
      <c r="M267" s="205"/>
      <c r="N267" s="206"/>
      <c r="O267" s="207"/>
      <c r="P267" s="207"/>
      <c r="Q267" s="208">
        <f>SUM(Q268:Q274)</f>
        <v>0</v>
      </c>
      <c r="R267" s="208">
        <f>SUM(R268:R274)</f>
        <v>0</v>
      </c>
      <c r="S267" s="207"/>
      <c r="T267" s="209">
        <f>SUM(T268:T274)</f>
        <v>0</v>
      </c>
      <c r="U267" s="207"/>
      <c r="V267" s="209">
        <f>SUM(V268:V274)</f>
        <v>7.2379199999999999</v>
      </c>
      <c r="W267" s="207"/>
      <c r="X267" s="210">
        <f>SUM(X268:X274)</f>
        <v>0</v>
      </c>
      <c r="Y267" s="12"/>
      <c r="Z267" s="12"/>
      <c r="AA267" s="12"/>
      <c r="AB267" s="12"/>
      <c r="AC267" s="12"/>
      <c r="AD267" s="12"/>
      <c r="AE267" s="12"/>
      <c r="AR267" s="211" t="s">
        <v>86</v>
      </c>
      <c r="AT267" s="212" t="s">
        <v>81</v>
      </c>
      <c r="AU267" s="212" t="s">
        <v>86</v>
      </c>
      <c r="AY267" s="211" t="s">
        <v>132</v>
      </c>
      <c r="BK267" s="213">
        <f>SUM(BK268:BK274)</f>
        <v>0</v>
      </c>
    </row>
    <row r="268" s="2" customFormat="1" ht="16.5" customHeight="1">
      <c r="A268" s="39"/>
      <c r="B268" s="40"/>
      <c r="C268" s="216" t="s">
        <v>9</v>
      </c>
      <c r="D268" s="216" t="s">
        <v>134</v>
      </c>
      <c r="E268" s="217" t="s">
        <v>278</v>
      </c>
      <c r="F268" s="218" t="s">
        <v>279</v>
      </c>
      <c r="G268" s="219" t="s">
        <v>280</v>
      </c>
      <c r="H268" s="220">
        <v>2</v>
      </c>
      <c r="I268" s="221"/>
      <c r="J268" s="221"/>
      <c r="K268" s="222">
        <f>ROUND(P268*H268,2)</f>
        <v>0</v>
      </c>
      <c r="L268" s="223"/>
      <c r="M268" s="45"/>
      <c r="N268" s="224" t="s">
        <v>1</v>
      </c>
      <c r="O268" s="225" t="s">
        <v>45</v>
      </c>
      <c r="P268" s="226">
        <f>I268+J268</f>
        <v>0</v>
      </c>
      <c r="Q268" s="226">
        <f>ROUND(I268*H268,2)</f>
        <v>0</v>
      </c>
      <c r="R268" s="226">
        <f>ROUND(J268*H268,2)</f>
        <v>0</v>
      </c>
      <c r="S268" s="92"/>
      <c r="T268" s="227">
        <f>S268*H268</f>
        <v>0</v>
      </c>
      <c r="U268" s="227">
        <v>3.61896</v>
      </c>
      <c r="V268" s="227">
        <f>U268*H268</f>
        <v>7.2379199999999999</v>
      </c>
      <c r="W268" s="227">
        <v>0</v>
      </c>
      <c r="X268" s="228">
        <f>W268*H268</f>
        <v>0</v>
      </c>
      <c r="Y268" s="39"/>
      <c r="Z268" s="39"/>
      <c r="AA268" s="39"/>
      <c r="AB268" s="39"/>
      <c r="AC268" s="39"/>
      <c r="AD268" s="39"/>
      <c r="AE268" s="39"/>
      <c r="AR268" s="229" t="s">
        <v>138</v>
      </c>
      <c r="AT268" s="229" t="s">
        <v>134</v>
      </c>
      <c r="AU268" s="229" t="s">
        <v>88</v>
      </c>
      <c r="AY268" s="18" t="s">
        <v>132</v>
      </c>
      <c r="BE268" s="230">
        <f>IF(O268="základní",K268,0)</f>
        <v>0</v>
      </c>
      <c r="BF268" s="230">
        <f>IF(O268="snížená",K268,0)</f>
        <v>0</v>
      </c>
      <c r="BG268" s="230">
        <f>IF(O268="zákl. přenesená",K268,0)</f>
        <v>0</v>
      </c>
      <c r="BH268" s="230">
        <f>IF(O268="sníž. přenesená",K268,0)</f>
        <v>0</v>
      </c>
      <c r="BI268" s="230">
        <f>IF(O268="nulová",K268,0)</f>
        <v>0</v>
      </c>
      <c r="BJ268" s="18" t="s">
        <v>86</v>
      </c>
      <c r="BK268" s="230">
        <f>ROUND(P268*H268,2)</f>
        <v>0</v>
      </c>
      <c r="BL268" s="18" t="s">
        <v>138</v>
      </c>
      <c r="BM268" s="229" t="s">
        <v>281</v>
      </c>
    </row>
    <row r="269" s="2" customFormat="1">
      <c r="A269" s="39"/>
      <c r="B269" s="40"/>
      <c r="C269" s="41"/>
      <c r="D269" s="231" t="s">
        <v>140</v>
      </c>
      <c r="E269" s="41"/>
      <c r="F269" s="232" t="s">
        <v>282</v>
      </c>
      <c r="G269" s="41"/>
      <c r="H269" s="41"/>
      <c r="I269" s="233"/>
      <c r="J269" s="233"/>
      <c r="K269" s="41"/>
      <c r="L269" s="41"/>
      <c r="M269" s="45"/>
      <c r="N269" s="234"/>
      <c r="O269" s="235"/>
      <c r="P269" s="92"/>
      <c r="Q269" s="92"/>
      <c r="R269" s="92"/>
      <c r="S269" s="92"/>
      <c r="T269" s="92"/>
      <c r="U269" s="92"/>
      <c r="V269" s="92"/>
      <c r="W269" s="92"/>
      <c r="X269" s="93"/>
      <c r="Y269" s="39"/>
      <c r="Z269" s="39"/>
      <c r="AA269" s="39"/>
      <c r="AB269" s="39"/>
      <c r="AC269" s="39"/>
      <c r="AD269" s="39"/>
      <c r="AE269" s="39"/>
      <c r="AT269" s="18" t="s">
        <v>140</v>
      </c>
      <c r="AU269" s="18" t="s">
        <v>88</v>
      </c>
    </row>
    <row r="270" s="13" customFormat="1">
      <c r="A270" s="13"/>
      <c r="B270" s="236"/>
      <c r="C270" s="237"/>
      <c r="D270" s="231" t="s">
        <v>142</v>
      </c>
      <c r="E270" s="238" t="s">
        <v>1</v>
      </c>
      <c r="F270" s="239" t="s">
        <v>283</v>
      </c>
      <c r="G270" s="237"/>
      <c r="H270" s="238" t="s">
        <v>1</v>
      </c>
      <c r="I270" s="240"/>
      <c r="J270" s="240"/>
      <c r="K270" s="237"/>
      <c r="L270" s="237"/>
      <c r="M270" s="241"/>
      <c r="N270" s="242"/>
      <c r="O270" s="243"/>
      <c r="P270" s="243"/>
      <c r="Q270" s="243"/>
      <c r="R270" s="243"/>
      <c r="S270" s="243"/>
      <c r="T270" s="243"/>
      <c r="U270" s="243"/>
      <c r="V270" s="243"/>
      <c r="W270" s="243"/>
      <c r="X270" s="244"/>
      <c r="Y270" s="13"/>
      <c r="Z270" s="13"/>
      <c r="AA270" s="13"/>
      <c r="AB270" s="13"/>
      <c r="AC270" s="13"/>
      <c r="AD270" s="13"/>
      <c r="AE270" s="13"/>
      <c r="AT270" s="245" t="s">
        <v>142</v>
      </c>
      <c r="AU270" s="245" t="s">
        <v>88</v>
      </c>
      <c r="AV270" s="13" t="s">
        <v>86</v>
      </c>
      <c r="AW270" s="13" t="s">
        <v>5</v>
      </c>
      <c r="AX270" s="13" t="s">
        <v>82</v>
      </c>
      <c r="AY270" s="245" t="s">
        <v>132</v>
      </c>
    </row>
    <row r="271" s="14" customFormat="1">
      <c r="A271" s="14"/>
      <c r="B271" s="246"/>
      <c r="C271" s="247"/>
      <c r="D271" s="231" t="s">
        <v>142</v>
      </c>
      <c r="E271" s="248" t="s">
        <v>1</v>
      </c>
      <c r="F271" s="249" t="s">
        <v>86</v>
      </c>
      <c r="G271" s="247"/>
      <c r="H271" s="250">
        <v>1</v>
      </c>
      <c r="I271" s="251"/>
      <c r="J271" s="251"/>
      <c r="K271" s="247"/>
      <c r="L271" s="247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4"/>
      <c r="Z271" s="14"/>
      <c r="AA271" s="14"/>
      <c r="AB271" s="14"/>
      <c r="AC271" s="14"/>
      <c r="AD271" s="14"/>
      <c r="AE271" s="14"/>
      <c r="AT271" s="256" t="s">
        <v>142</v>
      </c>
      <c r="AU271" s="256" t="s">
        <v>88</v>
      </c>
      <c r="AV271" s="14" t="s">
        <v>88</v>
      </c>
      <c r="AW271" s="14" t="s">
        <v>5</v>
      </c>
      <c r="AX271" s="14" t="s">
        <v>82</v>
      </c>
      <c r="AY271" s="256" t="s">
        <v>132</v>
      </c>
    </row>
    <row r="272" s="13" customFormat="1">
      <c r="A272" s="13"/>
      <c r="B272" s="236"/>
      <c r="C272" s="237"/>
      <c r="D272" s="231" t="s">
        <v>142</v>
      </c>
      <c r="E272" s="238" t="s">
        <v>1</v>
      </c>
      <c r="F272" s="239" t="s">
        <v>284</v>
      </c>
      <c r="G272" s="237"/>
      <c r="H272" s="238" t="s">
        <v>1</v>
      </c>
      <c r="I272" s="240"/>
      <c r="J272" s="240"/>
      <c r="K272" s="237"/>
      <c r="L272" s="237"/>
      <c r="M272" s="241"/>
      <c r="N272" s="242"/>
      <c r="O272" s="243"/>
      <c r="P272" s="243"/>
      <c r="Q272" s="243"/>
      <c r="R272" s="243"/>
      <c r="S272" s="243"/>
      <c r="T272" s="243"/>
      <c r="U272" s="243"/>
      <c r="V272" s="243"/>
      <c r="W272" s="243"/>
      <c r="X272" s="244"/>
      <c r="Y272" s="13"/>
      <c r="Z272" s="13"/>
      <c r="AA272" s="13"/>
      <c r="AB272" s="13"/>
      <c r="AC272" s="13"/>
      <c r="AD272" s="13"/>
      <c r="AE272" s="13"/>
      <c r="AT272" s="245" t="s">
        <v>142</v>
      </c>
      <c r="AU272" s="245" t="s">
        <v>88</v>
      </c>
      <c r="AV272" s="13" t="s">
        <v>86</v>
      </c>
      <c r="AW272" s="13" t="s">
        <v>5</v>
      </c>
      <c r="AX272" s="13" t="s">
        <v>82</v>
      </c>
      <c r="AY272" s="245" t="s">
        <v>132</v>
      </c>
    </row>
    <row r="273" s="14" customFormat="1">
      <c r="A273" s="14"/>
      <c r="B273" s="246"/>
      <c r="C273" s="247"/>
      <c r="D273" s="231" t="s">
        <v>142</v>
      </c>
      <c r="E273" s="248" t="s">
        <v>1</v>
      </c>
      <c r="F273" s="249" t="s">
        <v>86</v>
      </c>
      <c r="G273" s="247"/>
      <c r="H273" s="250">
        <v>1</v>
      </c>
      <c r="I273" s="251"/>
      <c r="J273" s="251"/>
      <c r="K273" s="247"/>
      <c r="L273" s="247"/>
      <c r="M273" s="252"/>
      <c r="N273" s="253"/>
      <c r="O273" s="254"/>
      <c r="P273" s="254"/>
      <c r="Q273" s="254"/>
      <c r="R273" s="254"/>
      <c r="S273" s="254"/>
      <c r="T273" s="254"/>
      <c r="U273" s="254"/>
      <c r="V273" s="254"/>
      <c r="W273" s="254"/>
      <c r="X273" s="255"/>
      <c r="Y273" s="14"/>
      <c r="Z273" s="14"/>
      <c r="AA273" s="14"/>
      <c r="AB273" s="14"/>
      <c r="AC273" s="14"/>
      <c r="AD273" s="14"/>
      <c r="AE273" s="14"/>
      <c r="AT273" s="256" t="s">
        <v>142</v>
      </c>
      <c r="AU273" s="256" t="s">
        <v>88</v>
      </c>
      <c r="AV273" s="14" t="s">
        <v>88</v>
      </c>
      <c r="AW273" s="14" t="s">
        <v>5</v>
      </c>
      <c r="AX273" s="14" t="s">
        <v>82</v>
      </c>
      <c r="AY273" s="256" t="s">
        <v>132</v>
      </c>
    </row>
    <row r="274" s="16" customFormat="1">
      <c r="A274" s="16"/>
      <c r="B274" s="268"/>
      <c r="C274" s="269"/>
      <c r="D274" s="231" t="s">
        <v>142</v>
      </c>
      <c r="E274" s="270" t="s">
        <v>1</v>
      </c>
      <c r="F274" s="271" t="s">
        <v>152</v>
      </c>
      <c r="G274" s="269"/>
      <c r="H274" s="272">
        <v>2</v>
      </c>
      <c r="I274" s="273"/>
      <c r="J274" s="273"/>
      <c r="K274" s="269"/>
      <c r="L274" s="269"/>
      <c r="M274" s="274"/>
      <c r="N274" s="275"/>
      <c r="O274" s="276"/>
      <c r="P274" s="276"/>
      <c r="Q274" s="276"/>
      <c r="R274" s="276"/>
      <c r="S274" s="276"/>
      <c r="T274" s="276"/>
      <c r="U274" s="276"/>
      <c r="V274" s="276"/>
      <c r="W274" s="276"/>
      <c r="X274" s="277"/>
      <c r="Y274" s="16"/>
      <c r="Z274" s="16"/>
      <c r="AA274" s="16"/>
      <c r="AB274" s="16"/>
      <c r="AC274" s="16"/>
      <c r="AD274" s="16"/>
      <c r="AE274" s="16"/>
      <c r="AT274" s="278" t="s">
        <v>142</v>
      </c>
      <c r="AU274" s="278" t="s">
        <v>88</v>
      </c>
      <c r="AV274" s="16" t="s">
        <v>138</v>
      </c>
      <c r="AW274" s="16" t="s">
        <v>5</v>
      </c>
      <c r="AX274" s="16" t="s">
        <v>86</v>
      </c>
      <c r="AY274" s="278" t="s">
        <v>132</v>
      </c>
    </row>
    <row r="275" s="12" customFormat="1" ht="22.8" customHeight="1">
      <c r="A275" s="12"/>
      <c r="B275" s="199"/>
      <c r="C275" s="200"/>
      <c r="D275" s="201" t="s">
        <v>81</v>
      </c>
      <c r="E275" s="214" t="s">
        <v>138</v>
      </c>
      <c r="F275" s="214" t="s">
        <v>285</v>
      </c>
      <c r="G275" s="200"/>
      <c r="H275" s="200"/>
      <c r="I275" s="203"/>
      <c r="J275" s="203"/>
      <c r="K275" s="215">
        <f>BK275</f>
        <v>0</v>
      </c>
      <c r="L275" s="200"/>
      <c r="M275" s="205"/>
      <c r="N275" s="206"/>
      <c r="O275" s="207"/>
      <c r="P275" s="207"/>
      <c r="Q275" s="208">
        <f>SUM(Q276:Q282)</f>
        <v>0</v>
      </c>
      <c r="R275" s="208">
        <f>SUM(R276:R282)</f>
        <v>0</v>
      </c>
      <c r="S275" s="207"/>
      <c r="T275" s="209">
        <f>SUM(T276:T282)</f>
        <v>0</v>
      </c>
      <c r="U275" s="207"/>
      <c r="V275" s="209">
        <f>SUM(V276:V282)</f>
        <v>0</v>
      </c>
      <c r="W275" s="207"/>
      <c r="X275" s="210">
        <f>SUM(X276:X282)</f>
        <v>0</v>
      </c>
      <c r="Y275" s="12"/>
      <c r="Z275" s="12"/>
      <c r="AA275" s="12"/>
      <c r="AB275" s="12"/>
      <c r="AC275" s="12"/>
      <c r="AD275" s="12"/>
      <c r="AE275" s="12"/>
      <c r="AR275" s="211" t="s">
        <v>86</v>
      </c>
      <c r="AT275" s="212" t="s">
        <v>81</v>
      </c>
      <c r="AU275" s="212" t="s">
        <v>86</v>
      </c>
      <c r="AY275" s="211" t="s">
        <v>132</v>
      </c>
      <c r="BK275" s="213">
        <f>SUM(BK276:BK282)</f>
        <v>0</v>
      </c>
    </row>
    <row r="276" s="2" customFormat="1" ht="16.5" customHeight="1">
      <c r="A276" s="39"/>
      <c r="B276" s="40"/>
      <c r="C276" s="216" t="s">
        <v>171</v>
      </c>
      <c r="D276" s="216" t="s">
        <v>134</v>
      </c>
      <c r="E276" s="217" t="s">
        <v>286</v>
      </c>
      <c r="F276" s="218" t="s">
        <v>287</v>
      </c>
      <c r="G276" s="219" t="s">
        <v>155</v>
      </c>
      <c r="H276" s="220">
        <v>6.6050000000000004</v>
      </c>
      <c r="I276" s="221"/>
      <c r="J276" s="221"/>
      <c r="K276" s="222">
        <f>ROUND(P276*H276,2)</f>
        <v>0</v>
      </c>
      <c r="L276" s="223"/>
      <c r="M276" s="45"/>
      <c r="N276" s="224" t="s">
        <v>1</v>
      </c>
      <c r="O276" s="225" t="s">
        <v>45</v>
      </c>
      <c r="P276" s="226">
        <f>I276+J276</f>
        <v>0</v>
      </c>
      <c r="Q276" s="226">
        <f>ROUND(I276*H276,2)</f>
        <v>0</v>
      </c>
      <c r="R276" s="226">
        <f>ROUND(J276*H276,2)</f>
        <v>0</v>
      </c>
      <c r="S276" s="92"/>
      <c r="T276" s="227">
        <f>S276*H276</f>
        <v>0</v>
      </c>
      <c r="U276" s="227">
        <v>0</v>
      </c>
      <c r="V276" s="227">
        <f>U276*H276</f>
        <v>0</v>
      </c>
      <c r="W276" s="227">
        <v>0</v>
      </c>
      <c r="X276" s="228">
        <f>W276*H276</f>
        <v>0</v>
      </c>
      <c r="Y276" s="39"/>
      <c r="Z276" s="39"/>
      <c r="AA276" s="39"/>
      <c r="AB276" s="39"/>
      <c r="AC276" s="39"/>
      <c r="AD276" s="39"/>
      <c r="AE276" s="39"/>
      <c r="AR276" s="229" t="s">
        <v>138</v>
      </c>
      <c r="AT276" s="229" t="s">
        <v>134</v>
      </c>
      <c r="AU276" s="229" t="s">
        <v>88</v>
      </c>
      <c r="AY276" s="18" t="s">
        <v>132</v>
      </c>
      <c r="BE276" s="230">
        <f>IF(O276="základní",K276,0)</f>
        <v>0</v>
      </c>
      <c r="BF276" s="230">
        <f>IF(O276="snížená",K276,0)</f>
        <v>0</v>
      </c>
      <c r="BG276" s="230">
        <f>IF(O276="zákl. přenesená",K276,0)</f>
        <v>0</v>
      </c>
      <c r="BH276" s="230">
        <f>IF(O276="sníž. přenesená",K276,0)</f>
        <v>0</v>
      </c>
      <c r="BI276" s="230">
        <f>IF(O276="nulová",K276,0)</f>
        <v>0</v>
      </c>
      <c r="BJ276" s="18" t="s">
        <v>86</v>
      </c>
      <c r="BK276" s="230">
        <f>ROUND(P276*H276,2)</f>
        <v>0</v>
      </c>
      <c r="BL276" s="18" t="s">
        <v>138</v>
      </c>
      <c r="BM276" s="229" t="s">
        <v>288</v>
      </c>
    </row>
    <row r="277" s="2" customFormat="1">
      <c r="A277" s="39"/>
      <c r="B277" s="40"/>
      <c r="C277" s="41"/>
      <c r="D277" s="231" t="s">
        <v>140</v>
      </c>
      <c r="E277" s="41"/>
      <c r="F277" s="232" t="s">
        <v>289</v>
      </c>
      <c r="G277" s="41"/>
      <c r="H277" s="41"/>
      <c r="I277" s="233"/>
      <c r="J277" s="233"/>
      <c r="K277" s="41"/>
      <c r="L277" s="41"/>
      <c r="M277" s="45"/>
      <c r="N277" s="234"/>
      <c r="O277" s="235"/>
      <c r="P277" s="92"/>
      <c r="Q277" s="92"/>
      <c r="R277" s="92"/>
      <c r="S277" s="92"/>
      <c r="T277" s="92"/>
      <c r="U277" s="92"/>
      <c r="V277" s="92"/>
      <c r="W277" s="92"/>
      <c r="X277" s="93"/>
      <c r="Y277" s="39"/>
      <c r="Z277" s="39"/>
      <c r="AA277" s="39"/>
      <c r="AB277" s="39"/>
      <c r="AC277" s="39"/>
      <c r="AD277" s="39"/>
      <c r="AE277" s="39"/>
      <c r="AT277" s="18" t="s">
        <v>140</v>
      </c>
      <c r="AU277" s="18" t="s">
        <v>88</v>
      </c>
    </row>
    <row r="278" s="13" customFormat="1">
      <c r="A278" s="13"/>
      <c r="B278" s="236"/>
      <c r="C278" s="237"/>
      <c r="D278" s="231" t="s">
        <v>142</v>
      </c>
      <c r="E278" s="238" t="s">
        <v>1</v>
      </c>
      <c r="F278" s="239" t="s">
        <v>290</v>
      </c>
      <c r="G278" s="237"/>
      <c r="H278" s="238" t="s">
        <v>1</v>
      </c>
      <c r="I278" s="240"/>
      <c r="J278" s="240"/>
      <c r="K278" s="237"/>
      <c r="L278" s="237"/>
      <c r="M278" s="241"/>
      <c r="N278" s="242"/>
      <c r="O278" s="243"/>
      <c r="P278" s="243"/>
      <c r="Q278" s="243"/>
      <c r="R278" s="243"/>
      <c r="S278" s="243"/>
      <c r="T278" s="243"/>
      <c r="U278" s="243"/>
      <c r="V278" s="243"/>
      <c r="W278" s="243"/>
      <c r="X278" s="244"/>
      <c r="Y278" s="13"/>
      <c r="Z278" s="13"/>
      <c r="AA278" s="13"/>
      <c r="AB278" s="13"/>
      <c r="AC278" s="13"/>
      <c r="AD278" s="13"/>
      <c r="AE278" s="13"/>
      <c r="AT278" s="245" t="s">
        <v>142</v>
      </c>
      <c r="AU278" s="245" t="s">
        <v>88</v>
      </c>
      <c r="AV278" s="13" t="s">
        <v>86</v>
      </c>
      <c r="AW278" s="13" t="s">
        <v>5</v>
      </c>
      <c r="AX278" s="13" t="s">
        <v>82</v>
      </c>
      <c r="AY278" s="245" t="s">
        <v>132</v>
      </c>
    </row>
    <row r="279" s="14" customFormat="1">
      <c r="A279" s="14"/>
      <c r="B279" s="246"/>
      <c r="C279" s="247"/>
      <c r="D279" s="231" t="s">
        <v>142</v>
      </c>
      <c r="E279" s="248" t="s">
        <v>1</v>
      </c>
      <c r="F279" s="249" t="s">
        <v>291</v>
      </c>
      <c r="G279" s="247"/>
      <c r="H279" s="250">
        <v>3.3690000000000002</v>
      </c>
      <c r="I279" s="251"/>
      <c r="J279" s="251"/>
      <c r="K279" s="247"/>
      <c r="L279" s="247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4"/>
      <c r="Z279" s="14"/>
      <c r="AA279" s="14"/>
      <c r="AB279" s="14"/>
      <c r="AC279" s="14"/>
      <c r="AD279" s="14"/>
      <c r="AE279" s="14"/>
      <c r="AT279" s="256" t="s">
        <v>142</v>
      </c>
      <c r="AU279" s="256" t="s">
        <v>88</v>
      </c>
      <c r="AV279" s="14" t="s">
        <v>88</v>
      </c>
      <c r="AW279" s="14" t="s">
        <v>5</v>
      </c>
      <c r="AX279" s="14" t="s">
        <v>82</v>
      </c>
      <c r="AY279" s="256" t="s">
        <v>132</v>
      </c>
    </row>
    <row r="280" s="13" customFormat="1">
      <c r="A280" s="13"/>
      <c r="B280" s="236"/>
      <c r="C280" s="237"/>
      <c r="D280" s="231" t="s">
        <v>142</v>
      </c>
      <c r="E280" s="238" t="s">
        <v>1</v>
      </c>
      <c r="F280" s="239" t="s">
        <v>292</v>
      </c>
      <c r="G280" s="237"/>
      <c r="H280" s="238" t="s">
        <v>1</v>
      </c>
      <c r="I280" s="240"/>
      <c r="J280" s="240"/>
      <c r="K280" s="237"/>
      <c r="L280" s="237"/>
      <c r="M280" s="241"/>
      <c r="N280" s="242"/>
      <c r="O280" s="243"/>
      <c r="P280" s="243"/>
      <c r="Q280" s="243"/>
      <c r="R280" s="243"/>
      <c r="S280" s="243"/>
      <c r="T280" s="243"/>
      <c r="U280" s="243"/>
      <c r="V280" s="243"/>
      <c r="W280" s="243"/>
      <c r="X280" s="244"/>
      <c r="Y280" s="13"/>
      <c r="Z280" s="13"/>
      <c r="AA280" s="13"/>
      <c r="AB280" s="13"/>
      <c r="AC280" s="13"/>
      <c r="AD280" s="13"/>
      <c r="AE280" s="13"/>
      <c r="AT280" s="245" t="s">
        <v>142</v>
      </c>
      <c r="AU280" s="245" t="s">
        <v>88</v>
      </c>
      <c r="AV280" s="13" t="s">
        <v>86</v>
      </c>
      <c r="AW280" s="13" t="s">
        <v>5</v>
      </c>
      <c r="AX280" s="13" t="s">
        <v>82</v>
      </c>
      <c r="AY280" s="245" t="s">
        <v>132</v>
      </c>
    </row>
    <row r="281" s="14" customFormat="1">
      <c r="A281" s="14"/>
      <c r="B281" s="246"/>
      <c r="C281" s="247"/>
      <c r="D281" s="231" t="s">
        <v>142</v>
      </c>
      <c r="E281" s="248" t="s">
        <v>1</v>
      </c>
      <c r="F281" s="249" t="s">
        <v>293</v>
      </c>
      <c r="G281" s="247"/>
      <c r="H281" s="250">
        <v>3.2360000000000002</v>
      </c>
      <c r="I281" s="251"/>
      <c r="J281" s="251"/>
      <c r="K281" s="247"/>
      <c r="L281" s="247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4"/>
      <c r="Z281" s="14"/>
      <c r="AA281" s="14"/>
      <c r="AB281" s="14"/>
      <c r="AC281" s="14"/>
      <c r="AD281" s="14"/>
      <c r="AE281" s="14"/>
      <c r="AT281" s="256" t="s">
        <v>142</v>
      </c>
      <c r="AU281" s="256" t="s">
        <v>88</v>
      </c>
      <c r="AV281" s="14" t="s">
        <v>88</v>
      </c>
      <c r="AW281" s="14" t="s">
        <v>5</v>
      </c>
      <c r="AX281" s="14" t="s">
        <v>82</v>
      </c>
      <c r="AY281" s="256" t="s">
        <v>132</v>
      </c>
    </row>
    <row r="282" s="16" customFormat="1">
      <c r="A282" s="16"/>
      <c r="B282" s="268"/>
      <c r="C282" s="269"/>
      <c r="D282" s="231" t="s">
        <v>142</v>
      </c>
      <c r="E282" s="270" t="s">
        <v>1</v>
      </c>
      <c r="F282" s="271" t="s">
        <v>152</v>
      </c>
      <c r="G282" s="269"/>
      <c r="H282" s="272">
        <v>6.6050000000000004</v>
      </c>
      <c r="I282" s="273"/>
      <c r="J282" s="273"/>
      <c r="K282" s="269"/>
      <c r="L282" s="269"/>
      <c r="M282" s="274"/>
      <c r="N282" s="275"/>
      <c r="O282" s="276"/>
      <c r="P282" s="276"/>
      <c r="Q282" s="276"/>
      <c r="R282" s="276"/>
      <c r="S282" s="276"/>
      <c r="T282" s="276"/>
      <c r="U282" s="276"/>
      <c r="V282" s="276"/>
      <c r="W282" s="276"/>
      <c r="X282" s="277"/>
      <c r="Y282" s="16"/>
      <c r="Z282" s="16"/>
      <c r="AA282" s="16"/>
      <c r="AB282" s="16"/>
      <c r="AC282" s="16"/>
      <c r="AD282" s="16"/>
      <c r="AE282" s="16"/>
      <c r="AT282" s="278" t="s">
        <v>142</v>
      </c>
      <c r="AU282" s="278" t="s">
        <v>88</v>
      </c>
      <c r="AV282" s="16" t="s">
        <v>138</v>
      </c>
      <c r="AW282" s="16" t="s">
        <v>5</v>
      </c>
      <c r="AX282" s="16" t="s">
        <v>86</v>
      </c>
      <c r="AY282" s="278" t="s">
        <v>132</v>
      </c>
    </row>
    <row r="283" s="12" customFormat="1" ht="22.8" customHeight="1">
      <c r="A283" s="12"/>
      <c r="B283" s="199"/>
      <c r="C283" s="200"/>
      <c r="D283" s="201" t="s">
        <v>81</v>
      </c>
      <c r="E283" s="214" t="s">
        <v>204</v>
      </c>
      <c r="F283" s="214" t="s">
        <v>294</v>
      </c>
      <c r="G283" s="200"/>
      <c r="H283" s="200"/>
      <c r="I283" s="203"/>
      <c r="J283" s="203"/>
      <c r="K283" s="215">
        <f>BK283</f>
        <v>0</v>
      </c>
      <c r="L283" s="200"/>
      <c r="M283" s="205"/>
      <c r="N283" s="206"/>
      <c r="O283" s="207"/>
      <c r="P283" s="207"/>
      <c r="Q283" s="208">
        <f>SUM(Q284:Q355)</f>
        <v>0</v>
      </c>
      <c r="R283" s="208">
        <f>SUM(R284:R355)</f>
        <v>0</v>
      </c>
      <c r="S283" s="207"/>
      <c r="T283" s="209">
        <f>SUM(T284:T355)</f>
        <v>0</v>
      </c>
      <c r="U283" s="207"/>
      <c r="V283" s="209">
        <f>SUM(V284:V355)</f>
        <v>0.17317949999999999</v>
      </c>
      <c r="W283" s="207"/>
      <c r="X283" s="210">
        <f>SUM(X284:X355)</f>
        <v>0</v>
      </c>
      <c r="Y283" s="12"/>
      <c r="Z283" s="12"/>
      <c r="AA283" s="12"/>
      <c r="AB283" s="12"/>
      <c r="AC283" s="12"/>
      <c r="AD283" s="12"/>
      <c r="AE283" s="12"/>
      <c r="AR283" s="211" t="s">
        <v>86</v>
      </c>
      <c r="AT283" s="212" t="s">
        <v>81</v>
      </c>
      <c r="AU283" s="212" t="s">
        <v>86</v>
      </c>
      <c r="AY283" s="211" t="s">
        <v>132</v>
      </c>
      <c r="BK283" s="213">
        <f>SUM(BK284:BK355)</f>
        <v>0</v>
      </c>
    </row>
    <row r="284" s="2" customFormat="1" ht="16.5" customHeight="1">
      <c r="A284" s="39"/>
      <c r="B284" s="40"/>
      <c r="C284" s="216" t="s">
        <v>295</v>
      </c>
      <c r="D284" s="216" t="s">
        <v>134</v>
      </c>
      <c r="E284" s="217" t="s">
        <v>296</v>
      </c>
      <c r="F284" s="218" t="s">
        <v>297</v>
      </c>
      <c r="G284" s="219" t="s">
        <v>298</v>
      </c>
      <c r="H284" s="220">
        <v>107.70999999999999</v>
      </c>
      <c r="I284" s="221"/>
      <c r="J284" s="221"/>
      <c r="K284" s="222">
        <f>ROUND(P284*H284,2)</f>
        <v>0</v>
      </c>
      <c r="L284" s="223"/>
      <c r="M284" s="45"/>
      <c r="N284" s="224" t="s">
        <v>1</v>
      </c>
      <c r="O284" s="225" t="s">
        <v>45</v>
      </c>
      <c r="P284" s="226">
        <f>I284+J284</f>
        <v>0</v>
      </c>
      <c r="Q284" s="226">
        <f>ROUND(I284*H284,2)</f>
        <v>0</v>
      </c>
      <c r="R284" s="226">
        <f>ROUND(J284*H284,2)</f>
        <v>0</v>
      </c>
      <c r="S284" s="92"/>
      <c r="T284" s="227">
        <f>S284*H284</f>
        <v>0</v>
      </c>
      <c r="U284" s="227">
        <v>0.00131</v>
      </c>
      <c r="V284" s="227">
        <f>U284*H284</f>
        <v>0.14110009999999998</v>
      </c>
      <c r="W284" s="227">
        <v>0</v>
      </c>
      <c r="X284" s="228">
        <f>W284*H284</f>
        <v>0</v>
      </c>
      <c r="Y284" s="39"/>
      <c r="Z284" s="39"/>
      <c r="AA284" s="39"/>
      <c r="AB284" s="39"/>
      <c r="AC284" s="39"/>
      <c r="AD284" s="39"/>
      <c r="AE284" s="39"/>
      <c r="AR284" s="229" t="s">
        <v>138</v>
      </c>
      <c r="AT284" s="229" t="s">
        <v>134</v>
      </c>
      <c r="AU284" s="229" t="s">
        <v>88</v>
      </c>
      <c r="AY284" s="18" t="s">
        <v>132</v>
      </c>
      <c r="BE284" s="230">
        <f>IF(O284="základní",K284,0)</f>
        <v>0</v>
      </c>
      <c r="BF284" s="230">
        <f>IF(O284="snížená",K284,0)</f>
        <v>0</v>
      </c>
      <c r="BG284" s="230">
        <f>IF(O284="zákl. přenesená",K284,0)</f>
        <v>0</v>
      </c>
      <c r="BH284" s="230">
        <f>IF(O284="sníž. přenesená",K284,0)</f>
        <v>0</v>
      </c>
      <c r="BI284" s="230">
        <f>IF(O284="nulová",K284,0)</f>
        <v>0</v>
      </c>
      <c r="BJ284" s="18" t="s">
        <v>86</v>
      </c>
      <c r="BK284" s="230">
        <f>ROUND(P284*H284,2)</f>
        <v>0</v>
      </c>
      <c r="BL284" s="18" t="s">
        <v>138</v>
      </c>
      <c r="BM284" s="229" t="s">
        <v>299</v>
      </c>
    </row>
    <row r="285" s="2" customFormat="1">
      <c r="A285" s="39"/>
      <c r="B285" s="40"/>
      <c r="C285" s="41"/>
      <c r="D285" s="231" t="s">
        <v>140</v>
      </c>
      <c r="E285" s="41"/>
      <c r="F285" s="232" t="s">
        <v>300</v>
      </c>
      <c r="G285" s="41"/>
      <c r="H285" s="41"/>
      <c r="I285" s="233"/>
      <c r="J285" s="233"/>
      <c r="K285" s="41"/>
      <c r="L285" s="41"/>
      <c r="M285" s="45"/>
      <c r="N285" s="234"/>
      <c r="O285" s="235"/>
      <c r="P285" s="92"/>
      <c r="Q285" s="92"/>
      <c r="R285" s="92"/>
      <c r="S285" s="92"/>
      <c r="T285" s="92"/>
      <c r="U285" s="92"/>
      <c r="V285" s="92"/>
      <c r="W285" s="92"/>
      <c r="X285" s="93"/>
      <c r="Y285" s="39"/>
      <c r="Z285" s="39"/>
      <c r="AA285" s="39"/>
      <c r="AB285" s="39"/>
      <c r="AC285" s="39"/>
      <c r="AD285" s="39"/>
      <c r="AE285" s="39"/>
      <c r="AT285" s="18" t="s">
        <v>140</v>
      </c>
      <c r="AU285" s="18" t="s">
        <v>88</v>
      </c>
    </row>
    <row r="286" s="13" customFormat="1">
      <c r="A286" s="13"/>
      <c r="B286" s="236"/>
      <c r="C286" s="237"/>
      <c r="D286" s="231" t="s">
        <v>142</v>
      </c>
      <c r="E286" s="238" t="s">
        <v>1</v>
      </c>
      <c r="F286" s="239" t="s">
        <v>301</v>
      </c>
      <c r="G286" s="237"/>
      <c r="H286" s="238" t="s">
        <v>1</v>
      </c>
      <c r="I286" s="240"/>
      <c r="J286" s="240"/>
      <c r="K286" s="237"/>
      <c r="L286" s="237"/>
      <c r="M286" s="241"/>
      <c r="N286" s="242"/>
      <c r="O286" s="243"/>
      <c r="P286" s="243"/>
      <c r="Q286" s="243"/>
      <c r="R286" s="243"/>
      <c r="S286" s="243"/>
      <c r="T286" s="243"/>
      <c r="U286" s="243"/>
      <c r="V286" s="243"/>
      <c r="W286" s="243"/>
      <c r="X286" s="244"/>
      <c r="Y286" s="13"/>
      <c r="Z286" s="13"/>
      <c r="AA286" s="13"/>
      <c r="AB286" s="13"/>
      <c r="AC286" s="13"/>
      <c r="AD286" s="13"/>
      <c r="AE286" s="13"/>
      <c r="AT286" s="245" t="s">
        <v>142</v>
      </c>
      <c r="AU286" s="245" t="s">
        <v>88</v>
      </c>
      <c r="AV286" s="13" t="s">
        <v>86</v>
      </c>
      <c r="AW286" s="13" t="s">
        <v>5</v>
      </c>
      <c r="AX286" s="13" t="s">
        <v>82</v>
      </c>
      <c r="AY286" s="245" t="s">
        <v>132</v>
      </c>
    </row>
    <row r="287" s="14" customFormat="1">
      <c r="A287" s="14"/>
      <c r="B287" s="246"/>
      <c r="C287" s="247"/>
      <c r="D287" s="231" t="s">
        <v>142</v>
      </c>
      <c r="E287" s="248" t="s">
        <v>1</v>
      </c>
      <c r="F287" s="249" t="s">
        <v>302</v>
      </c>
      <c r="G287" s="247"/>
      <c r="H287" s="250">
        <v>52.590000000000003</v>
      </c>
      <c r="I287" s="251"/>
      <c r="J287" s="251"/>
      <c r="K287" s="247"/>
      <c r="L287" s="247"/>
      <c r="M287" s="252"/>
      <c r="N287" s="253"/>
      <c r="O287" s="254"/>
      <c r="P287" s="254"/>
      <c r="Q287" s="254"/>
      <c r="R287" s="254"/>
      <c r="S287" s="254"/>
      <c r="T287" s="254"/>
      <c r="U287" s="254"/>
      <c r="V287" s="254"/>
      <c r="W287" s="254"/>
      <c r="X287" s="255"/>
      <c r="Y287" s="14"/>
      <c r="Z287" s="14"/>
      <c r="AA287" s="14"/>
      <c r="AB287" s="14"/>
      <c r="AC287" s="14"/>
      <c r="AD287" s="14"/>
      <c r="AE287" s="14"/>
      <c r="AT287" s="256" t="s">
        <v>142</v>
      </c>
      <c r="AU287" s="256" t="s">
        <v>88</v>
      </c>
      <c r="AV287" s="14" t="s">
        <v>88</v>
      </c>
      <c r="AW287" s="14" t="s">
        <v>5</v>
      </c>
      <c r="AX287" s="14" t="s">
        <v>82</v>
      </c>
      <c r="AY287" s="256" t="s">
        <v>132</v>
      </c>
    </row>
    <row r="288" s="13" customFormat="1">
      <c r="A288" s="13"/>
      <c r="B288" s="236"/>
      <c r="C288" s="237"/>
      <c r="D288" s="231" t="s">
        <v>142</v>
      </c>
      <c r="E288" s="238" t="s">
        <v>1</v>
      </c>
      <c r="F288" s="239" t="s">
        <v>303</v>
      </c>
      <c r="G288" s="237"/>
      <c r="H288" s="238" t="s">
        <v>1</v>
      </c>
      <c r="I288" s="240"/>
      <c r="J288" s="240"/>
      <c r="K288" s="237"/>
      <c r="L288" s="237"/>
      <c r="M288" s="241"/>
      <c r="N288" s="242"/>
      <c r="O288" s="243"/>
      <c r="P288" s="243"/>
      <c r="Q288" s="243"/>
      <c r="R288" s="243"/>
      <c r="S288" s="243"/>
      <c r="T288" s="243"/>
      <c r="U288" s="243"/>
      <c r="V288" s="243"/>
      <c r="W288" s="243"/>
      <c r="X288" s="244"/>
      <c r="Y288" s="13"/>
      <c r="Z288" s="13"/>
      <c r="AA288" s="13"/>
      <c r="AB288" s="13"/>
      <c r="AC288" s="13"/>
      <c r="AD288" s="13"/>
      <c r="AE288" s="13"/>
      <c r="AT288" s="245" t="s">
        <v>142</v>
      </c>
      <c r="AU288" s="245" t="s">
        <v>88</v>
      </c>
      <c r="AV288" s="13" t="s">
        <v>86</v>
      </c>
      <c r="AW288" s="13" t="s">
        <v>5</v>
      </c>
      <c r="AX288" s="13" t="s">
        <v>82</v>
      </c>
      <c r="AY288" s="245" t="s">
        <v>132</v>
      </c>
    </row>
    <row r="289" s="14" customFormat="1">
      <c r="A289" s="14"/>
      <c r="B289" s="246"/>
      <c r="C289" s="247"/>
      <c r="D289" s="231" t="s">
        <v>142</v>
      </c>
      <c r="E289" s="248" t="s">
        <v>1</v>
      </c>
      <c r="F289" s="249" t="s">
        <v>304</v>
      </c>
      <c r="G289" s="247"/>
      <c r="H289" s="250">
        <v>55.119999999999997</v>
      </c>
      <c r="I289" s="251"/>
      <c r="J289" s="251"/>
      <c r="K289" s="247"/>
      <c r="L289" s="247"/>
      <c r="M289" s="252"/>
      <c r="N289" s="253"/>
      <c r="O289" s="254"/>
      <c r="P289" s="254"/>
      <c r="Q289" s="254"/>
      <c r="R289" s="254"/>
      <c r="S289" s="254"/>
      <c r="T289" s="254"/>
      <c r="U289" s="254"/>
      <c r="V289" s="254"/>
      <c r="W289" s="254"/>
      <c r="X289" s="255"/>
      <c r="Y289" s="14"/>
      <c r="Z289" s="14"/>
      <c r="AA289" s="14"/>
      <c r="AB289" s="14"/>
      <c r="AC289" s="14"/>
      <c r="AD289" s="14"/>
      <c r="AE289" s="14"/>
      <c r="AT289" s="256" t="s">
        <v>142</v>
      </c>
      <c r="AU289" s="256" t="s">
        <v>88</v>
      </c>
      <c r="AV289" s="14" t="s">
        <v>88</v>
      </c>
      <c r="AW289" s="14" t="s">
        <v>5</v>
      </c>
      <c r="AX289" s="14" t="s">
        <v>82</v>
      </c>
      <c r="AY289" s="256" t="s">
        <v>132</v>
      </c>
    </row>
    <row r="290" s="16" customFormat="1">
      <c r="A290" s="16"/>
      <c r="B290" s="268"/>
      <c r="C290" s="269"/>
      <c r="D290" s="231" t="s">
        <v>142</v>
      </c>
      <c r="E290" s="270" t="s">
        <v>1</v>
      </c>
      <c r="F290" s="271" t="s">
        <v>152</v>
      </c>
      <c r="G290" s="269"/>
      <c r="H290" s="272">
        <v>107.71000000000001</v>
      </c>
      <c r="I290" s="273"/>
      <c r="J290" s="273"/>
      <c r="K290" s="269"/>
      <c r="L290" s="269"/>
      <c r="M290" s="274"/>
      <c r="N290" s="275"/>
      <c r="O290" s="276"/>
      <c r="P290" s="276"/>
      <c r="Q290" s="276"/>
      <c r="R290" s="276"/>
      <c r="S290" s="276"/>
      <c r="T290" s="276"/>
      <c r="U290" s="276"/>
      <c r="V290" s="276"/>
      <c r="W290" s="276"/>
      <c r="X290" s="277"/>
      <c r="Y290" s="16"/>
      <c r="Z290" s="16"/>
      <c r="AA290" s="16"/>
      <c r="AB290" s="16"/>
      <c r="AC290" s="16"/>
      <c r="AD290" s="16"/>
      <c r="AE290" s="16"/>
      <c r="AT290" s="278" t="s">
        <v>142</v>
      </c>
      <c r="AU290" s="278" t="s">
        <v>88</v>
      </c>
      <c r="AV290" s="16" t="s">
        <v>138</v>
      </c>
      <c r="AW290" s="16" t="s">
        <v>5</v>
      </c>
      <c r="AX290" s="16" t="s">
        <v>86</v>
      </c>
      <c r="AY290" s="278" t="s">
        <v>132</v>
      </c>
    </row>
    <row r="291" s="2" customFormat="1" ht="21.75" customHeight="1">
      <c r="A291" s="39"/>
      <c r="B291" s="40"/>
      <c r="C291" s="216" t="s">
        <v>305</v>
      </c>
      <c r="D291" s="216" t="s">
        <v>134</v>
      </c>
      <c r="E291" s="217" t="s">
        <v>306</v>
      </c>
      <c r="F291" s="218" t="s">
        <v>307</v>
      </c>
      <c r="G291" s="219" t="s">
        <v>280</v>
      </c>
      <c r="H291" s="220">
        <v>41</v>
      </c>
      <c r="I291" s="221"/>
      <c r="J291" s="221"/>
      <c r="K291" s="222">
        <f>ROUND(P291*H291,2)</f>
        <v>0</v>
      </c>
      <c r="L291" s="223"/>
      <c r="M291" s="45"/>
      <c r="N291" s="224" t="s">
        <v>1</v>
      </c>
      <c r="O291" s="225" t="s">
        <v>45</v>
      </c>
      <c r="P291" s="226">
        <f>I291+J291</f>
        <v>0</v>
      </c>
      <c r="Q291" s="226">
        <f>ROUND(I291*H291,2)</f>
        <v>0</v>
      </c>
      <c r="R291" s="226">
        <f>ROUND(J291*H291,2)</f>
        <v>0</v>
      </c>
      <c r="S291" s="92"/>
      <c r="T291" s="227">
        <f>S291*H291</f>
        <v>0</v>
      </c>
      <c r="U291" s="227">
        <v>0</v>
      </c>
      <c r="V291" s="227">
        <f>U291*H291</f>
        <v>0</v>
      </c>
      <c r="W291" s="227">
        <v>0</v>
      </c>
      <c r="X291" s="228">
        <f>W291*H291</f>
        <v>0</v>
      </c>
      <c r="Y291" s="39"/>
      <c r="Z291" s="39"/>
      <c r="AA291" s="39"/>
      <c r="AB291" s="39"/>
      <c r="AC291" s="39"/>
      <c r="AD291" s="39"/>
      <c r="AE291" s="39"/>
      <c r="AR291" s="229" t="s">
        <v>138</v>
      </c>
      <c r="AT291" s="229" t="s">
        <v>134</v>
      </c>
      <c r="AU291" s="229" t="s">
        <v>88</v>
      </c>
      <c r="AY291" s="18" t="s">
        <v>132</v>
      </c>
      <c r="BE291" s="230">
        <f>IF(O291="základní",K291,0)</f>
        <v>0</v>
      </c>
      <c r="BF291" s="230">
        <f>IF(O291="snížená",K291,0)</f>
        <v>0</v>
      </c>
      <c r="BG291" s="230">
        <f>IF(O291="zákl. přenesená",K291,0)</f>
        <v>0</v>
      </c>
      <c r="BH291" s="230">
        <f>IF(O291="sníž. přenesená",K291,0)</f>
        <v>0</v>
      </c>
      <c r="BI291" s="230">
        <f>IF(O291="nulová",K291,0)</f>
        <v>0</v>
      </c>
      <c r="BJ291" s="18" t="s">
        <v>86</v>
      </c>
      <c r="BK291" s="230">
        <f>ROUND(P291*H291,2)</f>
        <v>0</v>
      </c>
      <c r="BL291" s="18" t="s">
        <v>138</v>
      </c>
      <c r="BM291" s="229" t="s">
        <v>308</v>
      </c>
    </row>
    <row r="292" s="2" customFormat="1">
      <c r="A292" s="39"/>
      <c r="B292" s="40"/>
      <c r="C292" s="41"/>
      <c r="D292" s="231" t="s">
        <v>140</v>
      </c>
      <c r="E292" s="41"/>
      <c r="F292" s="232" t="s">
        <v>309</v>
      </c>
      <c r="G292" s="41"/>
      <c r="H292" s="41"/>
      <c r="I292" s="233"/>
      <c r="J292" s="233"/>
      <c r="K292" s="41"/>
      <c r="L292" s="41"/>
      <c r="M292" s="45"/>
      <c r="N292" s="234"/>
      <c r="O292" s="235"/>
      <c r="P292" s="92"/>
      <c r="Q292" s="92"/>
      <c r="R292" s="92"/>
      <c r="S292" s="92"/>
      <c r="T292" s="92"/>
      <c r="U292" s="92"/>
      <c r="V292" s="92"/>
      <c r="W292" s="92"/>
      <c r="X292" s="93"/>
      <c r="Y292" s="39"/>
      <c r="Z292" s="39"/>
      <c r="AA292" s="39"/>
      <c r="AB292" s="39"/>
      <c r="AC292" s="39"/>
      <c r="AD292" s="39"/>
      <c r="AE292" s="39"/>
      <c r="AT292" s="18" t="s">
        <v>140</v>
      </c>
      <c r="AU292" s="18" t="s">
        <v>88</v>
      </c>
    </row>
    <row r="293" s="13" customFormat="1">
      <c r="A293" s="13"/>
      <c r="B293" s="236"/>
      <c r="C293" s="237"/>
      <c r="D293" s="231" t="s">
        <v>142</v>
      </c>
      <c r="E293" s="238" t="s">
        <v>1</v>
      </c>
      <c r="F293" s="239" t="s">
        <v>310</v>
      </c>
      <c r="G293" s="237"/>
      <c r="H293" s="238" t="s">
        <v>1</v>
      </c>
      <c r="I293" s="240"/>
      <c r="J293" s="240"/>
      <c r="K293" s="237"/>
      <c r="L293" s="237"/>
      <c r="M293" s="241"/>
      <c r="N293" s="242"/>
      <c r="O293" s="243"/>
      <c r="P293" s="243"/>
      <c r="Q293" s="243"/>
      <c r="R293" s="243"/>
      <c r="S293" s="243"/>
      <c r="T293" s="243"/>
      <c r="U293" s="243"/>
      <c r="V293" s="243"/>
      <c r="W293" s="243"/>
      <c r="X293" s="244"/>
      <c r="Y293" s="13"/>
      <c r="Z293" s="13"/>
      <c r="AA293" s="13"/>
      <c r="AB293" s="13"/>
      <c r="AC293" s="13"/>
      <c r="AD293" s="13"/>
      <c r="AE293" s="13"/>
      <c r="AT293" s="245" t="s">
        <v>142</v>
      </c>
      <c r="AU293" s="245" t="s">
        <v>88</v>
      </c>
      <c r="AV293" s="13" t="s">
        <v>86</v>
      </c>
      <c r="AW293" s="13" t="s">
        <v>5</v>
      </c>
      <c r="AX293" s="13" t="s">
        <v>82</v>
      </c>
      <c r="AY293" s="245" t="s">
        <v>132</v>
      </c>
    </row>
    <row r="294" s="14" customFormat="1">
      <c r="A294" s="14"/>
      <c r="B294" s="246"/>
      <c r="C294" s="247"/>
      <c r="D294" s="231" t="s">
        <v>142</v>
      </c>
      <c r="E294" s="248" t="s">
        <v>1</v>
      </c>
      <c r="F294" s="249" t="s">
        <v>311</v>
      </c>
      <c r="G294" s="247"/>
      <c r="H294" s="250">
        <v>24</v>
      </c>
      <c r="I294" s="251"/>
      <c r="J294" s="251"/>
      <c r="K294" s="247"/>
      <c r="L294" s="247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4"/>
      <c r="Z294" s="14"/>
      <c r="AA294" s="14"/>
      <c r="AB294" s="14"/>
      <c r="AC294" s="14"/>
      <c r="AD294" s="14"/>
      <c r="AE294" s="14"/>
      <c r="AT294" s="256" t="s">
        <v>142</v>
      </c>
      <c r="AU294" s="256" t="s">
        <v>88</v>
      </c>
      <c r="AV294" s="14" t="s">
        <v>88</v>
      </c>
      <c r="AW294" s="14" t="s">
        <v>5</v>
      </c>
      <c r="AX294" s="14" t="s">
        <v>82</v>
      </c>
      <c r="AY294" s="256" t="s">
        <v>132</v>
      </c>
    </row>
    <row r="295" s="13" customFormat="1">
      <c r="A295" s="13"/>
      <c r="B295" s="236"/>
      <c r="C295" s="237"/>
      <c r="D295" s="231" t="s">
        <v>142</v>
      </c>
      <c r="E295" s="238" t="s">
        <v>1</v>
      </c>
      <c r="F295" s="239" t="s">
        <v>312</v>
      </c>
      <c r="G295" s="237"/>
      <c r="H295" s="238" t="s">
        <v>1</v>
      </c>
      <c r="I295" s="240"/>
      <c r="J295" s="240"/>
      <c r="K295" s="237"/>
      <c r="L295" s="237"/>
      <c r="M295" s="241"/>
      <c r="N295" s="242"/>
      <c r="O295" s="243"/>
      <c r="P295" s="243"/>
      <c r="Q295" s="243"/>
      <c r="R295" s="243"/>
      <c r="S295" s="243"/>
      <c r="T295" s="243"/>
      <c r="U295" s="243"/>
      <c r="V295" s="243"/>
      <c r="W295" s="243"/>
      <c r="X295" s="244"/>
      <c r="Y295" s="13"/>
      <c r="Z295" s="13"/>
      <c r="AA295" s="13"/>
      <c r="AB295" s="13"/>
      <c r="AC295" s="13"/>
      <c r="AD295" s="13"/>
      <c r="AE295" s="13"/>
      <c r="AT295" s="245" t="s">
        <v>142</v>
      </c>
      <c r="AU295" s="245" t="s">
        <v>88</v>
      </c>
      <c r="AV295" s="13" t="s">
        <v>86</v>
      </c>
      <c r="AW295" s="13" t="s">
        <v>5</v>
      </c>
      <c r="AX295" s="13" t="s">
        <v>82</v>
      </c>
      <c r="AY295" s="245" t="s">
        <v>132</v>
      </c>
    </row>
    <row r="296" s="14" customFormat="1">
      <c r="A296" s="14"/>
      <c r="B296" s="246"/>
      <c r="C296" s="247"/>
      <c r="D296" s="231" t="s">
        <v>142</v>
      </c>
      <c r="E296" s="248" t="s">
        <v>1</v>
      </c>
      <c r="F296" s="249" t="s">
        <v>295</v>
      </c>
      <c r="G296" s="247"/>
      <c r="H296" s="250">
        <v>17</v>
      </c>
      <c r="I296" s="251"/>
      <c r="J296" s="251"/>
      <c r="K296" s="247"/>
      <c r="L296" s="247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4"/>
      <c r="Z296" s="14"/>
      <c r="AA296" s="14"/>
      <c r="AB296" s="14"/>
      <c r="AC296" s="14"/>
      <c r="AD296" s="14"/>
      <c r="AE296" s="14"/>
      <c r="AT296" s="256" t="s">
        <v>142</v>
      </c>
      <c r="AU296" s="256" t="s">
        <v>88</v>
      </c>
      <c r="AV296" s="14" t="s">
        <v>88</v>
      </c>
      <c r="AW296" s="14" t="s">
        <v>5</v>
      </c>
      <c r="AX296" s="14" t="s">
        <v>82</v>
      </c>
      <c r="AY296" s="256" t="s">
        <v>132</v>
      </c>
    </row>
    <row r="297" s="16" customFormat="1">
      <c r="A297" s="16"/>
      <c r="B297" s="268"/>
      <c r="C297" s="269"/>
      <c r="D297" s="231" t="s">
        <v>142</v>
      </c>
      <c r="E297" s="270" t="s">
        <v>1</v>
      </c>
      <c r="F297" s="271" t="s">
        <v>152</v>
      </c>
      <c r="G297" s="269"/>
      <c r="H297" s="272">
        <v>41</v>
      </c>
      <c r="I297" s="273"/>
      <c r="J297" s="273"/>
      <c r="K297" s="269"/>
      <c r="L297" s="269"/>
      <c r="M297" s="274"/>
      <c r="N297" s="275"/>
      <c r="O297" s="276"/>
      <c r="P297" s="276"/>
      <c r="Q297" s="276"/>
      <c r="R297" s="276"/>
      <c r="S297" s="276"/>
      <c r="T297" s="276"/>
      <c r="U297" s="276"/>
      <c r="V297" s="276"/>
      <c r="W297" s="276"/>
      <c r="X297" s="277"/>
      <c r="Y297" s="16"/>
      <c r="Z297" s="16"/>
      <c r="AA297" s="16"/>
      <c r="AB297" s="16"/>
      <c r="AC297" s="16"/>
      <c r="AD297" s="16"/>
      <c r="AE297" s="16"/>
      <c r="AT297" s="278" t="s">
        <v>142</v>
      </c>
      <c r="AU297" s="278" t="s">
        <v>88</v>
      </c>
      <c r="AV297" s="16" t="s">
        <v>138</v>
      </c>
      <c r="AW297" s="16" t="s">
        <v>5</v>
      </c>
      <c r="AX297" s="16" t="s">
        <v>86</v>
      </c>
      <c r="AY297" s="278" t="s">
        <v>132</v>
      </c>
    </row>
    <row r="298" s="2" customFormat="1" ht="16.5" customHeight="1">
      <c r="A298" s="39"/>
      <c r="B298" s="40"/>
      <c r="C298" s="279" t="s">
        <v>313</v>
      </c>
      <c r="D298" s="279" t="s">
        <v>236</v>
      </c>
      <c r="E298" s="280" t="s">
        <v>314</v>
      </c>
      <c r="F298" s="281" t="s">
        <v>315</v>
      </c>
      <c r="G298" s="282" t="s">
        <v>280</v>
      </c>
      <c r="H298" s="283">
        <v>1</v>
      </c>
      <c r="I298" s="284"/>
      <c r="J298" s="285"/>
      <c r="K298" s="286">
        <f>ROUND(P298*H298,2)</f>
        <v>0</v>
      </c>
      <c r="L298" s="285"/>
      <c r="M298" s="287"/>
      <c r="N298" s="288" t="s">
        <v>1</v>
      </c>
      <c r="O298" s="225" t="s">
        <v>45</v>
      </c>
      <c r="P298" s="226">
        <f>I298+J298</f>
        <v>0</v>
      </c>
      <c r="Q298" s="226">
        <f>ROUND(I298*H298,2)</f>
        <v>0</v>
      </c>
      <c r="R298" s="226">
        <f>ROUND(J298*H298,2)</f>
        <v>0</v>
      </c>
      <c r="S298" s="92"/>
      <c r="T298" s="227">
        <f>S298*H298</f>
        <v>0</v>
      </c>
      <c r="U298" s="227">
        <v>0.00025999999999999998</v>
      </c>
      <c r="V298" s="227">
        <f>U298*H298</f>
        <v>0.00025999999999999998</v>
      </c>
      <c r="W298" s="227">
        <v>0</v>
      </c>
      <c r="X298" s="228">
        <f>W298*H298</f>
        <v>0</v>
      </c>
      <c r="Y298" s="39"/>
      <c r="Z298" s="39"/>
      <c r="AA298" s="39"/>
      <c r="AB298" s="39"/>
      <c r="AC298" s="39"/>
      <c r="AD298" s="39"/>
      <c r="AE298" s="39"/>
      <c r="AR298" s="229" t="s">
        <v>204</v>
      </c>
      <c r="AT298" s="229" t="s">
        <v>236</v>
      </c>
      <c r="AU298" s="229" t="s">
        <v>88</v>
      </c>
      <c r="AY298" s="18" t="s">
        <v>132</v>
      </c>
      <c r="BE298" s="230">
        <f>IF(O298="základní",K298,0)</f>
        <v>0</v>
      </c>
      <c r="BF298" s="230">
        <f>IF(O298="snížená",K298,0)</f>
        <v>0</v>
      </c>
      <c r="BG298" s="230">
        <f>IF(O298="zákl. přenesená",K298,0)</f>
        <v>0</v>
      </c>
      <c r="BH298" s="230">
        <f>IF(O298="sníž. přenesená",K298,0)</f>
        <v>0</v>
      </c>
      <c r="BI298" s="230">
        <f>IF(O298="nulová",K298,0)</f>
        <v>0</v>
      </c>
      <c r="BJ298" s="18" t="s">
        <v>86</v>
      </c>
      <c r="BK298" s="230">
        <f>ROUND(P298*H298,2)</f>
        <v>0</v>
      </c>
      <c r="BL298" s="18" t="s">
        <v>138</v>
      </c>
      <c r="BM298" s="229" t="s">
        <v>316</v>
      </c>
    </row>
    <row r="299" s="2" customFormat="1">
      <c r="A299" s="39"/>
      <c r="B299" s="40"/>
      <c r="C299" s="41"/>
      <c r="D299" s="231" t="s">
        <v>140</v>
      </c>
      <c r="E299" s="41"/>
      <c r="F299" s="232" t="s">
        <v>315</v>
      </c>
      <c r="G299" s="41"/>
      <c r="H299" s="41"/>
      <c r="I299" s="233"/>
      <c r="J299" s="233"/>
      <c r="K299" s="41"/>
      <c r="L299" s="41"/>
      <c r="M299" s="45"/>
      <c r="N299" s="234"/>
      <c r="O299" s="235"/>
      <c r="P299" s="92"/>
      <c r="Q299" s="92"/>
      <c r="R299" s="92"/>
      <c r="S299" s="92"/>
      <c r="T299" s="92"/>
      <c r="U299" s="92"/>
      <c r="V299" s="92"/>
      <c r="W299" s="92"/>
      <c r="X299" s="93"/>
      <c r="Y299" s="39"/>
      <c r="Z299" s="39"/>
      <c r="AA299" s="39"/>
      <c r="AB299" s="39"/>
      <c r="AC299" s="39"/>
      <c r="AD299" s="39"/>
      <c r="AE299" s="39"/>
      <c r="AT299" s="18" t="s">
        <v>140</v>
      </c>
      <c r="AU299" s="18" t="s">
        <v>88</v>
      </c>
    </row>
    <row r="300" s="13" customFormat="1">
      <c r="A300" s="13"/>
      <c r="B300" s="236"/>
      <c r="C300" s="237"/>
      <c r="D300" s="231" t="s">
        <v>142</v>
      </c>
      <c r="E300" s="238" t="s">
        <v>1</v>
      </c>
      <c r="F300" s="239" t="s">
        <v>317</v>
      </c>
      <c r="G300" s="237"/>
      <c r="H300" s="238" t="s">
        <v>1</v>
      </c>
      <c r="I300" s="240"/>
      <c r="J300" s="240"/>
      <c r="K300" s="237"/>
      <c r="L300" s="237"/>
      <c r="M300" s="241"/>
      <c r="N300" s="242"/>
      <c r="O300" s="243"/>
      <c r="P300" s="243"/>
      <c r="Q300" s="243"/>
      <c r="R300" s="243"/>
      <c r="S300" s="243"/>
      <c r="T300" s="243"/>
      <c r="U300" s="243"/>
      <c r="V300" s="243"/>
      <c r="W300" s="243"/>
      <c r="X300" s="244"/>
      <c r="Y300" s="13"/>
      <c r="Z300" s="13"/>
      <c r="AA300" s="13"/>
      <c r="AB300" s="13"/>
      <c r="AC300" s="13"/>
      <c r="AD300" s="13"/>
      <c r="AE300" s="13"/>
      <c r="AT300" s="245" t="s">
        <v>142</v>
      </c>
      <c r="AU300" s="245" t="s">
        <v>88</v>
      </c>
      <c r="AV300" s="13" t="s">
        <v>86</v>
      </c>
      <c r="AW300" s="13" t="s">
        <v>5</v>
      </c>
      <c r="AX300" s="13" t="s">
        <v>82</v>
      </c>
      <c r="AY300" s="245" t="s">
        <v>132</v>
      </c>
    </row>
    <row r="301" s="14" customFormat="1">
      <c r="A301" s="14"/>
      <c r="B301" s="246"/>
      <c r="C301" s="247"/>
      <c r="D301" s="231" t="s">
        <v>142</v>
      </c>
      <c r="E301" s="248" t="s">
        <v>1</v>
      </c>
      <c r="F301" s="249" t="s">
        <v>86</v>
      </c>
      <c r="G301" s="247"/>
      <c r="H301" s="250">
        <v>1</v>
      </c>
      <c r="I301" s="251"/>
      <c r="J301" s="251"/>
      <c r="K301" s="247"/>
      <c r="L301" s="247"/>
      <c r="M301" s="252"/>
      <c r="N301" s="253"/>
      <c r="O301" s="254"/>
      <c r="P301" s="254"/>
      <c r="Q301" s="254"/>
      <c r="R301" s="254"/>
      <c r="S301" s="254"/>
      <c r="T301" s="254"/>
      <c r="U301" s="254"/>
      <c r="V301" s="254"/>
      <c r="W301" s="254"/>
      <c r="X301" s="255"/>
      <c r="Y301" s="14"/>
      <c r="Z301" s="14"/>
      <c r="AA301" s="14"/>
      <c r="AB301" s="14"/>
      <c r="AC301" s="14"/>
      <c r="AD301" s="14"/>
      <c r="AE301" s="14"/>
      <c r="AT301" s="256" t="s">
        <v>142</v>
      </c>
      <c r="AU301" s="256" t="s">
        <v>88</v>
      </c>
      <c r="AV301" s="14" t="s">
        <v>88</v>
      </c>
      <c r="AW301" s="14" t="s">
        <v>5</v>
      </c>
      <c r="AX301" s="14" t="s">
        <v>82</v>
      </c>
      <c r="AY301" s="256" t="s">
        <v>132</v>
      </c>
    </row>
    <row r="302" s="16" customFormat="1">
      <c r="A302" s="16"/>
      <c r="B302" s="268"/>
      <c r="C302" s="269"/>
      <c r="D302" s="231" t="s">
        <v>142</v>
      </c>
      <c r="E302" s="270" t="s">
        <v>1</v>
      </c>
      <c r="F302" s="271" t="s">
        <v>152</v>
      </c>
      <c r="G302" s="269"/>
      <c r="H302" s="272">
        <v>1</v>
      </c>
      <c r="I302" s="273"/>
      <c r="J302" s="273"/>
      <c r="K302" s="269"/>
      <c r="L302" s="269"/>
      <c r="M302" s="274"/>
      <c r="N302" s="275"/>
      <c r="O302" s="276"/>
      <c r="P302" s="276"/>
      <c r="Q302" s="276"/>
      <c r="R302" s="276"/>
      <c r="S302" s="276"/>
      <c r="T302" s="276"/>
      <c r="U302" s="276"/>
      <c r="V302" s="276"/>
      <c r="W302" s="276"/>
      <c r="X302" s="277"/>
      <c r="Y302" s="16"/>
      <c r="Z302" s="16"/>
      <c r="AA302" s="16"/>
      <c r="AB302" s="16"/>
      <c r="AC302" s="16"/>
      <c r="AD302" s="16"/>
      <c r="AE302" s="16"/>
      <c r="AT302" s="278" t="s">
        <v>142</v>
      </c>
      <c r="AU302" s="278" t="s">
        <v>88</v>
      </c>
      <c r="AV302" s="16" t="s">
        <v>138</v>
      </c>
      <c r="AW302" s="16" t="s">
        <v>5</v>
      </c>
      <c r="AX302" s="16" t="s">
        <v>86</v>
      </c>
      <c r="AY302" s="278" t="s">
        <v>132</v>
      </c>
    </row>
    <row r="303" s="2" customFormat="1" ht="16.5" customHeight="1">
      <c r="A303" s="39"/>
      <c r="B303" s="40"/>
      <c r="C303" s="279" t="s">
        <v>318</v>
      </c>
      <c r="D303" s="279" t="s">
        <v>236</v>
      </c>
      <c r="E303" s="280" t="s">
        <v>319</v>
      </c>
      <c r="F303" s="281" t="s">
        <v>320</v>
      </c>
      <c r="G303" s="282" t="s">
        <v>280</v>
      </c>
      <c r="H303" s="283">
        <v>2</v>
      </c>
      <c r="I303" s="284"/>
      <c r="J303" s="285"/>
      <c r="K303" s="286">
        <f>ROUND(P303*H303,2)</f>
        <v>0</v>
      </c>
      <c r="L303" s="285"/>
      <c r="M303" s="287"/>
      <c r="N303" s="288" t="s">
        <v>1</v>
      </c>
      <c r="O303" s="225" t="s">
        <v>45</v>
      </c>
      <c r="P303" s="226">
        <f>I303+J303</f>
        <v>0</v>
      </c>
      <c r="Q303" s="226">
        <f>ROUND(I303*H303,2)</f>
        <v>0</v>
      </c>
      <c r="R303" s="226">
        <f>ROUND(J303*H303,2)</f>
        <v>0</v>
      </c>
      <c r="S303" s="92"/>
      <c r="T303" s="227">
        <f>S303*H303</f>
        <v>0</v>
      </c>
      <c r="U303" s="227">
        <v>0.00046000000000000001</v>
      </c>
      <c r="V303" s="227">
        <f>U303*H303</f>
        <v>0.00092000000000000003</v>
      </c>
      <c r="W303" s="227">
        <v>0</v>
      </c>
      <c r="X303" s="228">
        <f>W303*H303</f>
        <v>0</v>
      </c>
      <c r="Y303" s="39"/>
      <c r="Z303" s="39"/>
      <c r="AA303" s="39"/>
      <c r="AB303" s="39"/>
      <c r="AC303" s="39"/>
      <c r="AD303" s="39"/>
      <c r="AE303" s="39"/>
      <c r="AR303" s="229" t="s">
        <v>204</v>
      </c>
      <c r="AT303" s="229" t="s">
        <v>236</v>
      </c>
      <c r="AU303" s="229" t="s">
        <v>88</v>
      </c>
      <c r="AY303" s="18" t="s">
        <v>132</v>
      </c>
      <c r="BE303" s="230">
        <f>IF(O303="základní",K303,0)</f>
        <v>0</v>
      </c>
      <c r="BF303" s="230">
        <f>IF(O303="snížená",K303,0)</f>
        <v>0</v>
      </c>
      <c r="BG303" s="230">
        <f>IF(O303="zákl. přenesená",K303,0)</f>
        <v>0</v>
      </c>
      <c r="BH303" s="230">
        <f>IF(O303="sníž. přenesená",K303,0)</f>
        <v>0</v>
      </c>
      <c r="BI303" s="230">
        <f>IF(O303="nulová",K303,0)</f>
        <v>0</v>
      </c>
      <c r="BJ303" s="18" t="s">
        <v>86</v>
      </c>
      <c r="BK303" s="230">
        <f>ROUND(P303*H303,2)</f>
        <v>0</v>
      </c>
      <c r="BL303" s="18" t="s">
        <v>138</v>
      </c>
      <c r="BM303" s="229" t="s">
        <v>321</v>
      </c>
    </row>
    <row r="304" s="2" customFormat="1">
      <c r="A304" s="39"/>
      <c r="B304" s="40"/>
      <c r="C304" s="41"/>
      <c r="D304" s="231" t="s">
        <v>140</v>
      </c>
      <c r="E304" s="41"/>
      <c r="F304" s="232" t="s">
        <v>320</v>
      </c>
      <c r="G304" s="41"/>
      <c r="H304" s="41"/>
      <c r="I304" s="233"/>
      <c r="J304" s="233"/>
      <c r="K304" s="41"/>
      <c r="L304" s="41"/>
      <c r="M304" s="45"/>
      <c r="N304" s="234"/>
      <c r="O304" s="235"/>
      <c r="P304" s="92"/>
      <c r="Q304" s="92"/>
      <c r="R304" s="92"/>
      <c r="S304" s="92"/>
      <c r="T304" s="92"/>
      <c r="U304" s="92"/>
      <c r="V304" s="92"/>
      <c r="W304" s="92"/>
      <c r="X304" s="93"/>
      <c r="Y304" s="39"/>
      <c r="Z304" s="39"/>
      <c r="AA304" s="39"/>
      <c r="AB304" s="39"/>
      <c r="AC304" s="39"/>
      <c r="AD304" s="39"/>
      <c r="AE304" s="39"/>
      <c r="AT304" s="18" t="s">
        <v>140</v>
      </c>
      <c r="AU304" s="18" t="s">
        <v>88</v>
      </c>
    </row>
    <row r="305" s="13" customFormat="1">
      <c r="A305" s="13"/>
      <c r="B305" s="236"/>
      <c r="C305" s="237"/>
      <c r="D305" s="231" t="s">
        <v>142</v>
      </c>
      <c r="E305" s="238" t="s">
        <v>1</v>
      </c>
      <c r="F305" s="239" t="s">
        <v>322</v>
      </c>
      <c r="G305" s="237"/>
      <c r="H305" s="238" t="s">
        <v>1</v>
      </c>
      <c r="I305" s="240"/>
      <c r="J305" s="240"/>
      <c r="K305" s="237"/>
      <c r="L305" s="237"/>
      <c r="M305" s="241"/>
      <c r="N305" s="242"/>
      <c r="O305" s="243"/>
      <c r="P305" s="243"/>
      <c r="Q305" s="243"/>
      <c r="R305" s="243"/>
      <c r="S305" s="243"/>
      <c r="T305" s="243"/>
      <c r="U305" s="243"/>
      <c r="V305" s="243"/>
      <c r="W305" s="243"/>
      <c r="X305" s="244"/>
      <c r="Y305" s="13"/>
      <c r="Z305" s="13"/>
      <c r="AA305" s="13"/>
      <c r="AB305" s="13"/>
      <c r="AC305" s="13"/>
      <c r="AD305" s="13"/>
      <c r="AE305" s="13"/>
      <c r="AT305" s="245" t="s">
        <v>142</v>
      </c>
      <c r="AU305" s="245" t="s">
        <v>88</v>
      </c>
      <c r="AV305" s="13" t="s">
        <v>86</v>
      </c>
      <c r="AW305" s="13" t="s">
        <v>5</v>
      </c>
      <c r="AX305" s="13" t="s">
        <v>82</v>
      </c>
      <c r="AY305" s="245" t="s">
        <v>132</v>
      </c>
    </row>
    <row r="306" s="14" customFormat="1">
      <c r="A306" s="14"/>
      <c r="B306" s="246"/>
      <c r="C306" s="247"/>
      <c r="D306" s="231" t="s">
        <v>142</v>
      </c>
      <c r="E306" s="248" t="s">
        <v>1</v>
      </c>
      <c r="F306" s="249" t="s">
        <v>86</v>
      </c>
      <c r="G306" s="247"/>
      <c r="H306" s="250">
        <v>1</v>
      </c>
      <c r="I306" s="251"/>
      <c r="J306" s="251"/>
      <c r="K306" s="247"/>
      <c r="L306" s="247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4"/>
      <c r="Z306" s="14"/>
      <c r="AA306" s="14"/>
      <c r="AB306" s="14"/>
      <c r="AC306" s="14"/>
      <c r="AD306" s="14"/>
      <c r="AE306" s="14"/>
      <c r="AT306" s="256" t="s">
        <v>142</v>
      </c>
      <c r="AU306" s="256" t="s">
        <v>88</v>
      </c>
      <c r="AV306" s="14" t="s">
        <v>88</v>
      </c>
      <c r="AW306" s="14" t="s">
        <v>5</v>
      </c>
      <c r="AX306" s="14" t="s">
        <v>82</v>
      </c>
      <c r="AY306" s="256" t="s">
        <v>132</v>
      </c>
    </row>
    <row r="307" s="13" customFormat="1">
      <c r="A307" s="13"/>
      <c r="B307" s="236"/>
      <c r="C307" s="237"/>
      <c r="D307" s="231" t="s">
        <v>142</v>
      </c>
      <c r="E307" s="238" t="s">
        <v>1</v>
      </c>
      <c r="F307" s="239" t="s">
        <v>214</v>
      </c>
      <c r="G307" s="237"/>
      <c r="H307" s="238" t="s">
        <v>1</v>
      </c>
      <c r="I307" s="240"/>
      <c r="J307" s="240"/>
      <c r="K307" s="237"/>
      <c r="L307" s="237"/>
      <c r="M307" s="241"/>
      <c r="N307" s="242"/>
      <c r="O307" s="243"/>
      <c r="P307" s="243"/>
      <c r="Q307" s="243"/>
      <c r="R307" s="243"/>
      <c r="S307" s="243"/>
      <c r="T307" s="243"/>
      <c r="U307" s="243"/>
      <c r="V307" s="243"/>
      <c r="W307" s="243"/>
      <c r="X307" s="244"/>
      <c r="Y307" s="13"/>
      <c r="Z307" s="13"/>
      <c r="AA307" s="13"/>
      <c r="AB307" s="13"/>
      <c r="AC307" s="13"/>
      <c r="AD307" s="13"/>
      <c r="AE307" s="13"/>
      <c r="AT307" s="245" t="s">
        <v>142</v>
      </c>
      <c r="AU307" s="245" t="s">
        <v>88</v>
      </c>
      <c r="AV307" s="13" t="s">
        <v>86</v>
      </c>
      <c r="AW307" s="13" t="s">
        <v>5</v>
      </c>
      <c r="AX307" s="13" t="s">
        <v>82</v>
      </c>
      <c r="AY307" s="245" t="s">
        <v>132</v>
      </c>
    </row>
    <row r="308" s="14" customFormat="1">
      <c r="A308" s="14"/>
      <c r="B308" s="246"/>
      <c r="C308" s="247"/>
      <c r="D308" s="231" t="s">
        <v>142</v>
      </c>
      <c r="E308" s="248" t="s">
        <v>1</v>
      </c>
      <c r="F308" s="249" t="s">
        <v>86</v>
      </c>
      <c r="G308" s="247"/>
      <c r="H308" s="250">
        <v>1</v>
      </c>
      <c r="I308" s="251"/>
      <c r="J308" s="251"/>
      <c r="K308" s="247"/>
      <c r="L308" s="247"/>
      <c r="M308" s="252"/>
      <c r="N308" s="253"/>
      <c r="O308" s="254"/>
      <c r="P308" s="254"/>
      <c r="Q308" s="254"/>
      <c r="R308" s="254"/>
      <c r="S308" s="254"/>
      <c r="T308" s="254"/>
      <c r="U308" s="254"/>
      <c r="V308" s="254"/>
      <c r="W308" s="254"/>
      <c r="X308" s="255"/>
      <c r="Y308" s="14"/>
      <c r="Z308" s="14"/>
      <c r="AA308" s="14"/>
      <c r="AB308" s="14"/>
      <c r="AC308" s="14"/>
      <c r="AD308" s="14"/>
      <c r="AE308" s="14"/>
      <c r="AT308" s="256" t="s">
        <v>142</v>
      </c>
      <c r="AU308" s="256" t="s">
        <v>88</v>
      </c>
      <c r="AV308" s="14" t="s">
        <v>88</v>
      </c>
      <c r="AW308" s="14" t="s">
        <v>5</v>
      </c>
      <c r="AX308" s="14" t="s">
        <v>82</v>
      </c>
      <c r="AY308" s="256" t="s">
        <v>132</v>
      </c>
    </row>
    <row r="309" s="16" customFormat="1">
      <c r="A309" s="16"/>
      <c r="B309" s="268"/>
      <c r="C309" s="269"/>
      <c r="D309" s="231" t="s">
        <v>142</v>
      </c>
      <c r="E309" s="270" t="s">
        <v>1</v>
      </c>
      <c r="F309" s="271" t="s">
        <v>152</v>
      </c>
      <c r="G309" s="269"/>
      <c r="H309" s="272">
        <v>2</v>
      </c>
      <c r="I309" s="273"/>
      <c r="J309" s="273"/>
      <c r="K309" s="269"/>
      <c r="L309" s="269"/>
      <c r="M309" s="274"/>
      <c r="N309" s="275"/>
      <c r="O309" s="276"/>
      <c r="P309" s="276"/>
      <c r="Q309" s="276"/>
      <c r="R309" s="276"/>
      <c r="S309" s="276"/>
      <c r="T309" s="276"/>
      <c r="U309" s="276"/>
      <c r="V309" s="276"/>
      <c r="W309" s="276"/>
      <c r="X309" s="277"/>
      <c r="Y309" s="16"/>
      <c r="Z309" s="16"/>
      <c r="AA309" s="16"/>
      <c r="AB309" s="16"/>
      <c r="AC309" s="16"/>
      <c r="AD309" s="16"/>
      <c r="AE309" s="16"/>
      <c r="AT309" s="278" t="s">
        <v>142</v>
      </c>
      <c r="AU309" s="278" t="s">
        <v>88</v>
      </c>
      <c r="AV309" s="16" t="s">
        <v>138</v>
      </c>
      <c r="AW309" s="16" t="s">
        <v>5</v>
      </c>
      <c r="AX309" s="16" t="s">
        <v>86</v>
      </c>
      <c r="AY309" s="278" t="s">
        <v>132</v>
      </c>
    </row>
    <row r="310" s="2" customFormat="1" ht="16.5" customHeight="1">
      <c r="A310" s="39"/>
      <c r="B310" s="40"/>
      <c r="C310" s="279" t="s">
        <v>8</v>
      </c>
      <c r="D310" s="279" t="s">
        <v>236</v>
      </c>
      <c r="E310" s="280" t="s">
        <v>323</v>
      </c>
      <c r="F310" s="281" t="s">
        <v>324</v>
      </c>
      <c r="G310" s="282" t="s">
        <v>280</v>
      </c>
      <c r="H310" s="283">
        <v>36</v>
      </c>
      <c r="I310" s="284"/>
      <c r="J310" s="285"/>
      <c r="K310" s="286">
        <f>ROUND(P310*H310,2)</f>
        <v>0</v>
      </c>
      <c r="L310" s="285"/>
      <c r="M310" s="287"/>
      <c r="N310" s="288" t="s">
        <v>1</v>
      </c>
      <c r="O310" s="225" t="s">
        <v>45</v>
      </c>
      <c r="P310" s="226">
        <f>I310+J310</f>
        <v>0</v>
      </c>
      <c r="Q310" s="226">
        <f>ROUND(I310*H310,2)</f>
        <v>0</v>
      </c>
      <c r="R310" s="226">
        <f>ROUND(J310*H310,2)</f>
        <v>0</v>
      </c>
      <c r="S310" s="92"/>
      <c r="T310" s="227">
        <f>S310*H310</f>
        <v>0</v>
      </c>
      <c r="U310" s="227">
        <v>0.00027999999999999998</v>
      </c>
      <c r="V310" s="227">
        <f>U310*H310</f>
        <v>0.010079999999999999</v>
      </c>
      <c r="W310" s="227">
        <v>0</v>
      </c>
      <c r="X310" s="228">
        <f>W310*H310</f>
        <v>0</v>
      </c>
      <c r="Y310" s="39"/>
      <c r="Z310" s="39"/>
      <c r="AA310" s="39"/>
      <c r="AB310" s="39"/>
      <c r="AC310" s="39"/>
      <c r="AD310" s="39"/>
      <c r="AE310" s="39"/>
      <c r="AR310" s="229" t="s">
        <v>204</v>
      </c>
      <c r="AT310" s="229" t="s">
        <v>236</v>
      </c>
      <c r="AU310" s="229" t="s">
        <v>88</v>
      </c>
      <c r="AY310" s="18" t="s">
        <v>132</v>
      </c>
      <c r="BE310" s="230">
        <f>IF(O310="základní",K310,0)</f>
        <v>0</v>
      </c>
      <c r="BF310" s="230">
        <f>IF(O310="snížená",K310,0)</f>
        <v>0</v>
      </c>
      <c r="BG310" s="230">
        <f>IF(O310="zákl. přenesená",K310,0)</f>
        <v>0</v>
      </c>
      <c r="BH310" s="230">
        <f>IF(O310="sníž. přenesená",K310,0)</f>
        <v>0</v>
      </c>
      <c r="BI310" s="230">
        <f>IF(O310="nulová",K310,0)</f>
        <v>0</v>
      </c>
      <c r="BJ310" s="18" t="s">
        <v>86</v>
      </c>
      <c r="BK310" s="230">
        <f>ROUND(P310*H310,2)</f>
        <v>0</v>
      </c>
      <c r="BL310" s="18" t="s">
        <v>138</v>
      </c>
      <c r="BM310" s="229" t="s">
        <v>325</v>
      </c>
    </row>
    <row r="311" s="2" customFormat="1">
      <c r="A311" s="39"/>
      <c r="B311" s="40"/>
      <c r="C311" s="41"/>
      <c r="D311" s="231" t="s">
        <v>140</v>
      </c>
      <c r="E311" s="41"/>
      <c r="F311" s="232" t="s">
        <v>324</v>
      </c>
      <c r="G311" s="41"/>
      <c r="H311" s="41"/>
      <c r="I311" s="233"/>
      <c r="J311" s="233"/>
      <c r="K311" s="41"/>
      <c r="L311" s="41"/>
      <c r="M311" s="45"/>
      <c r="N311" s="234"/>
      <c r="O311" s="235"/>
      <c r="P311" s="92"/>
      <c r="Q311" s="92"/>
      <c r="R311" s="92"/>
      <c r="S311" s="92"/>
      <c r="T311" s="92"/>
      <c r="U311" s="92"/>
      <c r="V311" s="92"/>
      <c r="W311" s="92"/>
      <c r="X311" s="93"/>
      <c r="Y311" s="39"/>
      <c r="Z311" s="39"/>
      <c r="AA311" s="39"/>
      <c r="AB311" s="39"/>
      <c r="AC311" s="39"/>
      <c r="AD311" s="39"/>
      <c r="AE311" s="39"/>
      <c r="AT311" s="18" t="s">
        <v>140</v>
      </c>
      <c r="AU311" s="18" t="s">
        <v>88</v>
      </c>
    </row>
    <row r="312" s="13" customFormat="1">
      <c r="A312" s="13"/>
      <c r="B312" s="236"/>
      <c r="C312" s="237"/>
      <c r="D312" s="231" t="s">
        <v>142</v>
      </c>
      <c r="E312" s="238" t="s">
        <v>1</v>
      </c>
      <c r="F312" s="239" t="s">
        <v>326</v>
      </c>
      <c r="G312" s="237"/>
      <c r="H312" s="238" t="s">
        <v>1</v>
      </c>
      <c r="I312" s="240"/>
      <c r="J312" s="240"/>
      <c r="K312" s="237"/>
      <c r="L312" s="237"/>
      <c r="M312" s="241"/>
      <c r="N312" s="242"/>
      <c r="O312" s="243"/>
      <c r="P312" s="243"/>
      <c r="Q312" s="243"/>
      <c r="R312" s="243"/>
      <c r="S312" s="243"/>
      <c r="T312" s="243"/>
      <c r="U312" s="243"/>
      <c r="V312" s="243"/>
      <c r="W312" s="243"/>
      <c r="X312" s="244"/>
      <c r="Y312" s="13"/>
      <c r="Z312" s="13"/>
      <c r="AA312" s="13"/>
      <c r="AB312" s="13"/>
      <c r="AC312" s="13"/>
      <c r="AD312" s="13"/>
      <c r="AE312" s="13"/>
      <c r="AT312" s="245" t="s">
        <v>142</v>
      </c>
      <c r="AU312" s="245" t="s">
        <v>88</v>
      </c>
      <c r="AV312" s="13" t="s">
        <v>86</v>
      </c>
      <c r="AW312" s="13" t="s">
        <v>5</v>
      </c>
      <c r="AX312" s="13" t="s">
        <v>82</v>
      </c>
      <c r="AY312" s="245" t="s">
        <v>132</v>
      </c>
    </row>
    <row r="313" s="14" customFormat="1">
      <c r="A313" s="14"/>
      <c r="B313" s="246"/>
      <c r="C313" s="247"/>
      <c r="D313" s="231" t="s">
        <v>142</v>
      </c>
      <c r="E313" s="248" t="s">
        <v>1</v>
      </c>
      <c r="F313" s="249" t="s">
        <v>8</v>
      </c>
      <c r="G313" s="247"/>
      <c r="H313" s="250">
        <v>21</v>
      </c>
      <c r="I313" s="251"/>
      <c r="J313" s="251"/>
      <c r="K313" s="247"/>
      <c r="L313" s="247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4"/>
      <c r="Z313" s="14"/>
      <c r="AA313" s="14"/>
      <c r="AB313" s="14"/>
      <c r="AC313" s="14"/>
      <c r="AD313" s="14"/>
      <c r="AE313" s="14"/>
      <c r="AT313" s="256" t="s">
        <v>142</v>
      </c>
      <c r="AU313" s="256" t="s">
        <v>88</v>
      </c>
      <c r="AV313" s="14" t="s">
        <v>88</v>
      </c>
      <c r="AW313" s="14" t="s">
        <v>5</v>
      </c>
      <c r="AX313" s="14" t="s">
        <v>82</v>
      </c>
      <c r="AY313" s="256" t="s">
        <v>132</v>
      </c>
    </row>
    <row r="314" s="13" customFormat="1">
      <c r="A314" s="13"/>
      <c r="B314" s="236"/>
      <c r="C314" s="237"/>
      <c r="D314" s="231" t="s">
        <v>142</v>
      </c>
      <c r="E314" s="238" t="s">
        <v>1</v>
      </c>
      <c r="F314" s="239" t="s">
        <v>327</v>
      </c>
      <c r="G314" s="237"/>
      <c r="H314" s="238" t="s">
        <v>1</v>
      </c>
      <c r="I314" s="240"/>
      <c r="J314" s="240"/>
      <c r="K314" s="237"/>
      <c r="L314" s="237"/>
      <c r="M314" s="241"/>
      <c r="N314" s="242"/>
      <c r="O314" s="243"/>
      <c r="P314" s="243"/>
      <c r="Q314" s="243"/>
      <c r="R314" s="243"/>
      <c r="S314" s="243"/>
      <c r="T314" s="243"/>
      <c r="U314" s="243"/>
      <c r="V314" s="243"/>
      <c r="W314" s="243"/>
      <c r="X314" s="244"/>
      <c r="Y314" s="13"/>
      <c r="Z314" s="13"/>
      <c r="AA314" s="13"/>
      <c r="AB314" s="13"/>
      <c r="AC314" s="13"/>
      <c r="AD314" s="13"/>
      <c r="AE314" s="13"/>
      <c r="AT314" s="245" t="s">
        <v>142</v>
      </c>
      <c r="AU314" s="245" t="s">
        <v>88</v>
      </c>
      <c r="AV314" s="13" t="s">
        <v>86</v>
      </c>
      <c r="AW314" s="13" t="s">
        <v>5</v>
      </c>
      <c r="AX314" s="13" t="s">
        <v>82</v>
      </c>
      <c r="AY314" s="245" t="s">
        <v>132</v>
      </c>
    </row>
    <row r="315" s="14" customFormat="1">
      <c r="A315" s="14"/>
      <c r="B315" s="246"/>
      <c r="C315" s="247"/>
      <c r="D315" s="231" t="s">
        <v>142</v>
      </c>
      <c r="E315" s="248" t="s">
        <v>1</v>
      </c>
      <c r="F315" s="249" t="s">
        <v>9</v>
      </c>
      <c r="G315" s="247"/>
      <c r="H315" s="250">
        <v>15</v>
      </c>
      <c r="I315" s="251"/>
      <c r="J315" s="251"/>
      <c r="K315" s="247"/>
      <c r="L315" s="247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4"/>
      <c r="Z315" s="14"/>
      <c r="AA315" s="14"/>
      <c r="AB315" s="14"/>
      <c r="AC315" s="14"/>
      <c r="AD315" s="14"/>
      <c r="AE315" s="14"/>
      <c r="AT315" s="256" t="s">
        <v>142</v>
      </c>
      <c r="AU315" s="256" t="s">
        <v>88</v>
      </c>
      <c r="AV315" s="14" t="s">
        <v>88</v>
      </c>
      <c r="AW315" s="14" t="s">
        <v>5</v>
      </c>
      <c r="AX315" s="14" t="s">
        <v>82</v>
      </c>
      <c r="AY315" s="256" t="s">
        <v>132</v>
      </c>
    </row>
    <row r="316" s="16" customFormat="1">
      <c r="A316" s="16"/>
      <c r="B316" s="268"/>
      <c r="C316" s="269"/>
      <c r="D316" s="231" t="s">
        <v>142</v>
      </c>
      <c r="E316" s="270" t="s">
        <v>1</v>
      </c>
      <c r="F316" s="271" t="s">
        <v>152</v>
      </c>
      <c r="G316" s="269"/>
      <c r="H316" s="272">
        <v>36</v>
      </c>
      <c r="I316" s="273"/>
      <c r="J316" s="273"/>
      <c r="K316" s="269"/>
      <c r="L316" s="269"/>
      <c r="M316" s="274"/>
      <c r="N316" s="275"/>
      <c r="O316" s="276"/>
      <c r="P316" s="276"/>
      <c r="Q316" s="276"/>
      <c r="R316" s="276"/>
      <c r="S316" s="276"/>
      <c r="T316" s="276"/>
      <c r="U316" s="276"/>
      <c r="V316" s="276"/>
      <c r="W316" s="276"/>
      <c r="X316" s="277"/>
      <c r="Y316" s="16"/>
      <c r="Z316" s="16"/>
      <c r="AA316" s="16"/>
      <c r="AB316" s="16"/>
      <c r="AC316" s="16"/>
      <c r="AD316" s="16"/>
      <c r="AE316" s="16"/>
      <c r="AT316" s="278" t="s">
        <v>142</v>
      </c>
      <c r="AU316" s="278" t="s">
        <v>88</v>
      </c>
      <c r="AV316" s="16" t="s">
        <v>138</v>
      </c>
      <c r="AW316" s="16" t="s">
        <v>5</v>
      </c>
      <c r="AX316" s="16" t="s">
        <v>86</v>
      </c>
      <c r="AY316" s="278" t="s">
        <v>132</v>
      </c>
    </row>
    <row r="317" s="2" customFormat="1" ht="16.5" customHeight="1">
      <c r="A317" s="39"/>
      <c r="B317" s="40"/>
      <c r="C317" s="279" t="s">
        <v>328</v>
      </c>
      <c r="D317" s="279" t="s">
        <v>236</v>
      </c>
      <c r="E317" s="280" t="s">
        <v>329</v>
      </c>
      <c r="F317" s="281" t="s">
        <v>330</v>
      </c>
      <c r="G317" s="282" t="s">
        <v>280</v>
      </c>
      <c r="H317" s="283">
        <v>2</v>
      </c>
      <c r="I317" s="284"/>
      <c r="J317" s="285"/>
      <c r="K317" s="286">
        <f>ROUND(P317*H317,2)</f>
        <v>0</v>
      </c>
      <c r="L317" s="285"/>
      <c r="M317" s="287"/>
      <c r="N317" s="288" t="s">
        <v>1</v>
      </c>
      <c r="O317" s="225" t="s">
        <v>45</v>
      </c>
      <c r="P317" s="226">
        <f>I317+J317</f>
        <v>0</v>
      </c>
      <c r="Q317" s="226">
        <f>ROUND(I317*H317,2)</f>
        <v>0</v>
      </c>
      <c r="R317" s="226">
        <f>ROUND(J317*H317,2)</f>
        <v>0</v>
      </c>
      <c r="S317" s="92"/>
      <c r="T317" s="227">
        <f>S317*H317</f>
        <v>0</v>
      </c>
      <c r="U317" s="227">
        <v>0.00076000000000000004</v>
      </c>
      <c r="V317" s="227">
        <f>U317*H317</f>
        <v>0.0015200000000000001</v>
      </c>
      <c r="W317" s="227">
        <v>0</v>
      </c>
      <c r="X317" s="228">
        <f>W317*H317</f>
        <v>0</v>
      </c>
      <c r="Y317" s="39"/>
      <c r="Z317" s="39"/>
      <c r="AA317" s="39"/>
      <c r="AB317" s="39"/>
      <c r="AC317" s="39"/>
      <c r="AD317" s="39"/>
      <c r="AE317" s="39"/>
      <c r="AR317" s="229" t="s">
        <v>204</v>
      </c>
      <c r="AT317" s="229" t="s">
        <v>236</v>
      </c>
      <c r="AU317" s="229" t="s">
        <v>88</v>
      </c>
      <c r="AY317" s="18" t="s">
        <v>132</v>
      </c>
      <c r="BE317" s="230">
        <f>IF(O317="základní",K317,0)</f>
        <v>0</v>
      </c>
      <c r="BF317" s="230">
        <f>IF(O317="snížená",K317,0)</f>
        <v>0</v>
      </c>
      <c r="BG317" s="230">
        <f>IF(O317="zákl. přenesená",K317,0)</f>
        <v>0</v>
      </c>
      <c r="BH317" s="230">
        <f>IF(O317="sníž. přenesená",K317,0)</f>
        <v>0</v>
      </c>
      <c r="BI317" s="230">
        <f>IF(O317="nulová",K317,0)</f>
        <v>0</v>
      </c>
      <c r="BJ317" s="18" t="s">
        <v>86</v>
      </c>
      <c r="BK317" s="230">
        <f>ROUND(P317*H317,2)</f>
        <v>0</v>
      </c>
      <c r="BL317" s="18" t="s">
        <v>138</v>
      </c>
      <c r="BM317" s="229" t="s">
        <v>331</v>
      </c>
    </row>
    <row r="318" s="2" customFormat="1">
      <c r="A318" s="39"/>
      <c r="B318" s="40"/>
      <c r="C318" s="41"/>
      <c r="D318" s="231" t="s">
        <v>140</v>
      </c>
      <c r="E318" s="41"/>
      <c r="F318" s="232" t="s">
        <v>332</v>
      </c>
      <c r="G318" s="41"/>
      <c r="H318" s="41"/>
      <c r="I318" s="233"/>
      <c r="J318" s="233"/>
      <c r="K318" s="41"/>
      <c r="L318" s="41"/>
      <c r="M318" s="45"/>
      <c r="N318" s="234"/>
      <c r="O318" s="235"/>
      <c r="P318" s="92"/>
      <c r="Q318" s="92"/>
      <c r="R318" s="92"/>
      <c r="S318" s="92"/>
      <c r="T318" s="92"/>
      <c r="U318" s="92"/>
      <c r="V318" s="92"/>
      <c r="W318" s="92"/>
      <c r="X318" s="93"/>
      <c r="Y318" s="39"/>
      <c r="Z318" s="39"/>
      <c r="AA318" s="39"/>
      <c r="AB318" s="39"/>
      <c r="AC318" s="39"/>
      <c r="AD318" s="39"/>
      <c r="AE318" s="39"/>
      <c r="AT318" s="18" t="s">
        <v>140</v>
      </c>
      <c r="AU318" s="18" t="s">
        <v>88</v>
      </c>
    </row>
    <row r="319" s="13" customFormat="1">
      <c r="A319" s="13"/>
      <c r="B319" s="236"/>
      <c r="C319" s="237"/>
      <c r="D319" s="231" t="s">
        <v>142</v>
      </c>
      <c r="E319" s="238" t="s">
        <v>1</v>
      </c>
      <c r="F319" s="239" t="s">
        <v>333</v>
      </c>
      <c r="G319" s="237"/>
      <c r="H319" s="238" t="s">
        <v>1</v>
      </c>
      <c r="I319" s="240"/>
      <c r="J319" s="240"/>
      <c r="K319" s="237"/>
      <c r="L319" s="237"/>
      <c r="M319" s="241"/>
      <c r="N319" s="242"/>
      <c r="O319" s="243"/>
      <c r="P319" s="243"/>
      <c r="Q319" s="243"/>
      <c r="R319" s="243"/>
      <c r="S319" s="243"/>
      <c r="T319" s="243"/>
      <c r="U319" s="243"/>
      <c r="V319" s="243"/>
      <c r="W319" s="243"/>
      <c r="X319" s="244"/>
      <c r="Y319" s="13"/>
      <c r="Z319" s="13"/>
      <c r="AA319" s="13"/>
      <c r="AB319" s="13"/>
      <c r="AC319" s="13"/>
      <c r="AD319" s="13"/>
      <c r="AE319" s="13"/>
      <c r="AT319" s="245" t="s">
        <v>142</v>
      </c>
      <c r="AU319" s="245" t="s">
        <v>88</v>
      </c>
      <c r="AV319" s="13" t="s">
        <v>86</v>
      </c>
      <c r="AW319" s="13" t="s">
        <v>5</v>
      </c>
      <c r="AX319" s="13" t="s">
        <v>82</v>
      </c>
      <c r="AY319" s="245" t="s">
        <v>132</v>
      </c>
    </row>
    <row r="320" s="14" customFormat="1">
      <c r="A320" s="14"/>
      <c r="B320" s="246"/>
      <c r="C320" s="247"/>
      <c r="D320" s="231" t="s">
        <v>142</v>
      </c>
      <c r="E320" s="248" t="s">
        <v>1</v>
      </c>
      <c r="F320" s="249" t="s">
        <v>86</v>
      </c>
      <c r="G320" s="247"/>
      <c r="H320" s="250">
        <v>1</v>
      </c>
      <c r="I320" s="251"/>
      <c r="J320" s="251"/>
      <c r="K320" s="247"/>
      <c r="L320" s="247"/>
      <c r="M320" s="252"/>
      <c r="N320" s="253"/>
      <c r="O320" s="254"/>
      <c r="P320" s="254"/>
      <c r="Q320" s="254"/>
      <c r="R320" s="254"/>
      <c r="S320" s="254"/>
      <c r="T320" s="254"/>
      <c r="U320" s="254"/>
      <c r="V320" s="254"/>
      <c r="W320" s="254"/>
      <c r="X320" s="255"/>
      <c r="Y320" s="14"/>
      <c r="Z320" s="14"/>
      <c r="AA320" s="14"/>
      <c r="AB320" s="14"/>
      <c r="AC320" s="14"/>
      <c r="AD320" s="14"/>
      <c r="AE320" s="14"/>
      <c r="AT320" s="256" t="s">
        <v>142</v>
      </c>
      <c r="AU320" s="256" t="s">
        <v>88</v>
      </c>
      <c r="AV320" s="14" t="s">
        <v>88</v>
      </c>
      <c r="AW320" s="14" t="s">
        <v>5</v>
      </c>
      <c r="AX320" s="14" t="s">
        <v>82</v>
      </c>
      <c r="AY320" s="256" t="s">
        <v>132</v>
      </c>
    </row>
    <row r="321" s="13" customFormat="1">
      <c r="A321" s="13"/>
      <c r="B321" s="236"/>
      <c r="C321" s="237"/>
      <c r="D321" s="231" t="s">
        <v>142</v>
      </c>
      <c r="E321" s="238" t="s">
        <v>1</v>
      </c>
      <c r="F321" s="239" t="s">
        <v>334</v>
      </c>
      <c r="G321" s="237"/>
      <c r="H321" s="238" t="s">
        <v>1</v>
      </c>
      <c r="I321" s="240"/>
      <c r="J321" s="240"/>
      <c r="K321" s="237"/>
      <c r="L321" s="237"/>
      <c r="M321" s="241"/>
      <c r="N321" s="242"/>
      <c r="O321" s="243"/>
      <c r="P321" s="243"/>
      <c r="Q321" s="243"/>
      <c r="R321" s="243"/>
      <c r="S321" s="243"/>
      <c r="T321" s="243"/>
      <c r="U321" s="243"/>
      <c r="V321" s="243"/>
      <c r="W321" s="243"/>
      <c r="X321" s="244"/>
      <c r="Y321" s="13"/>
      <c r="Z321" s="13"/>
      <c r="AA321" s="13"/>
      <c r="AB321" s="13"/>
      <c r="AC321" s="13"/>
      <c r="AD321" s="13"/>
      <c r="AE321" s="13"/>
      <c r="AT321" s="245" t="s">
        <v>142</v>
      </c>
      <c r="AU321" s="245" t="s">
        <v>88</v>
      </c>
      <c r="AV321" s="13" t="s">
        <v>86</v>
      </c>
      <c r="AW321" s="13" t="s">
        <v>5</v>
      </c>
      <c r="AX321" s="13" t="s">
        <v>82</v>
      </c>
      <c r="AY321" s="245" t="s">
        <v>132</v>
      </c>
    </row>
    <row r="322" s="14" customFormat="1">
      <c r="A322" s="14"/>
      <c r="B322" s="246"/>
      <c r="C322" s="247"/>
      <c r="D322" s="231" t="s">
        <v>142</v>
      </c>
      <c r="E322" s="248" t="s">
        <v>1</v>
      </c>
      <c r="F322" s="249" t="s">
        <v>86</v>
      </c>
      <c r="G322" s="247"/>
      <c r="H322" s="250">
        <v>1</v>
      </c>
      <c r="I322" s="251"/>
      <c r="J322" s="251"/>
      <c r="K322" s="247"/>
      <c r="L322" s="247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4"/>
      <c r="Z322" s="14"/>
      <c r="AA322" s="14"/>
      <c r="AB322" s="14"/>
      <c r="AC322" s="14"/>
      <c r="AD322" s="14"/>
      <c r="AE322" s="14"/>
      <c r="AT322" s="256" t="s">
        <v>142</v>
      </c>
      <c r="AU322" s="256" t="s">
        <v>88</v>
      </c>
      <c r="AV322" s="14" t="s">
        <v>88</v>
      </c>
      <c r="AW322" s="14" t="s">
        <v>5</v>
      </c>
      <c r="AX322" s="14" t="s">
        <v>82</v>
      </c>
      <c r="AY322" s="256" t="s">
        <v>132</v>
      </c>
    </row>
    <row r="323" s="16" customFormat="1">
      <c r="A323" s="16"/>
      <c r="B323" s="268"/>
      <c r="C323" s="269"/>
      <c r="D323" s="231" t="s">
        <v>142</v>
      </c>
      <c r="E323" s="270" t="s">
        <v>1</v>
      </c>
      <c r="F323" s="271" t="s">
        <v>152</v>
      </c>
      <c r="G323" s="269"/>
      <c r="H323" s="272">
        <v>2</v>
      </c>
      <c r="I323" s="273"/>
      <c r="J323" s="273"/>
      <c r="K323" s="269"/>
      <c r="L323" s="269"/>
      <c r="M323" s="274"/>
      <c r="N323" s="275"/>
      <c r="O323" s="276"/>
      <c r="P323" s="276"/>
      <c r="Q323" s="276"/>
      <c r="R323" s="276"/>
      <c r="S323" s="276"/>
      <c r="T323" s="276"/>
      <c r="U323" s="276"/>
      <c r="V323" s="276"/>
      <c r="W323" s="276"/>
      <c r="X323" s="277"/>
      <c r="Y323" s="16"/>
      <c r="Z323" s="16"/>
      <c r="AA323" s="16"/>
      <c r="AB323" s="16"/>
      <c r="AC323" s="16"/>
      <c r="AD323" s="16"/>
      <c r="AE323" s="16"/>
      <c r="AT323" s="278" t="s">
        <v>142</v>
      </c>
      <c r="AU323" s="278" t="s">
        <v>88</v>
      </c>
      <c r="AV323" s="16" t="s">
        <v>138</v>
      </c>
      <c r="AW323" s="16" t="s">
        <v>5</v>
      </c>
      <c r="AX323" s="16" t="s">
        <v>86</v>
      </c>
      <c r="AY323" s="278" t="s">
        <v>132</v>
      </c>
    </row>
    <row r="324" s="2" customFormat="1" ht="21.75" customHeight="1">
      <c r="A324" s="39"/>
      <c r="B324" s="40"/>
      <c r="C324" s="216" t="s">
        <v>335</v>
      </c>
      <c r="D324" s="216" t="s">
        <v>134</v>
      </c>
      <c r="E324" s="217" t="s">
        <v>336</v>
      </c>
      <c r="F324" s="218" t="s">
        <v>337</v>
      </c>
      <c r="G324" s="219" t="s">
        <v>280</v>
      </c>
      <c r="H324" s="220">
        <v>2</v>
      </c>
      <c r="I324" s="221"/>
      <c r="J324" s="221"/>
      <c r="K324" s="222">
        <f>ROUND(P324*H324,2)</f>
        <v>0</v>
      </c>
      <c r="L324" s="223"/>
      <c r="M324" s="45"/>
      <c r="N324" s="224" t="s">
        <v>1</v>
      </c>
      <c r="O324" s="225" t="s">
        <v>45</v>
      </c>
      <c r="P324" s="226">
        <f>I324+J324</f>
        <v>0</v>
      </c>
      <c r="Q324" s="226">
        <f>ROUND(I324*H324,2)</f>
        <v>0</v>
      </c>
      <c r="R324" s="226">
        <f>ROUND(J324*H324,2)</f>
        <v>0</v>
      </c>
      <c r="S324" s="92"/>
      <c r="T324" s="227">
        <f>S324*H324</f>
        <v>0</v>
      </c>
      <c r="U324" s="227">
        <v>0</v>
      </c>
      <c r="V324" s="227">
        <f>U324*H324</f>
        <v>0</v>
      </c>
      <c r="W324" s="227">
        <v>0</v>
      </c>
      <c r="X324" s="228">
        <f>W324*H324</f>
        <v>0</v>
      </c>
      <c r="Y324" s="39"/>
      <c r="Z324" s="39"/>
      <c r="AA324" s="39"/>
      <c r="AB324" s="39"/>
      <c r="AC324" s="39"/>
      <c r="AD324" s="39"/>
      <c r="AE324" s="39"/>
      <c r="AR324" s="229" t="s">
        <v>138</v>
      </c>
      <c r="AT324" s="229" t="s">
        <v>134</v>
      </c>
      <c r="AU324" s="229" t="s">
        <v>88</v>
      </c>
      <c r="AY324" s="18" t="s">
        <v>132</v>
      </c>
      <c r="BE324" s="230">
        <f>IF(O324="základní",K324,0)</f>
        <v>0</v>
      </c>
      <c r="BF324" s="230">
        <f>IF(O324="snížená",K324,0)</f>
        <v>0</v>
      </c>
      <c r="BG324" s="230">
        <f>IF(O324="zákl. přenesená",K324,0)</f>
        <v>0</v>
      </c>
      <c r="BH324" s="230">
        <f>IF(O324="sníž. přenesená",K324,0)</f>
        <v>0</v>
      </c>
      <c r="BI324" s="230">
        <f>IF(O324="nulová",K324,0)</f>
        <v>0</v>
      </c>
      <c r="BJ324" s="18" t="s">
        <v>86</v>
      </c>
      <c r="BK324" s="230">
        <f>ROUND(P324*H324,2)</f>
        <v>0</v>
      </c>
      <c r="BL324" s="18" t="s">
        <v>138</v>
      </c>
      <c r="BM324" s="229" t="s">
        <v>338</v>
      </c>
    </row>
    <row r="325" s="2" customFormat="1">
      <c r="A325" s="39"/>
      <c r="B325" s="40"/>
      <c r="C325" s="41"/>
      <c r="D325" s="231" t="s">
        <v>140</v>
      </c>
      <c r="E325" s="41"/>
      <c r="F325" s="232" t="s">
        <v>339</v>
      </c>
      <c r="G325" s="41"/>
      <c r="H325" s="41"/>
      <c r="I325" s="233"/>
      <c r="J325" s="233"/>
      <c r="K325" s="41"/>
      <c r="L325" s="41"/>
      <c r="M325" s="45"/>
      <c r="N325" s="234"/>
      <c r="O325" s="235"/>
      <c r="P325" s="92"/>
      <c r="Q325" s="92"/>
      <c r="R325" s="92"/>
      <c r="S325" s="92"/>
      <c r="T325" s="92"/>
      <c r="U325" s="92"/>
      <c r="V325" s="92"/>
      <c r="W325" s="92"/>
      <c r="X325" s="93"/>
      <c r="Y325" s="39"/>
      <c r="Z325" s="39"/>
      <c r="AA325" s="39"/>
      <c r="AB325" s="39"/>
      <c r="AC325" s="39"/>
      <c r="AD325" s="39"/>
      <c r="AE325" s="39"/>
      <c r="AT325" s="18" t="s">
        <v>140</v>
      </c>
      <c r="AU325" s="18" t="s">
        <v>88</v>
      </c>
    </row>
    <row r="326" s="13" customFormat="1">
      <c r="A326" s="13"/>
      <c r="B326" s="236"/>
      <c r="C326" s="237"/>
      <c r="D326" s="231" t="s">
        <v>142</v>
      </c>
      <c r="E326" s="238" t="s">
        <v>1</v>
      </c>
      <c r="F326" s="239" t="s">
        <v>322</v>
      </c>
      <c r="G326" s="237"/>
      <c r="H326" s="238" t="s">
        <v>1</v>
      </c>
      <c r="I326" s="240"/>
      <c r="J326" s="240"/>
      <c r="K326" s="237"/>
      <c r="L326" s="237"/>
      <c r="M326" s="241"/>
      <c r="N326" s="242"/>
      <c r="O326" s="243"/>
      <c r="P326" s="243"/>
      <c r="Q326" s="243"/>
      <c r="R326" s="243"/>
      <c r="S326" s="243"/>
      <c r="T326" s="243"/>
      <c r="U326" s="243"/>
      <c r="V326" s="243"/>
      <c r="W326" s="243"/>
      <c r="X326" s="244"/>
      <c r="Y326" s="13"/>
      <c r="Z326" s="13"/>
      <c r="AA326" s="13"/>
      <c r="AB326" s="13"/>
      <c r="AC326" s="13"/>
      <c r="AD326" s="13"/>
      <c r="AE326" s="13"/>
      <c r="AT326" s="245" t="s">
        <v>142</v>
      </c>
      <c r="AU326" s="245" t="s">
        <v>88</v>
      </c>
      <c r="AV326" s="13" t="s">
        <v>86</v>
      </c>
      <c r="AW326" s="13" t="s">
        <v>5</v>
      </c>
      <c r="AX326" s="13" t="s">
        <v>82</v>
      </c>
      <c r="AY326" s="245" t="s">
        <v>132</v>
      </c>
    </row>
    <row r="327" s="14" customFormat="1">
      <c r="A327" s="14"/>
      <c r="B327" s="246"/>
      <c r="C327" s="247"/>
      <c r="D327" s="231" t="s">
        <v>142</v>
      </c>
      <c r="E327" s="248" t="s">
        <v>1</v>
      </c>
      <c r="F327" s="249" t="s">
        <v>86</v>
      </c>
      <c r="G327" s="247"/>
      <c r="H327" s="250">
        <v>1</v>
      </c>
      <c r="I327" s="251"/>
      <c r="J327" s="251"/>
      <c r="K327" s="247"/>
      <c r="L327" s="247"/>
      <c r="M327" s="252"/>
      <c r="N327" s="253"/>
      <c r="O327" s="254"/>
      <c r="P327" s="254"/>
      <c r="Q327" s="254"/>
      <c r="R327" s="254"/>
      <c r="S327" s="254"/>
      <c r="T327" s="254"/>
      <c r="U327" s="254"/>
      <c r="V327" s="254"/>
      <c r="W327" s="254"/>
      <c r="X327" s="255"/>
      <c r="Y327" s="14"/>
      <c r="Z327" s="14"/>
      <c r="AA327" s="14"/>
      <c r="AB327" s="14"/>
      <c r="AC327" s="14"/>
      <c r="AD327" s="14"/>
      <c r="AE327" s="14"/>
      <c r="AT327" s="256" t="s">
        <v>142</v>
      </c>
      <c r="AU327" s="256" t="s">
        <v>88</v>
      </c>
      <c r="AV327" s="14" t="s">
        <v>88</v>
      </c>
      <c r="AW327" s="14" t="s">
        <v>5</v>
      </c>
      <c r="AX327" s="14" t="s">
        <v>82</v>
      </c>
      <c r="AY327" s="256" t="s">
        <v>132</v>
      </c>
    </row>
    <row r="328" s="13" customFormat="1">
      <c r="A328" s="13"/>
      <c r="B328" s="236"/>
      <c r="C328" s="237"/>
      <c r="D328" s="231" t="s">
        <v>142</v>
      </c>
      <c r="E328" s="238" t="s">
        <v>1</v>
      </c>
      <c r="F328" s="239" t="s">
        <v>214</v>
      </c>
      <c r="G328" s="237"/>
      <c r="H328" s="238" t="s">
        <v>1</v>
      </c>
      <c r="I328" s="240"/>
      <c r="J328" s="240"/>
      <c r="K328" s="237"/>
      <c r="L328" s="237"/>
      <c r="M328" s="241"/>
      <c r="N328" s="242"/>
      <c r="O328" s="243"/>
      <c r="P328" s="243"/>
      <c r="Q328" s="243"/>
      <c r="R328" s="243"/>
      <c r="S328" s="243"/>
      <c r="T328" s="243"/>
      <c r="U328" s="243"/>
      <c r="V328" s="243"/>
      <c r="W328" s="243"/>
      <c r="X328" s="244"/>
      <c r="Y328" s="13"/>
      <c r="Z328" s="13"/>
      <c r="AA328" s="13"/>
      <c r="AB328" s="13"/>
      <c r="AC328" s="13"/>
      <c r="AD328" s="13"/>
      <c r="AE328" s="13"/>
      <c r="AT328" s="245" t="s">
        <v>142</v>
      </c>
      <c r="AU328" s="245" t="s">
        <v>88</v>
      </c>
      <c r="AV328" s="13" t="s">
        <v>86</v>
      </c>
      <c r="AW328" s="13" t="s">
        <v>5</v>
      </c>
      <c r="AX328" s="13" t="s">
        <v>82</v>
      </c>
      <c r="AY328" s="245" t="s">
        <v>132</v>
      </c>
    </row>
    <row r="329" s="14" customFormat="1">
      <c r="A329" s="14"/>
      <c r="B329" s="246"/>
      <c r="C329" s="247"/>
      <c r="D329" s="231" t="s">
        <v>142</v>
      </c>
      <c r="E329" s="248" t="s">
        <v>1</v>
      </c>
      <c r="F329" s="249" t="s">
        <v>86</v>
      </c>
      <c r="G329" s="247"/>
      <c r="H329" s="250">
        <v>1</v>
      </c>
      <c r="I329" s="251"/>
      <c r="J329" s="251"/>
      <c r="K329" s="247"/>
      <c r="L329" s="247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4"/>
      <c r="Z329" s="14"/>
      <c r="AA329" s="14"/>
      <c r="AB329" s="14"/>
      <c r="AC329" s="14"/>
      <c r="AD329" s="14"/>
      <c r="AE329" s="14"/>
      <c r="AT329" s="256" t="s">
        <v>142</v>
      </c>
      <c r="AU329" s="256" t="s">
        <v>88</v>
      </c>
      <c r="AV329" s="14" t="s">
        <v>88</v>
      </c>
      <c r="AW329" s="14" t="s">
        <v>5</v>
      </c>
      <c r="AX329" s="14" t="s">
        <v>82</v>
      </c>
      <c r="AY329" s="256" t="s">
        <v>132</v>
      </c>
    </row>
    <row r="330" s="16" customFormat="1">
      <c r="A330" s="16"/>
      <c r="B330" s="268"/>
      <c r="C330" s="269"/>
      <c r="D330" s="231" t="s">
        <v>142</v>
      </c>
      <c r="E330" s="270" t="s">
        <v>1</v>
      </c>
      <c r="F330" s="271" t="s">
        <v>152</v>
      </c>
      <c r="G330" s="269"/>
      <c r="H330" s="272">
        <v>2</v>
      </c>
      <c r="I330" s="273"/>
      <c r="J330" s="273"/>
      <c r="K330" s="269"/>
      <c r="L330" s="269"/>
      <c r="M330" s="274"/>
      <c r="N330" s="275"/>
      <c r="O330" s="276"/>
      <c r="P330" s="276"/>
      <c r="Q330" s="276"/>
      <c r="R330" s="276"/>
      <c r="S330" s="276"/>
      <c r="T330" s="276"/>
      <c r="U330" s="276"/>
      <c r="V330" s="276"/>
      <c r="W330" s="276"/>
      <c r="X330" s="277"/>
      <c r="Y330" s="16"/>
      <c r="Z330" s="16"/>
      <c r="AA330" s="16"/>
      <c r="AB330" s="16"/>
      <c r="AC330" s="16"/>
      <c r="AD330" s="16"/>
      <c r="AE330" s="16"/>
      <c r="AT330" s="278" t="s">
        <v>142</v>
      </c>
      <c r="AU330" s="278" t="s">
        <v>88</v>
      </c>
      <c r="AV330" s="16" t="s">
        <v>138</v>
      </c>
      <c r="AW330" s="16" t="s">
        <v>5</v>
      </c>
      <c r="AX330" s="16" t="s">
        <v>86</v>
      </c>
      <c r="AY330" s="278" t="s">
        <v>132</v>
      </c>
    </row>
    <row r="331" s="2" customFormat="1" ht="16.5" customHeight="1">
      <c r="A331" s="39"/>
      <c r="B331" s="40"/>
      <c r="C331" s="279" t="s">
        <v>311</v>
      </c>
      <c r="D331" s="279" t="s">
        <v>236</v>
      </c>
      <c r="E331" s="280" t="s">
        <v>340</v>
      </c>
      <c r="F331" s="281" t="s">
        <v>341</v>
      </c>
      <c r="G331" s="282" t="s">
        <v>280</v>
      </c>
      <c r="H331" s="283">
        <v>2</v>
      </c>
      <c r="I331" s="284"/>
      <c r="J331" s="285"/>
      <c r="K331" s="286">
        <f>ROUND(P331*H331,2)</f>
        <v>0</v>
      </c>
      <c r="L331" s="285"/>
      <c r="M331" s="287"/>
      <c r="N331" s="288" t="s">
        <v>1</v>
      </c>
      <c r="O331" s="225" t="s">
        <v>45</v>
      </c>
      <c r="P331" s="226">
        <f>I331+J331</f>
        <v>0</v>
      </c>
      <c r="Q331" s="226">
        <f>ROUND(I331*H331,2)</f>
        <v>0</v>
      </c>
      <c r="R331" s="226">
        <f>ROUND(J331*H331,2)</f>
        <v>0</v>
      </c>
      <c r="S331" s="92"/>
      <c r="T331" s="227">
        <f>S331*H331</f>
        <v>0</v>
      </c>
      <c r="U331" s="227">
        <v>0.0012800000000000001</v>
      </c>
      <c r="V331" s="227">
        <f>U331*H331</f>
        <v>0.0025600000000000002</v>
      </c>
      <c r="W331" s="227">
        <v>0</v>
      </c>
      <c r="X331" s="228">
        <f>W331*H331</f>
        <v>0</v>
      </c>
      <c r="Y331" s="39"/>
      <c r="Z331" s="39"/>
      <c r="AA331" s="39"/>
      <c r="AB331" s="39"/>
      <c r="AC331" s="39"/>
      <c r="AD331" s="39"/>
      <c r="AE331" s="39"/>
      <c r="AR331" s="229" t="s">
        <v>204</v>
      </c>
      <c r="AT331" s="229" t="s">
        <v>236</v>
      </c>
      <c r="AU331" s="229" t="s">
        <v>88</v>
      </c>
      <c r="AY331" s="18" t="s">
        <v>132</v>
      </c>
      <c r="BE331" s="230">
        <f>IF(O331="základní",K331,0)</f>
        <v>0</v>
      </c>
      <c r="BF331" s="230">
        <f>IF(O331="snížená",K331,0)</f>
        <v>0</v>
      </c>
      <c r="BG331" s="230">
        <f>IF(O331="zákl. přenesená",K331,0)</f>
        <v>0</v>
      </c>
      <c r="BH331" s="230">
        <f>IF(O331="sníž. přenesená",K331,0)</f>
        <v>0</v>
      </c>
      <c r="BI331" s="230">
        <f>IF(O331="nulová",K331,0)</f>
        <v>0</v>
      </c>
      <c r="BJ331" s="18" t="s">
        <v>86</v>
      </c>
      <c r="BK331" s="230">
        <f>ROUND(P331*H331,2)</f>
        <v>0</v>
      </c>
      <c r="BL331" s="18" t="s">
        <v>138</v>
      </c>
      <c r="BM331" s="229" t="s">
        <v>342</v>
      </c>
    </row>
    <row r="332" s="2" customFormat="1">
      <c r="A332" s="39"/>
      <c r="B332" s="40"/>
      <c r="C332" s="41"/>
      <c r="D332" s="231" t="s">
        <v>140</v>
      </c>
      <c r="E332" s="41"/>
      <c r="F332" s="232" t="s">
        <v>341</v>
      </c>
      <c r="G332" s="41"/>
      <c r="H332" s="41"/>
      <c r="I332" s="233"/>
      <c r="J332" s="233"/>
      <c r="K332" s="41"/>
      <c r="L332" s="41"/>
      <c r="M332" s="45"/>
      <c r="N332" s="234"/>
      <c r="O332" s="235"/>
      <c r="P332" s="92"/>
      <c r="Q332" s="92"/>
      <c r="R332" s="92"/>
      <c r="S332" s="92"/>
      <c r="T332" s="92"/>
      <c r="U332" s="92"/>
      <c r="V332" s="92"/>
      <c r="W332" s="92"/>
      <c r="X332" s="93"/>
      <c r="Y332" s="39"/>
      <c r="Z332" s="39"/>
      <c r="AA332" s="39"/>
      <c r="AB332" s="39"/>
      <c r="AC332" s="39"/>
      <c r="AD332" s="39"/>
      <c r="AE332" s="39"/>
      <c r="AT332" s="18" t="s">
        <v>140</v>
      </c>
      <c r="AU332" s="18" t="s">
        <v>88</v>
      </c>
    </row>
    <row r="333" s="2" customFormat="1" ht="16.5" customHeight="1">
      <c r="A333" s="39"/>
      <c r="B333" s="40"/>
      <c r="C333" s="216" t="s">
        <v>343</v>
      </c>
      <c r="D333" s="216" t="s">
        <v>134</v>
      </c>
      <c r="E333" s="217" t="s">
        <v>344</v>
      </c>
      <c r="F333" s="218" t="s">
        <v>345</v>
      </c>
      <c r="G333" s="219" t="s">
        <v>155</v>
      </c>
      <c r="H333" s="220">
        <v>0.36399999999999999</v>
      </c>
      <c r="I333" s="221"/>
      <c r="J333" s="221"/>
      <c r="K333" s="222">
        <f>ROUND(P333*H333,2)</f>
        <v>0</v>
      </c>
      <c r="L333" s="223"/>
      <c r="M333" s="45"/>
      <c r="N333" s="224" t="s">
        <v>1</v>
      </c>
      <c r="O333" s="225" t="s">
        <v>45</v>
      </c>
      <c r="P333" s="226">
        <f>I333+J333</f>
        <v>0</v>
      </c>
      <c r="Q333" s="226">
        <f>ROUND(I333*H333,2)</f>
        <v>0</v>
      </c>
      <c r="R333" s="226">
        <f>ROUND(J333*H333,2)</f>
        <v>0</v>
      </c>
      <c r="S333" s="92"/>
      <c r="T333" s="227">
        <f>S333*H333</f>
        <v>0</v>
      </c>
      <c r="U333" s="227">
        <v>0</v>
      </c>
      <c r="V333" s="227">
        <f>U333*H333</f>
        <v>0</v>
      </c>
      <c r="W333" s="227">
        <v>0</v>
      </c>
      <c r="X333" s="228">
        <f>W333*H333</f>
        <v>0</v>
      </c>
      <c r="Y333" s="39"/>
      <c r="Z333" s="39"/>
      <c r="AA333" s="39"/>
      <c r="AB333" s="39"/>
      <c r="AC333" s="39"/>
      <c r="AD333" s="39"/>
      <c r="AE333" s="39"/>
      <c r="AR333" s="229" t="s">
        <v>138</v>
      </c>
      <c r="AT333" s="229" t="s">
        <v>134</v>
      </c>
      <c r="AU333" s="229" t="s">
        <v>88</v>
      </c>
      <c r="AY333" s="18" t="s">
        <v>132</v>
      </c>
      <c r="BE333" s="230">
        <f>IF(O333="základní",K333,0)</f>
        <v>0</v>
      </c>
      <c r="BF333" s="230">
        <f>IF(O333="snížená",K333,0)</f>
        <v>0</v>
      </c>
      <c r="BG333" s="230">
        <f>IF(O333="zákl. přenesená",K333,0)</f>
        <v>0</v>
      </c>
      <c r="BH333" s="230">
        <f>IF(O333="sníž. přenesená",K333,0)</f>
        <v>0</v>
      </c>
      <c r="BI333" s="230">
        <f>IF(O333="nulová",K333,0)</f>
        <v>0</v>
      </c>
      <c r="BJ333" s="18" t="s">
        <v>86</v>
      </c>
      <c r="BK333" s="230">
        <f>ROUND(P333*H333,2)</f>
        <v>0</v>
      </c>
      <c r="BL333" s="18" t="s">
        <v>138</v>
      </c>
      <c r="BM333" s="229" t="s">
        <v>346</v>
      </c>
    </row>
    <row r="334" s="2" customFormat="1">
      <c r="A334" s="39"/>
      <c r="B334" s="40"/>
      <c r="C334" s="41"/>
      <c r="D334" s="231" t="s">
        <v>140</v>
      </c>
      <c r="E334" s="41"/>
      <c r="F334" s="232" t="s">
        <v>347</v>
      </c>
      <c r="G334" s="41"/>
      <c r="H334" s="41"/>
      <c r="I334" s="233"/>
      <c r="J334" s="233"/>
      <c r="K334" s="41"/>
      <c r="L334" s="41"/>
      <c r="M334" s="45"/>
      <c r="N334" s="234"/>
      <c r="O334" s="235"/>
      <c r="P334" s="92"/>
      <c r="Q334" s="92"/>
      <c r="R334" s="92"/>
      <c r="S334" s="92"/>
      <c r="T334" s="92"/>
      <c r="U334" s="92"/>
      <c r="V334" s="92"/>
      <c r="W334" s="92"/>
      <c r="X334" s="93"/>
      <c r="Y334" s="39"/>
      <c r="Z334" s="39"/>
      <c r="AA334" s="39"/>
      <c r="AB334" s="39"/>
      <c r="AC334" s="39"/>
      <c r="AD334" s="39"/>
      <c r="AE334" s="39"/>
      <c r="AT334" s="18" t="s">
        <v>140</v>
      </c>
      <c r="AU334" s="18" t="s">
        <v>88</v>
      </c>
    </row>
    <row r="335" s="13" customFormat="1">
      <c r="A335" s="13"/>
      <c r="B335" s="236"/>
      <c r="C335" s="237"/>
      <c r="D335" s="231" t="s">
        <v>142</v>
      </c>
      <c r="E335" s="238" t="s">
        <v>1</v>
      </c>
      <c r="F335" s="239" t="s">
        <v>348</v>
      </c>
      <c r="G335" s="237"/>
      <c r="H335" s="238" t="s">
        <v>1</v>
      </c>
      <c r="I335" s="240"/>
      <c r="J335" s="240"/>
      <c r="K335" s="237"/>
      <c r="L335" s="237"/>
      <c r="M335" s="241"/>
      <c r="N335" s="242"/>
      <c r="O335" s="243"/>
      <c r="P335" s="243"/>
      <c r="Q335" s="243"/>
      <c r="R335" s="243"/>
      <c r="S335" s="243"/>
      <c r="T335" s="243"/>
      <c r="U335" s="243"/>
      <c r="V335" s="243"/>
      <c r="W335" s="243"/>
      <c r="X335" s="244"/>
      <c r="Y335" s="13"/>
      <c r="Z335" s="13"/>
      <c r="AA335" s="13"/>
      <c r="AB335" s="13"/>
      <c r="AC335" s="13"/>
      <c r="AD335" s="13"/>
      <c r="AE335" s="13"/>
      <c r="AT335" s="245" t="s">
        <v>142</v>
      </c>
      <c r="AU335" s="245" t="s">
        <v>88</v>
      </c>
      <c r="AV335" s="13" t="s">
        <v>86</v>
      </c>
      <c r="AW335" s="13" t="s">
        <v>5</v>
      </c>
      <c r="AX335" s="13" t="s">
        <v>82</v>
      </c>
      <c r="AY335" s="245" t="s">
        <v>132</v>
      </c>
    </row>
    <row r="336" s="14" customFormat="1">
      <c r="A336" s="14"/>
      <c r="B336" s="246"/>
      <c r="C336" s="247"/>
      <c r="D336" s="231" t="s">
        <v>142</v>
      </c>
      <c r="E336" s="248" t="s">
        <v>1</v>
      </c>
      <c r="F336" s="249" t="s">
        <v>175</v>
      </c>
      <c r="G336" s="247"/>
      <c r="H336" s="250">
        <v>0.182</v>
      </c>
      <c r="I336" s="251"/>
      <c r="J336" s="251"/>
      <c r="K336" s="247"/>
      <c r="L336" s="247"/>
      <c r="M336" s="252"/>
      <c r="N336" s="253"/>
      <c r="O336" s="254"/>
      <c r="P336" s="254"/>
      <c r="Q336" s="254"/>
      <c r="R336" s="254"/>
      <c r="S336" s="254"/>
      <c r="T336" s="254"/>
      <c r="U336" s="254"/>
      <c r="V336" s="254"/>
      <c r="W336" s="254"/>
      <c r="X336" s="255"/>
      <c r="Y336" s="14"/>
      <c r="Z336" s="14"/>
      <c r="AA336" s="14"/>
      <c r="AB336" s="14"/>
      <c r="AC336" s="14"/>
      <c r="AD336" s="14"/>
      <c r="AE336" s="14"/>
      <c r="AT336" s="256" t="s">
        <v>142</v>
      </c>
      <c r="AU336" s="256" t="s">
        <v>88</v>
      </c>
      <c r="AV336" s="14" t="s">
        <v>88</v>
      </c>
      <c r="AW336" s="14" t="s">
        <v>5</v>
      </c>
      <c r="AX336" s="14" t="s">
        <v>82</v>
      </c>
      <c r="AY336" s="256" t="s">
        <v>132</v>
      </c>
    </row>
    <row r="337" s="13" customFormat="1">
      <c r="A337" s="13"/>
      <c r="B337" s="236"/>
      <c r="C337" s="237"/>
      <c r="D337" s="231" t="s">
        <v>142</v>
      </c>
      <c r="E337" s="238" t="s">
        <v>1</v>
      </c>
      <c r="F337" s="239" t="s">
        <v>349</v>
      </c>
      <c r="G337" s="237"/>
      <c r="H337" s="238" t="s">
        <v>1</v>
      </c>
      <c r="I337" s="240"/>
      <c r="J337" s="240"/>
      <c r="K337" s="237"/>
      <c r="L337" s="237"/>
      <c r="M337" s="241"/>
      <c r="N337" s="242"/>
      <c r="O337" s="243"/>
      <c r="P337" s="243"/>
      <c r="Q337" s="243"/>
      <c r="R337" s="243"/>
      <c r="S337" s="243"/>
      <c r="T337" s="243"/>
      <c r="U337" s="243"/>
      <c r="V337" s="243"/>
      <c r="W337" s="243"/>
      <c r="X337" s="244"/>
      <c r="Y337" s="13"/>
      <c r="Z337" s="13"/>
      <c r="AA337" s="13"/>
      <c r="AB337" s="13"/>
      <c r="AC337" s="13"/>
      <c r="AD337" s="13"/>
      <c r="AE337" s="13"/>
      <c r="AT337" s="245" t="s">
        <v>142</v>
      </c>
      <c r="AU337" s="245" t="s">
        <v>88</v>
      </c>
      <c r="AV337" s="13" t="s">
        <v>86</v>
      </c>
      <c r="AW337" s="13" t="s">
        <v>5</v>
      </c>
      <c r="AX337" s="13" t="s">
        <v>82</v>
      </c>
      <c r="AY337" s="245" t="s">
        <v>132</v>
      </c>
    </row>
    <row r="338" s="14" customFormat="1">
      <c r="A338" s="14"/>
      <c r="B338" s="246"/>
      <c r="C338" s="247"/>
      <c r="D338" s="231" t="s">
        <v>142</v>
      </c>
      <c r="E338" s="248" t="s">
        <v>1</v>
      </c>
      <c r="F338" s="249" t="s">
        <v>175</v>
      </c>
      <c r="G338" s="247"/>
      <c r="H338" s="250">
        <v>0.182</v>
      </c>
      <c r="I338" s="251"/>
      <c r="J338" s="251"/>
      <c r="K338" s="247"/>
      <c r="L338" s="247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4"/>
      <c r="Z338" s="14"/>
      <c r="AA338" s="14"/>
      <c r="AB338" s="14"/>
      <c r="AC338" s="14"/>
      <c r="AD338" s="14"/>
      <c r="AE338" s="14"/>
      <c r="AT338" s="256" t="s">
        <v>142</v>
      </c>
      <c r="AU338" s="256" t="s">
        <v>88</v>
      </c>
      <c r="AV338" s="14" t="s">
        <v>88</v>
      </c>
      <c r="AW338" s="14" t="s">
        <v>5</v>
      </c>
      <c r="AX338" s="14" t="s">
        <v>82</v>
      </c>
      <c r="AY338" s="256" t="s">
        <v>132</v>
      </c>
    </row>
    <row r="339" s="16" customFormat="1">
      <c r="A339" s="16"/>
      <c r="B339" s="268"/>
      <c r="C339" s="269"/>
      <c r="D339" s="231" t="s">
        <v>142</v>
      </c>
      <c r="E339" s="270" t="s">
        <v>1</v>
      </c>
      <c r="F339" s="271" t="s">
        <v>152</v>
      </c>
      <c r="G339" s="269"/>
      <c r="H339" s="272">
        <v>0.36399999999999999</v>
      </c>
      <c r="I339" s="273"/>
      <c r="J339" s="273"/>
      <c r="K339" s="269"/>
      <c r="L339" s="269"/>
      <c r="M339" s="274"/>
      <c r="N339" s="275"/>
      <c r="O339" s="276"/>
      <c r="P339" s="276"/>
      <c r="Q339" s="276"/>
      <c r="R339" s="276"/>
      <c r="S339" s="276"/>
      <c r="T339" s="276"/>
      <c r="U339" s="276"/>
      <c r="V339" s="276"/>
      <c r="W339" s="276"/>
      <c r="X339" s="277"/>
      <c r="Y339" s="16"/>
      <c r="Z339" s="16"/>
      <c r="AA339" s="16"/>
      <c r="AB339" s="16"/>
      <c r="AC339" s="16"/>
      <c r="AD339" s="16"/>
      <c r="AE339" s="16"/>
      <c r="AT339" s="278" t="s">
        <v>142</v>
      </c>
      <c r="AU339" s="278" t="s">
        <v>88</v>
      </c>
      <c r="AV339" s="16" t="s">
        <v>138</v>
      </c>
      <c r="AW339" s="16" t="s">
        <v>5</v>
      </c>
      <c r="AX339" s="16" t="s">
        <v>86</v>
      </c>
      <c r="AY339" s="278" t="s">
        <v>132</v>
      </c>
    </row>
    <row r="340" s="2" customFormat="1" ht="16.5" customHeight="1">
      <c r="A340" s="39"/>
      <c r="B340" s="40"/>
      <c r="C340" s="216" t="s">
        <v>350</v>
      </c>
      <c r="D340" s="216" t="s">
        <v>134</v>
      </c>
      <c r="E340" s="217" t="s">
        <v>351</v>
      </c>
      <c r="F340" s="218" t="s">
        <v>352</v>
      </c>
      <c r="G340" s="219" t="s">
        <v>298</v>
      </c>
      <c r="H340" s="220">
        <v>128.99000000000001</v>
      </c>
      <c r="I340" s="221"/>
      <c r="J340" s="221"/>
      <c r="K340" s="222">
        <f>ROUND(P340*H340,2)</f>
        <v>0</v>
      </c>
      <c r="L340" s="223"/>
      <c r="M340" s="45"/>
      <c r="N340" s="224" t="s">
        <v>1</v>
      </c>
      <c r="O340" s="225" t="s">
        <v>45</v>
      </c>
      <c r="P340" s="226">
        <f>I340+J340</f>
        <v>0</v>
      </c>
      <c r="Q340" s="226">
        <f>ROUND(I340*H340,2)</f>
        <v>0</v>
      </c>
      <c r="R340" s="226">
        <f>ROUND(J340*H340,2)</f>
        <v>0</v>
      </c>
      <c r="S340" s="92"/>
      <c r="T340" s="227">
        <f>S340*H340</f>
        <v>0</v>
      </c>
      <c r="U340" s="227">
        <v>6.0000000000000002E-05</v>
      </c>
      <c r="V340" s="227">
        <f>U340*H340</f>
        <v>0.0077394000000000004</v>
      </c>
      <c r="W340" s="227">
        <v>0</v>
      </c>
      <c r="X340" s="228">
        <f>W340*H340</f>
        <v>0</v>
      </c>
      <c r="Y340" s="39"/>
      <c r="Z340" s="39"/>
      <c r="AA340" s="39"/>
      <c r="AB340" s="39"/>
      <c r="AC340" s="39"/>
      <c r="AD340" s="39"/>
      <c r="AE340" s="39"/>
      <c r="AR340" s="229" t="s">
        <v>138</v>
      </c>
      <c r="AT340" s="229" t="s">
        <v>134</v>
      </c>
      <c r="AU340" s="229" t="s">
        <v>88</v>
      </c>
      <c r="AY340" s="18" t="s">
        <v>132</v>
      </c>
      <c r="BE340" s="230">
        <f>IF(O340="základní",K340,0)</f>
        <v>0</v>
      </c>
      <c r="BF340" s="230">
        <f>IF(O340="snížená",K340,0)</f>
        <v>0</v>
      </c>
      <c r="BG340" s="230">
        <f>IF(O340="zákl. přenesená",K340,0)</f>
        <v>0</v>
      </c>
      <c r="BH340" s="230">
        <f>IF(O340="sníž. přenesená",K340,0)</f>
        <v>0</v>
      </c>
      <c r="BI340" s="230">
        <f>IF(O340="nulová",K340,0)</f>
        <v>0</v>
      </c>
      <c r="BJ340" s="18" t="s">
        <v>86</v>
      </c>
      <c r="BK340" s="230">
        <f>ROUND(P340*H340,2)</f>
        <v>0</v>
      </c>
      <c r="BL340" s="18" t="s">
        <v>138</v>
      </c>
      <c r="BM340" s="229" t="s">
        <v>353</v>
      </c>
    </row>
    <row r="341" s="2" customFormat="1">
      <c r="A341" s="39"/>
      <c r="B341" s="40"/>
      <c r="C341" s="41"/>
      <c r="D341" s="231" t="s">
        <v>140</v>
      </c>
      <c r="E341" s="41"/>
      <c r="F341" s="232" t="s">
        <v>354</v>
      </c>
      <c r="G341" s="41"/>
      <c r="H341" s="41"/>
      <c r="I341" s="233"/>
      <c r="J341" s="233"/>
      <c r="K341" s="41"/>
      <c r="L341" s="41"/>
      <c r="M341" s="45"/>
      <c r="N341" s="234"/>
      <c r="O341" s="235"/>
      <c r="P341" s="92"/>
      <c r="Q341" s="92"/>
      <c r="R341" s="92"/>
      <c r="S341" s="92"/>
      <c r="T341" s="92"/>
      <c r="U341" s="92"/>
      <c r="V341" s="92"/>
      <c r="W341" s="92"/>
      <c r="X341" s="93"/>
      <c r="Y341" s="39"/>
      <c r="Z341" s="39"/>
      <c r="AA341" s="39"/>
      <c r="AB341" s="39"/>
      <c r="AC341" s="39"/>
      <c r="AD341" s="39"/>
      <c r="AE341" s="39"/>
      <c r="AT341" s="18" t="s">
        <v>140</v>
      </c>
      <c r="AU341" s="18" t="s">
        <v>88</v>
      </c>
    </row>
    <row r="342" s="13" customFormat="1">
      <c r="A342" s="13"/>
      <c r="B342" s="236"/>
      <c r="C342" s="237"/>
      <c r="D342" s="231" t="s">
        <v>142</v>
      </c>
      <c r="E342" s="238" t="s">
        <v>1</v>
      </c>
      <c r="F342" s="239" t="s">
        <v>355</v>
      </c>
      <c r="G342" s="237"/>
      <c r="H342" s="238" t="s">
        <v>1</v>
      </c>
      <c r="I342" s="240"/>
      <c r="J342" s="240"/>
      <c r="K342" s="237"/>
      <c r="L342" s="237"/>
      <c r="M342" s="241"/>
      <c r="N342" s="242"/>
      <c r="O342" s="243"/>
      <c r="P342" s="243"/>
      <c r="Q342" s="243"/>
      <c r="R342" s="243"/>
      <c r="S342" s="243"/>
      <c r="T342" s="243"/>
      <c r="U342" s="243"/>
      <c r="V342" s="243"/>
      <c r="W342" s="243"/>
      <c r="X342" s="244"/>
      <c r="Y342" s="13"/>
      <c r="Z342" s="13"/>
      <c r="AA342" s="13"/>
      <c r="AB342" s="13"/>
      <c r="AC342" s="13"/>
      <c r="AD342" s="13"/>
      <c r="AE342" s="13"/>
      <c r="AT342" s="245" t="s">
        <v>142</v>
      </c>
      <c r="AU342" s="245" t="s">
        <v>88</v>
      </c>
      <c r="AV342" s="13" t="s">
        <v>86</v>
      </c>
      <c r="AW342" s="13" t="s">
        <v>5</v>
      </c>
      <c r="AX342" s="13" t="s">
        <v>82</v>
      </c>
      <c r="AY342" s="245" t="s">
        <v>132</v>
      </c>
    </row>
    <row r="343" s="14" customFormat="1">
      <c r="A343" s="14"/>
      <c r="B343" s="246"/>
      <c r="C343" s="247"/>
      <c r="D343" s="231" t="s">
        <v>142</v>
      </c>
      <c r="E343" s="248" t="s">
        <v>1</v>
      </c>
      <c r="F343" s="249" t="s">
        <v>356</v>
      </c>
      <c r="G343" s="247"/>
      <c r="H343" s="250">
        <v>63.159999999999997</v>
      </c>
      <c r="I343" s="251"/>
      <c r="J343" s="251"/>
      <c r="K343" s="247"/>
      <c r="L343" s="247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4"/>
      <c r="Z343" s="14"/>
      <c r="AA343" s="14"/>
      <c r="AB343" s="14"/>
      <c r="AC343" s="14"/>
      <c r="AD343" s="14"/>
      <c r="AE343" s="14"/>
      <c r="AT343" s="256" t="s">
        <v>142</v>
      </c>
      <c r="AU343" s="256" t="s">
        <v>88</v>
      </c>
      <c r="AV343" s="14" t="s">
        <v>88</v>
      </c>
      <c r="AW343" s="14" t="s">
        <v>5</v>
      </c>
      <c r="AX343" s="14" t="s">
        <v>82</v>
      </c>
      <c r="AY343" s="256" t="s">
        <v>132</v>
      </c>
    </row>
    <row r="344" s="13" customFormat="1">
      <c r="A344" s="13"/>
      <c r="B344" s="236"/>
      <c r="C344" s="237"/>
      <c r="D344" s="231" t="s">
        <v>142</v>
      </c>
      <c r="E344" s="238" t="s">
        <v>1</v>
      </c>
      <c r="F344" s="239" t="s">
        <v>357</v>
      </c>
      <c r="G344" s="237"/>
      <c r="H344" s="238" t="s">
        <v>1</v>
      </c>
      <c r="I344" s="240"/>
      <c r="J344" s="240"/>
      <c r="K344" s="237"/>
      <c r="L344" s="237"/>
      <c r="M344" s="241"/>
      <c r="N344" s="242"/>
      <c r="O344" s="243"/>
      <c r="P344" s="243"/>
      <c r="Q344" s="243"/>
      <c r="R344" s="243"/>
      <c r="S344" s="243"/>
      <c r="T344" s="243"/>
      <c r="U344" s="243"/>
      <c r="V344" s="243"/>
      <c r="W344" s="243"/>
      <c r="X344" s="244"/>
      <c r="Y344" s="13"/>
      <c r="Z344" s="13"/>
      <c r="AA344" s="13"/>
      <c r="AB344" s="13"/>
      <c r="AC344" s="13"/>
      <c r="AD344" s="13"/>
      <c r="AE344" s="13"/>
      <c r="AT344" s="245" t="s">
        <v>142</v>
      </c>
      <c r="AU344" s="245" t="s">
        <v>88</v>
      </c>
      <c r="AV344" s="13" t="s">
        <v>86</v>
      </c>
      <c r="AW344" s="13" t="s">
        <v>5</v>
      </c>
      <c r="AX344" s="13" t="s">
        <v>82</v>
      </c>
      <c r="AY344" s="245" t="s">
        <v>132</v>
      </c>
    </row>
    <row r="345" s="14" customFormat="1">
      <c r="A345" s="14"/>
      <c r="B345" s="246"/>
      <c r="C345" s="247"/>
      <c r="D345" s="231" t="s">
        <v>142</v>
      </c>
      <c r="E345" s="248" t="s">
        <v>1</v>
      </c>
      <c r="F345" s="249" t="s">
        <v>358</v>
      </c>
      <c r="G345" s="247"/>
      <c r="H345" s="250">
        <v>65.829999999999998</v>
      </c>
      <c r="I345" s="251"/>
      <c r="J345" s="251"/>
      <c r="K345" s="247"/>
      <c r="L345" s="247"/>
      <c r="M345" s="252"/>
      <c r="N345" s="253"/>
      <c r="O345" s="254"/>
      <c r="P345" s="254"/>
      <c r="Q345" s="254"/>
      <c r="R345" s="254"/>
      <c r="S345" s="254"/>
      <c r="T345" s="254"/>
      <c r="U345" s="254"/>
      <c r="V345" s="254"/>
      <c r="W345" s="254"/>
      <c r="X345" s="255"/>
      <c r="Y345" s="14"/>
      <c r="Z345" s="14"/>
      <c r="AA345" s="14"/>
      <c r="AB345" s="14"/>
      <c r="AC345" s="14"/>
      <c r="AD345" s="14"/>
      <c r="AE345" s="14"/>
      <c r="AT345" s="256" t="s">
        <v>142</v>
      </c>
      <c r="AU345" s="256" t="s">
        <v>88</v>
      </c>
      <c r="AV345" s="14" t="s">
        <v>88</v>
      </c>
      <c r="AW345" s="14" t="s">
        <v>5</v>
      </c>
      <c r="AX345" s="14" t="s">
        <v>82</v>
      </c>
      <c r="AY345" s="256" t="s">
        <v>132</v>
      </c>
    </row>
    <row r="346" s="16" customFormat="1">
      <c r="A346" s="16"/>
      <c r="B346" s="268"/>
      <c r="C346" s="269"/>
      <c r="D346" s="231" t="s">
        <v>142</v>
      </c>
      <c r="E346" s="270" t="s">
        <v>1</v>
      </c>
      <c r="F346" s="271" t="s">
        <v>152</v>
      </c>
      <c r="G346" s="269"/>
      <c r="H346" s="272">
        <v>128.99000000000001</v>
      </c>
      <c r="I346" s="273"/>
      <c r="J346" s="273"/>
      <c r="K346" s="269"/>
      <c r="L346" s="269"/>
      <c r="M346" s="274"/>
      <c r="N346" s="275"/>
      <c r="O346" s="276"/>
      <c r="P346" s="276"/>
      <c r="Q346" s="276"/>
      <c r="R346" s="276"/>
      <c r="S346" s="276"/>
      <c r="T346" s="276"/>
      <c r="U346" s="276"/>
      <c r="V346" s="276"/>
      <c r="W346" s="276"/>
      <c r="X346" s="277"/>
      <c r="Y346" s="16"/>
      <c r="Z346" s="16"/>
      <c r="AA346" s="16"/>
      <c r="AB346" s="16"/>
      <c r="AC346" s="16"/>
      <c r="AD346" s="16"/>
      <c r="AE346" s="16"/>
      <c r="AT346" s="278" t="s">
        <v>142</v>
      </c>
      <c r="AU346" s="278" t="s">
        <v>88</v>
      </c>
      <c r="AV346" s="16" t="s">
        <v>138</v>
      </c>
      <c r="AW346" s="16" t="s">
        <v>5</v>
      </c>
      <c r="AX346" s="16" t="s">
        <v>86</v>
      </c>
      <c r="AY346" s="278" t="s">
        <v>132</v>
      </c>
    </row>
    <row r="347" s="2" customFormat="1" ht="16.5" customHeight="1">
      <c r="A347" s="39"/>
      <c r="B347" s="40"/>
      <c r="C347" s="216" t="s">
        <v>359</v>
      </c>
      <c r="D347" s="216" t="s">
        <v>134</v>
      </c>
      <c r="E347" s="217" t="s">
        <v>360</v>
      </c>
      <c r="F347" s="218" t="s">
        <v>361</v>
      </c>
      <c r="G347" s="219" t="s">
        <v>280</v>
      </c>
      <c r="H347" s="220">
        <v>6</v>
      </c>
      <c r="I347" s="221"/>
      <c r="J347" s="221"/>
      <c r="K347" s="222">
        <f>ROUND(P347*H347,2)</f>
        <v>0</v>
      </c>
      <c r="L347" s="223"/>
      <c r="M347" s="45"/>
      <c r="N347" s="224" t="s">
        <v>1</v>
      </c>
      <c r="O347" s="225" t="s">
        <v>45</v>
      </c>
      <c r="P347" s="226">
        <f>I347+J347</f>
        <v>0</v>
      </c>
      <c r="Q347" s="226">
        <f>ROUND(I347*H347,2)</f>
        <v>0</v>
      </c>
      <c r="R347" s="226">
        <f>ROUND(J347*H347,2)</f>
        <v>0</v>
      </c>
      <c r="S347" s="92"/>
      <c r="T347" s="227">
        <f>S347*H347</f>
        <v>0</v>
      </c>
      <c r="U347" s="227">
        <v>0</v>
      </c>
      <c r="V347" s="227">
        <f>U347*H347</f>
        <v>0</v>
      </c>
      <c r="W347" s="227">
        <v>0</v>
      </c>
      <c r="X347" s="228">
        <f>W347*H347</f>
        <v>0</v>
      </c>
      <c r="Y347" s="39"/>
      <c r="Z347" s="39"/>
      <c r="AA347" s="39"/>
      <c r="AB347" s="39"/>
      <c r="AC347" s="39"/>
      <c r="AD347" s="39"/>
      <c r="AE347" s="39"/>
      <c r="AR347" s="229" t="s">
        <v>138</v>
      </c>
      <c r="AT347" s="229" t="s">
        <v>134</v>
      </c>
      <c r="AU347" s="229" t="s">
        <v>88</v>
      </c>
      <c r="AY347" s="18" t="s">
        <v>132</v>
      </c>
      <c r="BE347" s="230">
        <f>IF(O347="základní",K347,0)</f>
        <v>0</v>
      </c>
      <c r="BF347" s="230">
        <f>IF(O347="snížená",K347,0)</f>
        <v>0</v>
      </c>
      <c r="BG347" s="230">
        <f>IF(O347="zákl. přenesená",K347,0)</f>
        <v>0</v>
      </c>
      <c r="BH347" s="230">
        <f>IF(O347="sníž. přenesená",K347,0)</f>
        <v>0</v>
      </c>
      <c r="BI347" s="230">
        <f>IF(O347="nulová",K347,0)</f>
        <v>0</v>
      </c>
      <c r="BJ347" s="18" t="s">
        <v>86</v>
      </c>
      <c r="BK347" s="230">
        <f>ROUND(P347*H347,2)</f>
        <v>0</v>
      </c>
      <c r="BL347" s="18" t="s">
        <v>138</v>
      </c>
      <c r="BM347" s="229" t="s">
        <v>362</v>
      </c>
    </row>
    <row r="348" s="2" customFormat="1">
      <c r="A348" s="39"/>
      <c r="B348" s="40"/>
      <c r="C348" s="41"/>
      <c r="D348" s="231" t="s">
        <v>140</v>
      </c>
      <c r="E348" s="41"/>
      <c r="F348" s="232" t="s">
        <v>363</v>
      </c>
      <c r="G348" s="41"/>
      <c r="H348" s="41"/>
      <c r="I348" s="233"/>
      <c r="J348" s="233"/>
      <c r="K348" s="41"/>
      <c r="L348" s="41"/>
      <c r="M348" s="45"/>
      <c r="N348" s="234"/>
      <c r="O348" s="235"/>
      <c r="P348" s="92"/>
      <c r="Q348" s="92"/>
      <c r="R348" s="92"/>
      <c r="S348" s="92"/>
      <c r="T348" s="92"/>
      <c r="U348" s="92"/>
      <c r="V348" s="92"/>
      <c r="W348" s="92"/>
      <c r="X348" s="93"/>
      <c r="Y348" s="39"/>
      <c r="Z348" s="39"/>
      <c r="AA348" s="39"/>
      <c r="AB348" s="39"/>
      <c r="AC348" s="39"/>
      <c r="AD348" s="39"/>
      <c r="AE348" s="39"/>
      <c r="AT348" s="18" t="s">
        <v>140</v>
      </c>
      <c r="AU348" s="18" t="s">
        <v>88</v>
      </c>
    </row>
    <row r="349" s="13" customFormat="1">
      <c r="A349" s="13"/>
      <c r="B349" s="236"/>
      <c r="C349" s="237"/>
      <c r="D349" s="231" t="s">
        <v>142</v>
      </c>
      <c r="E349" s="238" t="s">
        <v>1</v>
      </c>
      <c r="F349" s="239" t="s">
        <v>364</v>
      </c>
      <c r="G349" s="237"/>
      <c r="H349" s="238" t="s">
        <v>1</v>
      </c>
      <c r="I349" s="240"/>
      <c r="J349" s="240"/>
      <c r="K349" s="237"/>
      <c r="L349" s="237"/>
      <c r="M349" s="241"/>
      <c r="N349" s="242"/>
      <c r="O349" s="243"/>
      <c r="P349" s="243"/>
      <c r="Q349" s="243"/>
      <c r="R349" s="243"/>
      <c r="S349" s="243"/>
      <c r="T349" s="243"/>
      <c r="U349" s="243"/>
      <c r="V349" s="243"/>
      <c r="W349" s="243"/>
      <c r="X349" s="244"/>
      <c r="Y349" s="13"/>
      <c r="Z349" s="13"/>
      <c r="AA349" s="13"/>
      <c r="AB349" s="13"/>
      <c r="AC349" s="13"/>
      <c r="AD349" s="13"/>
      <c r="AE349" s="13"/>
      <c r="AT349" s="245" t="s">
        <v>142</v>
      </c>
      <c r="AU349" s="245" t="s">
        <v>88</v>
      </c>
      <c r="AV349" s="13" t="s">
        <v>86</v>
      </c>
      <c r="AW349" s="13" t="s">
        <v>5</v>
      </c>
      <c r="AX349" s="13" t="s">
        <v>82</v>
      </c>
      <c r="AY349" s="245" t="s">
        <v>132</v>
      </c>
    </row>
    <row r="350" s="14" customFormat="1">
      <c r="A350" s="14"/>
      <c r="B350" s="246"/>
      <c r="C350" s="247"/>
      <c r="D350" s="231" t="s">
        <v>142</v>
      </c>
      <c r="E350" s="248" t="s">
        <v>1</v>
      </c>
      <c r="F350" s="249" t="s">
        <v>148</v>
      </c>
      <c r="G350" s="247"/>
      <c r="H350" s="250">
        <v>3</v>
      </c>
      <c r="I350" s="251"/>
      <c r="J350" s="251"/>
      <c r="K350" s="247"/>
      <c r="L350" s="247"/>
      <c r="M350" s="252"/>
      <c r="N350" s="253"/>
      <c r="O350" s="254"/>
      <c r="P350" s="254"/>
      <c r="Q350" s="254"/>
      <c r="R350" s="254"/>
      <c r="S350" s="254"/>
      <c r="T350" s="254"/>
      <c r="U350" s="254"/>
      <c r="V350" s="254"/>
      <c r="W350" s="254"/>
      <c r="X350" s="255"/>
      <c r="Y350" s="14"/>
      <c r="Z350" s="14"/>
      <c r="AA350" s="14"/>
      <c r="AB350" s="14"/>
      <c r="AC350" s="14"/>
      <c r="AD350" s="14"/>
      <c r="AE350" s="14"/>
      <c r="AT350" s="256" t="s">
        <v>142</v>
      </c>
      <c r="AU350" s="256" t="s">
        <v>88</v>
      </c>
      <c r="AV350" s="14" t="s">
        <v>88</v>
      </c>
      <c r="AW350" s="14" t="s">
        <v>5</v>
      </c>
      <c r="AX350" s="14" t="s">
        <v>82</v>
      </c>
      <c r="AY350" s="256" t="s">
        <v>132</v>
      </c>
    </row>
    <row r="351" s="13" customFormat="1">
      <c r="A351" s="13"/>
      <c r="B351" s="236"/>
      <c r="C351" s="237"/>
      <c r="D351" s="231" t="s">
        <v>142</v>
      </c>
      <c r="E351" s="238" t="s">
        <v>1</v>
      </c>
      <c r="F351" s="239" t="s">
        <v>365</v>
      </c>
      <c r="G351" s="237"/>
      <c r="H351" s="238" t="s">
        <v>1</v>
      </c>
      <c r="I351" s="240"/>
      <c r="J351" s="240"/>
      <c r="K351" s="237"/>
      <c r="L351" s="237"/>
      <c r="M351" s="241"/>
      <c r="N351" s="242"/>
      <c r="O351" s="243"/>
      <c r="P351" s="243"/>
      <c r="Q351" s="243"/>
      <c r="R351" s="243"/>
      <c r="S351" s="243"/>
      <c r="T351" s="243"/>
      <c r="U351" s="243"/>
      <c r="V351" s="243"/>
      <c r="W351" s="243"/>
      <c r="X351" s="244"/>
      <c r="Y351" s="13"/>
      <c r="Z351" s="13"/>
      <c r="AA351" s="13"/>
      <c r="AB351" s="13"/>
      <c r="AC351" s="13"/>
      <c r="AD351" s="13"/>
      <c r="AE351" s="13"/>
      <c r="AT351" s="245" t="s">
        <v>142</v>
      </c>
      <c r="AU351" s="245" t="s">
        <v>88</v>
      </c>
      <c r="AV351" s="13" t="s">
        <v>86</v>
      </c>
      <c r="AW351" s="13" t="s">
        <v>5</v>
      </c>
      <c r="AX351" s="13" t="s">
        <v>82</v>
      </c>
      <c r="AY351" s="245" t="s">
        <v>132</v>
      </c>
    </row>
    <row r="352" s="14" customFormat="1">
      <c r="A352" s="14"/>
      <c r="B352" s="246"/>
      <c r="C352" s="247"/>
      <c r="D352" s="231" t="s">
        <v>142</v>
      </c>
      <c r="E352" s="248" t="s">
        <v>1</v>
      </c>
      <c r="F352" s="249" t="s">
        <v>148</v>
      </c>
      <c r="G352" s="247"/>
      <c r="H352" s="250">
        <v>3</v>
      </c>
      <c r="I352" s="251"/>
      <c r="J352" s="251"/>
      <c r="K352" s="247"/>
      <c r="L352" s="247"/>
      <c r="M352" s="252"/>
      <c r="N352" s="253"/>
      <c r="O352" s="254"/>
      <c r="P352" s="254"/>
      <c r="Q352" s="254"/>
      <c r="R352" s="254"/>
      <c r="S352" s="254"/>
      <c r="T352" s="254"/>
      <c r="U352" s="254"/>
      <c r="V352" s="254"/>
      <c r="W352" s="254"/>
      <c r="X352" s="255"/>
      <c r="Y352" s="14"/>
      <c r="Z352" s="14"/>
      <c r="AA352" s="14"/>
      <c r="AB352" s="14"/>
      <c r="AC352" s="14"/>
      <c r="AD352" s="14"/>
      <c r="AE352" s="14"/>
      <c r="AT352" s="256" t="s">
        <v>142</v>
      </c>
      <c r="AU352" s="256" t="s">
        <v>88</v>
      </c>
      <c r="AV352" s="14" t="s">
        <v>88</v>
      </c>
      <c r="AW352" s="14" t="s">
        <v>5</v>
      </c>
      <c r="AX352" s="14" t="s">
        <v>82</v>
      </c>
      <c r="AY352" s="256" t="s">
        <v>132</v>
      </c>
    </row>
    <row r="353" s="16" customFormat="1">
      <c r="A353" s="16"/>
      <c r="B353" s="268"/>
      <c r="C353" s="269"/>
      <c r="D353" s="231" t="s">
        <v>142</v>
      </c>
      <c r="E353" s="270" t="s">
        <v>1</v>
      </c>
      <c r="F353" s="271" t="s">
        <v>152</v>
      </c>
      <c r="G353" s="269"/>
      <c r="H353" s="272">
        <v>6</v>
      </c>
      <c r="I353" s="273"/>
      <c r="J353" s="273"/>
      <c r="K353" s="269"/>
      <c r="L353" s="269"/>
      <c r="M353" s="274"/>
      <c r="N353" s="275"/>
      <c r="O353" s="276"/>
      <c r="P353" s="276"/>
      <c r="Q353" s="276"/>
      <c r="R353" s="276"/>
      <c r="S353" s="276"/>
      <c r="T353" s="276"/>
      <c r="U353" s="276"/>
      <c r="V353" s="276"/>
      <c r="W353" s="276"/>
      <c r="X353" s="277"/>
      <c r="Y353" s="16"/>
      <c r="Z353" s="16"/>
      <c r="AA353" s="16"/>
      <c r="AB353" s="16"/>
      <c r="AC353" s="16"/>
      <c r="AD353" s="16"/>
      <c r="AE353" s="16"/>
      <c r="AT353" s="278" t="s">
        <v>142</v>
      </c>
      <c r="AU353" s="278" t="s">
        <v>88</v>
      </c>
      <c r="AV353" s="16" t="s">
        <v>138</v>
      </c>
      <c r="AW353" s="16" t="s">
        <v>5</v>
      </c>
      <c r="AX353" s="16" t="s">
        <v>86</v>
      </c>
      <c r="AY353" s="278" t="s">
        <v>132</v>
      </c>
    </row>
    <row r="354" s="2" customFormat="1" ht="16.5" customHeight="1">
      <c r="A354" s="39"/>
      <c r="B354" s="40"/>
      <c r="C354" s="279" t="s">
        <v>366</v>
      </c>
      <c r="D354" s="279" t="s">
        <v>236</v>
      </c>
      <c r="E354" s="280" t="s">
        <v>367</v>
      </c>
      <c r="F354" s="281" t="s">
        <v>368</v>
      </c>
      <c r="G354" s="282" t="s">
        <v>280</v>
      </c>
      <c r="H354" s="283">
        <v>6</v>
      </c>
      <c r="I354" s="284"/>
      <c r="J354" s="285"/>
      <c r="K354" s="286">
        <f>ROUND(P354*H354,2)</f>
        <v>0</v>
      </c>
      <c r="L354" s="285"/>
      <c r="M354" s="287"/>
      <c r="N354" s="288" t="s">
        <v>1</v>
      </c>
      <c r="O354" s="225" t="s">
        <v>45</v>
      </c>
      <c r="P354" s="226">
        <f>I354+J354</f>
        <v>0</v>
      </c>
      <c r="Q354" s="226">
        <f>ROUND(I354*H354,2)</f>
        <v>0</v>
      </c>
      <c r="R354" s="226">
        <f>ROUND(J354*H354,2)</f>
        <v>0</v>
      </c>
      <c r="S354" s="92"/>
      <c r="T354" s="227">
        <f>S354*H354</f>
        <v>0</v>
      </c>
      <c r="U354" s="227">
        <v>0.0015</v>
      </c>
      <c r="V354" s="227">
        <f>U354*H354</f>
        <v>0.0090000000000000011</v>
      </c>
      <c r="W354" s="227">
        <v>0</v>
      </c>
      <c r="X354" s="228">
        <f>W354*H354</f>
        <v>0</v>
      </c>
      <c r="Y354" s="39"/>
      <c r="Z354" s="39"/>
      <c r="AA354" s="39"/>
      <c r="AB354" s="39"/>
      <c r="AC354" s="39"/>
      <c r="AD354" s="39"/>
      <c r="AE354" s="39"/>
      <c r="AR354" s="229" t="s">
        <v>204</v>
      </c>
      <c r="AT354" s="229" t="s">
        <v>236</v>
      </c>
      <c r="AU354" s="229" t="s">
        <v>88</v>
      </c>
      <c r="AY354" s="18" t="s">
        <v>132</v>
      </c>
      <c r="BE354" s="230">
        <f>IF(O354="základní",K354,0)</f>
        <v>0</v>
      </c>
      <c r="BF354" s="230">
        <f>IF(O354="snížená",K354,0)</f>
        <v>0</v>
      </c>
      <c r="BG354" s="230">
        <f>IF(O354="zákl. přenesená",K354,0)</f>
        <v>0</v>
      </c>
      <c r="BH354" s="230">
        <f>IF(O354="sníž. přenesená",K354,0)</f>
        <v>0</v>
      </c>
      <c r="BI354" s="230">
        <f>IF(O354="nulová",K354,0)</f>
        <v>0</v>
      </c>
      <c r="BJ354" s="18" t="s">
        <v>86</v>
      </c>
      <c r="BK354" s="230">
        <f>ROUND(P354*H354,2)</f>
        <v>0</v>
      </c>
      <c r="BL354" s="18" t="s">
        <v>138</v>
      </c>
      <c r="BM354" s="229" t="s">
        <v>369</v>
      </c>
    </row>
    <row r="355" s="2" customFormat="1">
      <c r="A355" s="39"/>
      <c r="B355" s="40"/>
      <c r="C355" s="41"/>
      <c r="D355" s="231" t="s">
        <v>140</v>
      </c>
      <c r="E355" s="41"/>
      <c r="F355" s="232" t="s">
        <v>368</v>
      </c>
      <c r="G355" s="41"/>
      <c r="H355" s="41"/>
      <c r="I355" s="233"/>
      <c r="J355" s="233"/>
      <c r="K355" s="41"/>
      <c r="L355" s="41"/>
      <c r="M355" s="45"/>
      <c r="N355" s="234"/>
      <c r="O355" s="235"/>
      <c r="P355" s="92"/>
      <c r="Q355" s="92"/>
      <c r="R355" s="92"/>
      <c r="S355" s="92"/>
      <c r="T355" s="92"/>
      <c r="U355" s="92"/>
      <c r="V355" s="92"/>
      <c r="W355" s="92"/>
      <c r="X355" s="93"/>
      <c r="Y355" s="39"/>
      <c r="Z355" s="39"/>
      <c r="AA355" s="39"/>
      <c r="AB355" s="39"/>
      <c r="AC355" s="39"/>
      <c r="AD355" s="39"/>
      <c r="AE355" s="39"/>
      <c r="AT355" s="18" t="s">
        <v>140</v>
      </c>
      <c r="AU355" s="18" t="s">
        <v>88</v>
      </c>
    </row>
    <row r="356" s="12" customFormat="1" ht="25.92" customHeight="1">
      <c r="A356" s="12"/>
      <c r="B356" s="199"/>
      <c r="C356" s="200"/>
      <c r="D356" s="201" t="s">
        <v>81</v>
      </c>
      <c r="E356" s="202" t="s">
        <v>370</v>
      </c>
      <c r="F356" s="202" t="s">
        <v>371</v>
      </c>
      <c r="G356" s="200"/>
      <c r="H356" s="200"/>
      <c r="I356" s="203"/>
      <c r="J356" s="203"/>
      <c r="K356" s="204">
        <f>BK356</f>
        <v>0</v>
      </c>
      <c r="L356" s="200"/>
      <c r="M356" s="205"/>
      <c r="N356" s="206"/>
      <c r="O356" s="207"/>
      <c r="P356" s="207"/>
      <c r="Q356" s="208">
        <f>Q357</f>
        <v>0</v>
      </c>
      <c r="R356" s="208">
        <f>R357</f>
        <v>0</v>
      </c>
      <c r="S356" s="207"/>
      <c r="T356" s="209">
        <f>T357</f>
        <v>0</v>
      </c>
      <c r="U356" s="207"/>
      <c r="V356" s="209">
        <f>V357</f>
        <v>0</v>
      </c>
      <c r="W356" s="207"/>
      <c r="X356" s="210">
        <f>X357</f>
        <v>0.12678</v>
      </c>
      <c r="Y356" s="12"/>
      <c r="Z356" s="12"/>
      <c r="AA356" s="12"/>
      <c r="AB356" s="12"/>
      <c r="AC356" s="12"/>
      <c r="AD356" s="12"/>
      <c r="AE356" s="12"/>
      <c r="AR356" s="211" t="s">
        <v>88</v>
      </c>
      <c r="AT356" s="212" t="s">
        <v>81</v>
      </c>
      <c r="AU356" s="212" t="s">
        <v>82</v>
      </c>
      <c r="AY356" s="211" t="s">
        <v>132</v>
      </c>
      <c r="BK356" s="213">
        <f>BK357</f>
        <v>0</v>
      </c>
    </row>
    <row r="357" s="12" customFormat="1" ht="22.8" customHeight="1">
      <c r="A357" s="12"/>
      <c r="B357" s="199"/>
      <c r="C357" s="200"/>
      <c r="D357" s="201" t="s">
        <v>81</v>
      </c>
      <c r="E357" s="214" t="s">
        <v>372</v>
      </c>
      <c r="F357" s="214" t="s">
        <v>373</v>
      </c>
      <c r="G357" s="200"/>
      <c r="H357" s="200"/>
      <c r="I357" s="203"/>
      <c r="J357" s="203"/>
      <c r="K357" s="215">
        <f>BK357</f>
        <v>0</v>
      </c>
      <c r="L357" s="200"/>
      <c r="M357" s="205"/>
      <c r="N357" s="206"/>
      <c r="O357" s="207"/>
      <c r="P357" s="207"/>
      <c r="Q357" s="208">
        <f>SUM(Q358:Q364)</f>
        <v>0</v>
      </c>
      <c r="R357" s="208">
        <f>SUM(R358:R364)</f>
        <v>0</v>
      </c>
      <c r="S357" s="207"/>
      <c r="T357" s="209">
        <f>SUM(T358:T364)</f>
        <v>0</v>
      </c>
      <c r="U357" s="207"/>
      <c r="V357" s="209">
        <f>SUM(V358:V364)</f>
        <v>0</v>
      </c>
      <c r="W357" s="207"/>
      <c r="X357" s="210">
        <f>SUM(X358:X364)</f>
        <v>0.12678</v>
      </c>
      <c r="Y357" s="12"/>
      <c r="Z357" s="12"/>
      <c r="AA357" s="12"/>
      <c r="AB357" s="12"/>
      <c r="AC357" s="12"/>
      <c r="AD357" s="12"/>
      <c r="AE357" s="12"/>
      <c r="AR357" s="211" t="s">
        <v>88</v>
      </c>
      <c r="AT357" s="212" t="s">
        <v>81</v>
      </c>
      <c r="AU357" s="212" t="s">
        <v>86</v>
      </c>
      <c r="AY357" s="211" t="s">
        <v>132</v>
      </c>
      <c r="BK357" s="213">
        <f>SUM(BK358:BK364)</f>
        <v>0</v>
      </c>
    </row>
    <row r="358" s="2" customFormat="1" ht="16.5" customHeight="1">
      <c r="A358" s="39"/>
      <c r="B358" s="40"/>
      <c r="C358" s="216" t="s">
        <v>374</v>
      </c>
      <c r="D358" s="216" t="s">
        <v>134</v>
      </c>
      <c r="E358" s="217" t="s">
        <v>375</v>
      </c>
      <c r="F358" s="218" t="s">
        <v>376</v>
      </c>
      <c r="G358" s="219" t="s">
        <v>280</v>
      </c>
      <c r="H358" s="220">
        <v>6</v>
      </c>
      <c r="I358" s="221"/>
      <c r="J358" s="221"/>
      <c r="K358" s="222">
        <f>ROUND(P358*H358,2)</f>
        <v>0</v>
      </c>
      <c r="L358" s="223"/>
      <c r="M358" s="45"/>
      <c r="N358" s="224" t="s">
        <v>1</v>
      </c>
      <c r="O358" s="225" t="s">
        <v>45</v>
      </c>
      <c r="P358" s="226">
        <f>I358+J358</f>
        <v>0</v>
      </c>
      <c r="Q358" s="226">
        <f>ROUND(I358*H358,2)</f>
        <v>0</v>
      </c>
      <c r="R358" s="226">
        <f>ROUND(J358*H358,2)</f>
        <v>0</v>
      </c>
      <c r="S358" s="92"/>
      <c r="T358" s="227">
        <f>S358*H358</f>
        <v>0</v>
      </c>
      <c r="U358" s="227">
        <v>0</v>
      </c>
      <c r="V358" s="227">
        <f>U358*H358</f>
        <v>0</v>
      </c>
      <c r="W358" s="227">
        <v>0.021129999999999999</v>
      </c>
      <c r="X358" s="228">
        <f>W358*H358</f>
        <v>0.12678</v>
      </c>
      <c r="Y358" s="39"/>
      <c r="Z358" s="39"/>
      <c r="AA358" s="39"/>
      <c r="AB358" s="39"/>
      <c r="AC358" s="39"/>
      <c r="AD358" s="39"/>
      <c r="AE358" s="39"/>
      <c r="AR358" s="229" t="s">
        <v>171</v>
      </c>
      <c r="AT358" s="229" t="s">
        <v>134</v>
      </c>
      <c r="AU358" s="229" t="s">
        <v>88</v>
      </c>
      <c r="AY358" s="18" t="s">
        <v>132</v>
      </c>
      <c r="BE358" s="230">
        <f>IF(O358="základní",K358,0)</f>
        <v>0</v>
      </c>
      <c r="BF358" s="230">
        <f>IF(O358="snížená",K358,0)</f>
        <v>0</v>
      </c>
      <c r="BG358" s="230">
        <f>IF(O358="zákl. přenesená",K358,0)</f>
        <v>0</v>
      </c>
      <c r="BH358" s="230">
        <f>IF(O358="sníž. přenesená",K358,0)</f>
        <v>0</v>
      </c>
      <c r="BI358" s="230">
        <f>IF(O358="nulová",K358,0)</f>
        <v>0</v>
      </c>
      <c r="BJ358" s="18" t="s">
        <v>86</v>
      </c>
      <c r="BK358" s="230">
        <f>ROUND(P358*H358,2)</f>
        <v>0</v>
      </c>
      <c r="BL358" s="18" t="s">
        <v>171</v>
      </c>
      <c r="BM358" s="229" t="s">
        <v>377</v>
      </c>
    </row>
    <row r="359" s="2" customFormat="1">
      <c r="A359" s="39"/>
      <c r="B359" s="40"/>
      <c r="C359" s="41"/>
      <c r="D359" s="231" t="s">
        <v>140</v>
      </c>
      <c r="E359" s="41"/>
      <c r="F359" s="232" t="s">
        <v>378</v>
      </c>
      <c r="G359" s="41"/>
      <c r="H359" s="41"/>
      <c r="I359" s="233"/>
      <c r="J359" s="233"/>
      <c r="K359" s="41"/>
      <c r="L359" s="41"/>
      <c r="M359" s="45"/>
      <c r="N359" s="234"/>
      <c r="O359" s="235"/>
      <c r="P359" s="92"/>
      <c r="Q359" s="92"/>
      <c r="R359" s="92"/>
      <c r="S359" s="92"/>
      <c r="T359" s="92"/>
      <c r="U359" s="92"/>
      <c r="V359" s="92"/>
      <c r="W359" s="92"/>
      <c r="X359" s="93"/>
      <c r="Y359" s="39"/>
      <c r="Z359" s="39"/>
      <c r="AA359" s="39"/>
      <c r="AB359" s="39"/>
      <c r="AC359" s="39"/>
      <c r="AD359" s="39"/>
      <c r="AE359" s="39"/>
      <c r="AT359" s="18" t="s">
        <v>140</v>
      </c>
      <c r="AU359" s="18" t="s">
        <v>88</v>
      </c>
    </row>
    <row r="360" s="13" customFormat="1">
      <c r="A360" s="13"/>
      <c r="B360" s="236"/>
      <c r="C360" s="237"/>
      <c r="D360" s="231" t="s">
        <v>142</v>
      </c>
      <c r="E360" s="238" t="s">
        <v>1</v>
      </c>
      <c r="F360" s="239" t="s">
        <v>379</v>
      </c>
      <c r="G360" s="237"/>
      <c r="H360" s="238" t="s">
        <v>1</v>
      </c>
      <c r="I360" s="240"/>
      <c r="J360" s="240"/>
      <c r="K360" s="237"/>
      <c r="L360" s="237"/>
      <c r="M360" s="241"/>
      <c r="N360" s="242"/>
      <c r="O360" s="243"/>
      <c r="P360" s="243"/>
      <c r="Q360" s="243"/>
      <c r="R360" s="243"/>
      <c r="S360" s="243"/>
      <c r="T360" s="243"/>
      <c r="U360" s="243"/>
      <c r="V360" s="243"/>
      <c r="W360" s="243"/>
      <c r="X360" s="244"/>
      <c r="Y360" s="13"/>
      <c r="Z360" s="13"/>
      <c r="AA360" s="13"/>
      <c r="AB360" s="13"/>
      <c r="AC360" s="13"/>
      <c r="AD360" s="13"/>
      <c r="AE360" s="13"/>
      <c r="AT360" s="245" t="s">
        <v>142</v>
      </c>
      <c r="AU360" s="245" t="s">
        <v>88</v>
      </c>
      <c r="AV360" s="13" t="s">
        <v>86</v>
      </c>
      <c r="AW360" s="13" t="s">
        <v>5</v>
      </c>
      <c r="AX360" s="13" t="s">
        <v>82</v>
      </c>
      <c r="AY360" s="245" t="s">
        <v>132</v>
      </c>
    </row>
    <row r="361" s="14" customFormat="1">
      <c r="A361" s="14"/>
      <c r="B361" s="246"/>
      <c r="C361" s="247"/>
      <c r="D361" s="231" t="s">
        <v>142</v>
      </c>
      <c r="E361" s="248" t="s">
        <v>1</v>
      </c>
      <c r="F361" s="249" t="s">
        <v>148</v>
      </c>
      <c r="G361" s="247"/>
      <c r="H361" s="250">
        <v>3</v>
      </c>
      <c r="I361" s="251"/>
      <c r="J361" s="251"/>
      <c r="K361" s="247"/>
      <c r="L361" s="247"/>
      <c r="M361" s="252"/>
      <c r="N361" s="253"/>
      <c r="O361" s="254"/>
      <c r="P361" s="254"/>
      <c r="Q361" s="254"/>
      <c r="R361" s="254"/>
      <c r="S361" s="254"/>
      <c r="T361" s="254"/>
      <c r="U361" s="254"/>
      <c r="V361" s="254"/>
      <c r="W361" s="254"/>
      <c r="X361" s="255"/>
      <c r="Y361" s="14"/>
      <c r="Z361" s="14"/>
      <c r="AA361" s="14"/>
      <c r="AB361" s="14"/>
      <c r="AC361" s="14"/>
      <c r="AD361" s="14"/>
      <c r="AE361" s="14"/>
      <c r="AT361" s="256" t="s">
        <v>142</v>
      </c>
      <c r="AU361" s="256" t="s">
        <v>88</v>
      </c>
      <c r="AV361" s="14" t="s">
        <v>88</v>
      </c>
      <c r="AW361" s="14" t="s">
        <v>5</v>
      </c>
      <c r="AX361" s="14" t="s">
        <v>82</v>
      </c>
      <c r="AY361" s="256" t="s">
        <v>132</v>
      </c>
    </row>
    <row r="362" s="13" customFormat="1">
      <c r="A362" s="13"/>
      <c r="B362" s="236"/>
      <c r="C362" s="237"/>
      <c r="D362" s="231" t="s">
        <v>142</v>
      </c>
      <c r="E362" s="238" t="s">
        <v>1</v>
      </c>
      <c r="F362" s="239" t="s">
        <v>380</v>
      </c>
      <c r="G362" s="237"/>
      <c r="H362" s="238" t="s">
        <v>1</v>
      </c>
      <c r="I362" s="240"/>
      <c r="J362" s="240"/>
      <c r="K362" s="237"/>
      <c r="L362" s="237"/>
      <c r="M362" s="241"/>
      <c r="N362" s="242"/>
      <c r="O362" s="243"/>
      <c r="P362" s="243"/>
      <c r="Q362" s="243"/>
      <c r="R362" s="243"/>
      <c r="S362" s="243"/>
      <c r="T362" s="243"/>
      <c r="U362" s="243"/>
      <c r="V362" s="243"/>
      <c r="W362" s="243"/>
      <c r="X362" s="244"/>
      <c r="Y362" s="13"/>
      <c r="Z362" s="13"/>
      <c r="AA362" s="13"/>
      <c r="AB362" s="13"/>
      <c r="AC362" s="13"/>
      <c r="AD362" s="13"/>
      <c r="AE362" s="13"/>
      <c r="AT362" s="245" t="s">
        <v>142</v>
      </c>
      <c r="AU362" s="245" t="s">
        <v>88</v>
      </c>
      <c r="AV362" s="13" t="s">
        <v>86</v>
      </c>
      <c r="AW362" s="13" t="s">
        <v>5</v>
      </c>
      <c r="AX362" s="13" t="s">
        <v>82</v>
      </c>
      <c r="AY362" s="245" t="s">
        <v>132</v>
      </c>
    </row>
    <row r="363" s="14" customFormat="1">
      <c r="A363" s="14"/>
      <c r="B363" s="246"/>
      <c r="C363" s="247"/>
      <c r="D363" s="231" t="s">
        <v>142</v>
      </c>
      <c r="E363" s="248" t="s">
        <v>1</v>
      </c>
      <c r="F363" s="249" t="s">
        <v>148</v>
      </c>
      <c r="G363" s="247"/>
      <c r="H363" s="250">
        <v>3</v>
      </c>
      <c r="I363" s="251"/>
      <c r="J363" s="251"/>
      <c r="K363" s="247"/>
      <c r="L363" s="247"/>
      <c r="M363" s="252"/>
      <c r="N363" s="253"/>
      <c r="O363" s="254"/>
      <c r="P363" s="254"/>
      <c r="Q363" s="254"/>
      <c r="R363" s="254"/>
      <c r="S363" s="254"/>
      <c r="T363" s="254"/>
      <c r="U363" s="254"/>
      <c r="V363" s="254"/>
      <c r="W363" s="254"/>
      <c r="X363" s="255"/>
      <c r="Y363" s="14"/>
      <c r="Z363" s="14"/>
      <c r="AA363" s="14"/>
      <c r="AB363" s="14"/>
      <c r="AC363" s="14"/>
      <c r="AD363" s="14"/>
      <c r="AE363" s="14"/>
      <c r="AT363" s="256" t="s">
        <v>142</v>
      </c>
      <c r="AU363" s="256" t="s">
        <v>88</v>
      </c>
      <c r="AV363" s="14" t="s">
        <v>88</v>
      </c>
      <c r="AW363" s="14" t="s">
        <v>5</v>
      </c>
      <c r="AX363" s="14" t="s">
        <v>82</v>
      </c>
      <c r="AY363" s="256" t="s">
        <v>132</v>
      </c>
    </row>
    <row r="364" s="16" customFormat="1">
      <c r="A364" s="16"/>
      <c r="B364" s="268"/>
      <c r="C364" s="269"/>
      <c r="D364" s="231" t="s">
        <v>142</v>
      </c>
      <c r="E364" s="270" t="s">
        <v>1</v>
      </c>
      <c r="F364" s="271" t="s">
        <v>152</v>
      </c>
      <c r="G364" s="269"/>
      <c r="H364" s="272">
        <v>6</v>
      </c>
      <c r="I364" s="273"/>
      <c r="J364" s="273"/>
      <c r="K364" s="269"/>
      <c r="L364" s="269"/>
      <c r="M364" s="274"/>
      <c r="N364" s="275"/>
      <c r="O364" s="276"/>
      <c r="P364" s="276"/>
      <c r="Q364" s="276"/>
      <c r="R364" s="276"/>
      <c r="S364" s="276"/>
      <c r="T364" s="276"/>
      <c r="U364" s="276"/>
      <c r="V364" s="276"/>
      <c r="W364" s="276"/>
      <c r="X364" s="277"/>
      <c r="Y364" s="16"/>
      <c r="Z364" s="16"/>
      <c r="AA364" s="16"/>
      <c r="AB364" s="16"/>
      <c r="AC364" s="16"/>
      <c r="AD364" s="16"/>
      <c r="AE364" s="16"/>
      <c r="AT364" s="278" t="s">
        <v>142</v>
      </c>
      <c r="AU364" s="278" t="s">
        <v>88</v>
      </c>
      <c r="AV364" s="16" t="s">
        <v>138</v>
      </c>
      <c r="AW364" s="16" t="s">
        <v>5</v>
      </c>
      <c r="AX364" s="16" t="s">
        <v>86</v>
      </c>
      <c r="AY364" s="278" t="s">
        <v>132</v>
      </c>
    </row>
    <row r="365" s="12" customFormat="1" ht="25.92" customHeight="1">
      <c r="A365" s="12"/>
      <c r="B365" s="199"/>
      <c r="C365" s="200"/>
      <c r="D365" s="201" t="s">
        <v>81</v>
      </c>
      <c r="E365" s="202" t="s">
        <v>381</v>
      </c>
      <c r="F365" s="202" t="s">
        <v>382</v>
      </c>
      <c r="G365" s="200"/>
      <c r="H365" s="200"/>
      <c r="I365" s="203"/>
      <c r="J365" s="203"/>
      <c r="K365" s="204">
        <f>BK365</f>
        <v>0</v>
      </c>
      <c r="L365" s="200"/>
      <c r="M365" s="205"/>
      <c r="N365" s="206"/>
      <c r="O365" s="207"/>
      <c r="P365" s="207"/>
      <c r="Q365" s="208">
        <f>SUM(Q366:Q369)</f>
        <v>0</v>
      </c>
      <c r="R365" s="208">
        <f>SUM(R366:R369)</f>
        <v>0</v>
      </c>
      <c r="S365" s="207"/>
      <c r="T365" s="209">
        <f>SUM(T366:T369)</f>
        <v>0</v>
      </c>
      <c r="U365" s="207"/>
      <c r="V365" s="209">
        <f>SUM(V366:V369)</f>
        <v>0</v>
      </c>
      <c r="W365" s="207"/>
      <c r="X365" s="210">
        <f>SUM(X366:X369)</f>
        <v>0</v>
      </c>
      <c r="Y365" s="12"/>
      <c r="Z365" s="12"/>
      <c r="AA365" s="12"/>
      <c r="AB365" s="12"/>
      <c r="AC365" s="12"/>
      <c r="AD365" s="12"/>
      <c r="AE365" s="12"/>
      <c r="AR365" s="211" t="s">
        <v>138</v>
      </c>
      <c r="AT365" s="212" t="s">
        <v>81</v>
      </c>
      <c r="AU365" s="212" t="s">
        <v>82</v>
      </c>
      <c r="AY365" s="211" t="s">
        <v>132</v>
      </c>
      <c r="BK365" s="213">
        <f>SUM(BK366:BK369)</f>
        <v>0</v>
      </c>
    </row>
    <row r="366" s="2" customFormat="1" ht="16.5" customHeight="1">
      <c r="A366" s="39"/>
      <c r="B366" s="40"/>
      <c r="C366" s="216" t="s">
        <v>383</v>
      </c>
      <c r="D366" s="216" t="s">
        <v>134</v>
      </c>
      <c r="E366" s="217" t="s">
        <v>384</v>
      </c>
      <c r="F366" s="218" t="s">
        <v>385</v>
      </c>
      <c r="G366" s="219" t="s">
        <v>386</v>
      </c>
      <c r="H366" s="220">
        <v>4.7999999999999998</v>
      </c>
      <c r="I366" s="221"/>
      <c r="J366" s="221"/>
      <c r="K366" s="222">
        <f>ROUND(P366*H366,2)</f>
        <v>0</v>
      </c>
      <c r="L366" s="223"/>
      <c r="M366" s="45"/>
      <c r="N366" s="224" t="s">
        <v>1</v>
      </c>
      <c r="O366" s="225" t="s">
        <v>45</v>
      </c>
      <c r="P366" s="226">
        <f>I366+J366</f>
        <v>0</v>
      </c>
      <c r="Q366" s="226">
        <f>ROUND(I366*H366,2)</f>
        <v>0</v>
      </c>
      <c r="R366" s="226">
        <f>ROUND(J366*H366,2)</f>
        <v>0</v>
      </c>
      <c r="S366" s="92"/>
      <c r="T366" s="227">
        <f>S366*H366</f>
        <v>0</v>
      </c>
      <c r="U366" s="227">
        <v>0</v>
      </c>
      <c r="V366" s="227">
        <f>U366*H366</f>
        <v>0</v>
      </c>
      <c r="W366" s="227">
        <v>0</v>
      </c>
      <c r="X366" s="228">
        <f>W366*H366</f>
        <v>0</v>
      </c>
      <c r="Y366" s="39"/>
      <c r="Z366" s="39"/>
      <c r="AA366" s="39"/>
      <c r="AB366" s="39"/>
      <c r="AC366" s="39"/>
      <c r="AD366" s="39"/>
      <c r="AE366" s="39"/>
      <c r="AR366" s="229" t="s">
        <v>387</v>
      </c>
      <c r="AT366" s="229" t="s">
        <v>134</v>
      </c>
      <c r="AU366" s="229" t="s">
        <v>86</v>
      </c>
      <c r="AY366" s="18" t="s">
        <v>132</v>
      </c>
      <c r="BE366" s="230">
        <f>IF(O366="základní",K366,0)</f>
        <v>0</v>
      </c>
      <c r="BF366" s="230">
        <f>IF(O366="snížená",K366,0)</f>
        <v>0</v>
      </c>
      <c r="BG366" s="230">
        <f>IF(O366="zákl. přenesená",K366,0)</f>
        <v>0</v>
      </c>
      <c r="BH366" s="230">
        <f>IF(O366="sníž. přenesená",K366,0)</f>
        <v>0</v>
      </c>
      <c r="BI366" s="230">
        <f>IF(O366="nulová",K366,0)</f>
        <v>0</v>
      </c>
      <c r="BJ366" s="18" t="s">
        <v>86</v>
      </c>
      <c r="BK366" s="230">
        <f>ROUND(P366*H366,2)</f>
        <v>0</v>
      </c>
      <c r="BL366" s="18" t="s">
        <v>387</v>
      </c>
      <c r="BM366" s="229" t="s">
        <v>388</v>
      </c>
    </row>
    <row r="367" s="2" customFormat="1">
      <c r="A367" s="39"/>
      <c r="B367" s="40"/>
      <c r="C367" s="41"/>
      <c r="D367" s="231" t="s">
        <v>140</v>
      </c>
      <c r="E367" s="41"/>
      <c r="F367" s="232" t="s">
        <v>389</v>
      </c>
      <c r="G367" s="41"/>
      <c r="H367" s="41"/>
      <c r="I367" s="233"/>
      <c r="J367" s="233"/>
      <c r="K367" s="41"/>
      <c r="L367" s="41"/>
      <c r="M367" s="45"/>
      <c r="N367" s="234"/>
      <c r="O367" s="235"/>
      <c r="P367" s="92"/>
      <c r="Q367" s="92"/>
      <c r="R367" s="92"/>
      <c r="S367" s="92"/>
      <c r="T367" s="92"/>
      <c r="U367" s="92"/>
      <c r="V367" s="92"/>
      <c r="W367" s="92"/>
      <c r="X367" s="93"/>
      <c r="Y367" s="39"/>
      <c r="Z367" s="39"/>
      <c r="AA367" s="39"/>
      <c r="AB367" s="39"/>
      <c r="AC367" s="39"/>
      <c r="AD367" s="39"/>
      <c r="AE367" s="39"/>
      <c r="AT367" s="18" t="s">
        <v>140</v>
      </c>
      <c r="AU367" s="18" t="s">
        <v>86</v>
      </c>
    </row>
    <row r="368" s="2" customFormat="1" ht="16.5" customHeight="1">
      <c r="A368" s="39"/>
      <c r="B368" s="40"/>
      <c r="C368" s="216" t="s">
        <v>390</v>
      </c>
      <c r="D368" s="216" t="s">
        <v>134</v>
      </c>
      <c r="E368" s="217" t="s">
        <v>391</v>
      </c>
      <c r="F368" s="218" t="s">
        <v>392</v>
      </c>
      <c r="G368" s="219" t="s">
        <v>393</v>
      </c>
      <c r="H368" s="220">
        <v>4</v>
      </c>
      <c r="I368" s="221"/>
      <c r="J368" s="221"/>
      <c r="K368" s="222">
        <f>ROUND(P368*H368,2)</f>
        <v>0</v>
      </c>
      <c r="L368" s="223"/>
      <c r="M368" s="45"/>
      <c r="N368" s="224" t="s">
        <v>1</v>
      </c>
      <c r="O368" s="225" t="s">
        <v>45</v>
      </c>
      <c r="P368" s="226">
        <f>I368+J368</f>
        <v>0</v>
      </c>
      <c r="Q368" s="226">
        <f>ROUND(I368*H368,2)</f>
        <v>0</v>
      </c>
      <c r="R368" s="226">
        <f>ROUND(J368*H368,2)</f>
        <v>0</v>
      </c>
      <c r="S368" s="92"/>
      <c r="T368" s="227">
        <f>S368*H368</f>
        <v>0</v>
      </c>
      <c r="U368" s="227">
        <v>0</v>
      </c>
      <c r="V368" s="227">
        <f>U368*H368</f>
        <v>0</v>
      </c>
      <c r="W368" s="227">
        <v>0</v>
      </c>
      <c r="X368" s="228">
        <f>W368*H368</f>
        <v>0</v>
      </c>
      <c r="Y368" s="39"/>
      <c r="Z368" s="39"/>
      <c r="AA368" s="39"/>
      <c r="AB368" s="39"/>
      <c r="AC368" s="39"/>
      <c r="AD368" s="39"/>
      <c r="AE368" s="39"/>
      <c r="AR368" s="229" t="s">
        <v>387</v>
      </c>
      <c r="AT368" s="229" t="s">
        <v>134</v>
      </c>
      <c r="AU368" s="229" t="s">
        <v>86</v>
      </c>
      <c r="AY368" s="18" t="s">
        <v>132</v>
      </c>
      <c r="BE368" s="230">
        <f>IF(O368="základní",K368,0)</f>
        <v>0</v>
      </c>
      <c r="BF368" s="230">
        <f>IF(O368="snížená",K368,0)</f>
        <v>0</v>
      </c>
      <c r="BG368" s="230">
        <f>IF(O368="zákl. přenesená",K368,0)</f>
        <v>0</v>
      </c>
      <c r="BH368" s="230">
        <f>IF(O368="sníž. přenesená",K368,0)</f>
        <v>0</v>
      </c>
      <c r="BI368" s="230">
        <f>IF(O368="nulová",K368,0)</f>
        <v>0</v>
      </c>
      <c r="BJ368" s="18" t="s">
        <v>86</v>
      </c>
      <c r="BK368" s="230">
        <f>ROUND(P368*H368,2)</f>
        <v>0</v>
      </c>
      <c r="BL368" s="18" t="s">
        <v>387</v>
      </c>
      <c r="BM368" s="229" t="s">
        <v>394</v>
      </c>
    </row>
    <row r="369" s="2" customFormat="1">
      <c r="A369" s="39"/>
      <c r="B369" s="40"/>
      <c r="C369" s="41"/>
      <c r="D369" s="231" t="s">
        <v>140</v>
      </c>
      <c r="E369" s="41"/>
      <c r="F369" s="232" t="s">
        <v>395</v>
      </c>
      <c r="G369" s="41"/>
      <c r="H369" s="41"/>
      <c r="I369" s="233"/>
      <c r="J369" s="233"/>
      <c r="K369" s="41"/>
      <c r="L369" s="41"/>
      <c r="M369" s="45"/>
      <c r="N369" s="234"/>
      <c r="O369" s="235"/>
      <c r="P369" s="92"/>
      <c r="Q369" s="92"/>
      <c r="R369" s="92"/>
      <c r="S369" s="92"/>
      <c r="T369" s="92"/>
      <c r="U369" s="92"/>
      <c r="V369" s="92"/>
      <c r="W369" s="92"/>
      <c r="X369" s="93"/>
      <c r="Y369" s="39"/>
      <c r="Z369" s="39"/>
      <c r="AA369" s="39"/>
      <c r="AB369" s="39"/>
      <c r="AC369" s="39"/>
      <c r="AD369" s="39"/>
      <c r="AE369" s="39"/>
      <c r="AT369" s="18" t="s">
        <v>140</v>
      </c>
      <c r="AU369" s="18" t="s">
        <v>86</v>
      </c>
    </row>
    <row r="370" s="12" customFormat="1" ht="25.92" customHeight="1">
      <c r="A370" s="12"/>
      <c r="B370" s="199"/>
      <c r="C370" s="200"/>
      <c r="D370" s="201" t="s">
        <v>81</v>
      </c>
      <c r="E370" s="202" t="s">
        <v>396</v>
      </c>
      <c r="F370" s="202" t="s">
        <v>397</v>
      </c>
      <c r="G370" s="200"/>
      <c r="H370" s="200"/>
      <c r="I370" s="203"/>
      <c r="J370" s="203"/>
      <c r="K370" s="204">
        <f>BK370</f>
        <v>0</v>
      </c>
      <c r="L370" s="200"/>
      <c r="M370" s="205"/>
      <c r="N370" s="206"/>
      <c r="O370" s="207"/>
      <c r="P370" s="207"/>
      <c r="Q370" s="208">
        <f>Q371+Q378+Q383+Q386</f>
        <v>0</v>
      </c>
      <c r="R370" s="208">
        <f>R371+R378+R383+R386</f>
        <v>0</v>
      </c>
      <c r="S370" s="207"/>
      <c r="T370" s="209">
        <f>T371+T378+T383+T386</f>
        <v>0</v>
      </c>
      <c r="U370" s="207"/>
      <c r="V370" s="209">
        <f>V371+V378+V383+V386</f>
        <v>0</v>
      </c>
      <c r="W370" s="207"/>
      <c r="X370" s="210">
        <f>X371+X378+X383+X386</f>
        <v>0</v>
      </c>
      <c r="Y370" s="12"/>
      <c r="Z370" s="12"/>
      <c r="AA370" s="12"/>
      <c r="AB370" s="12"/>
      <c r="AC370" s="12"/>
      <c r="AD370" s="12"/>
      <c r="AE370" s="12"/>
      <c r="AR370" s="211" t="s">
        <v>177</v>
      </c>
      <c r="AT370" s="212" t="s">
        <v>81</v>
      </c>
      <c r="AU370" s="212" t="s">
        <v>82</v>
      </c>
      <c r="AY370" s="211" t="s">
        <v>132</v>
      </c>
      <c r="BK370" s="213">
        <f>BK371+BK378+BK383+BK386</f>
        <v>0</v>
      </c>
    </row>
    <row r="371" s="12" customFormat="1" ht="22.8" customHeight="1">
      <c r="A371" s="12"/>
      <c r="B371" s="199"/>
      <c r="C371" s="200"/>
      <c r="D371" s="201" t="s">
        <v>81</v>
      </c>
      <c r="E371" s="214" t="s">
        <v>398</v>
      </c>
      <c r="F371" s="214" t="s">
        <v>399</v>
      </c>
      <c r="G371" s="200"/>
      <c r="H371" s="200"/>
      <c r="I371" s="203"/>
      <c r="J371" s="203"/>
      <c r="K371" s="215">
        <f>BK371</f>
        <v>0</v>
      </c>
      <c r="L371" s="200"/>
      <c r="M371" s="205"/>
      <c r="N371" s="206"/>
      <c r="O371" s="207"/>
      <c r="P371" s="207"/>
      <c r="Q371" s="208">
        <f>SUM(Q372:Q377)</f>
        <v>0</v>
      </c>
      <c r="R371" s="208">
        <f>SUM(R372:R377)</f>
        <v>0</v>
      </c>
      <c r="S371" s="207"/>
      <c r="T371" s="209">
        <f>SUM(T372:T377)</f>
        <v>0</v>
      </c>
      <c r="U371" s="207"/>
      <c r="V371" s="209">
        <f>SUM(V372:V377)</f>
        <v>0</v>
      </c>
      <c r="W371" s="207"/>
      <c r="X371" s="210">
        <f>SUM(X372:X377)</f>
        <v>0</v>
      </c>
      <c r="Y371" s="12"/>
      <c r="Z371" s="12"/>
      <c r="AA371" s="12"/>
      <c r="AB371" s="12"/>
      <c r="AC371" s="12"/>
      <c r="AD371" s="12"/>
      <c r="AE371" s="12"/>
      <c r="AR371" s="211" t="s">
        <v>177</v>
      </c>
      <c r="AT371" s="212" t="s">
        <v>81</v>
      </c>
      <c r="AU371" s="212" t="s">
        <v>86</v>
      </c>
      <c r="AY371" s="211" t="s">
        <v>132</v>
      </c>
      <c r="BK371" s="213">
        <f>SUM(BK372:BK377)</f>
        <v>0</v>
      </c>
    </row>
    <row r="372" s="2" customFormat="1" ht="16.5" customHeight="1">
      <c r="A372" s="39"/>
      <c r="B372" s="40"/>
      <c r="C372" s="216" t="s">
        <v>400</v>
      </c>
      <c r="D372" s="216" t="s">
        <v>134</v>
      </c>
      <c r="E372" s="217" t="s">
        <v>401</v>
      </c>
      <c r="F372" s="218" t="s">
        <v>402</v>
      </c>
      <c r="G372" s="219" t="s">
        <v>280</v>
      </c>
      <c r="H372" s="220">
        <v>1</v>
      </c>
      <c r="I372" s="221"/>
      <c r="J372" s="221"/>
      <c r="K372" s="222">
        <f>ROUND(P372*H372,2)</f>
        <v>0</v>
      </c>
      <c r="L372" s="223"/>
      <c r="M372" s="45"/>
      <c r="N372" s="224" t="s">
        <v>1</v>
      </c>
      <c r="O372" s="225" t="s">
        <v>45</v>
      </c>
      <c r="P372" s="226">
        <f>I372+J372</f>
        <v>0</v>
      </c>
      <c r="Q372" s="226">
        <f>ROUND(I372*H372,2)</f>
        <v>0</v>
      </c>
      <c r="R372" s="226">
        <f>ROUND(J372*H372,2)</f>
        <v>0</v>
      </c>
      <c r="S372" s="92"/>
      <c r="T372" s="227">
        <f>S372*H372</f>
        <v>0</v>
      </c>
      <c r="U372" s="227">
        <v>0</v>
      </c>
      <c r="V372" s="227">
        <f>U372*H372</f>
        <v>0</v>
      </c>
      <c r="W372" s="227">
        <v>0</v>
      </c>
      <c r="X372" s="228">
        <f>W372*H372</f>
        <v>0</v>
      </c>
      <c r="Y372" s="39"/>
      <c r="Z372" s="39"/>
      <c r="AA372" s="39"/>
      <c r="AB372" s="39"/>
      <c r="AC372" s="39"/>
      <c r="AD372" s="39"/>
      <c r="AE372" s="39"/>
      <c r="AR372" s="229" t="s">
        <v>403</v>
      </c>
      <c r="AT372" s="229" t="s">
        <v>134</v>
      </c>
      <c r="AU372" s="229" t="s">
        <v>88</v>
      </c>
      <c r="AY372" s="18" t="s">
        <v>132</v>
      </c>
      <c r="BE372" s="230">
        <f>IF(O372="základní",K372,0)</f>
        <v>0</v>
      </c>
      <c r="BF372" s="230">
        <f>IF(O372="snížená",K372,0)</f>
        <v>0</v>
      </c>
      <c r="BG372" s="230">
        <f>IF(O372="zákl. přenesená",K372,0)</f>
        <v>0</v>
      </c>
      <c r="BH372" s="230">
        <f>IF(O372="sníž. přenesená",K372,0)</f>
        <v>0</v>
      </c>
      <c r="BI372" s="230">
        <f>IF(O372="nulová",K372,0)</f>
        <v>0</v>
      </c>
      <c r="BJ372" s="18" t="s">
        <v>86</v>
      </c>
      <c r="BK372" s="230">
        <f>ROUND(P372*H372,2)</f>
        <v>0</v>
      </c>
      <c r="BL372" s="18" t="s">
        <v>403</v>
      </c>
      <c r="BM372" s="229" t="s">
        <v>404</v>
      </c>
    </row>
    <row r="373" s="2" customFormat="1">
      <c r="A373" s="39"/>
      <c r="B373" s="40"/>
      <c r="C373" s="41"/>
      <c r="D373" s="231" t="s">
        <v>140</v>
      </c>
      <c r="E373" s="41"/>
      <c r="F373" s="232" t="s">
        <v>405</v>
      </c>
      <c r="G373" s="41"/>
      <c r="H373" s="41"/>
      <c r="I373" s="233"/>
      <c r="J373" s="233"/>
      <c r="K373" s="41"/>
      <c r="L373" s="41"/>
      <c r="M373" s="45"/>
      <c r="N373" s="234"/>
      <c r="O373" s="235"/>
      <c r="P373" s="92"/>
      <c r="Q373" s="92"/>
      <c r="R373" s="92"/>
      <c r="S373" s="92"/>
      <c r="T373" s="92"/>
      <c r="U373" s="92"/>
      <c r="V373" s="92"/>
      <c r="W373" s="92"/>
      <c r="X373" s="93"/>
      <c r="Y373" s="39"/>
      <c r="Z373" s="39"/>
      <c r="AA373" s="39"/>
      <c r="AB373" s="39"/>
      <c r="AC373" s="39"/>
      <c r="AD373" s="39"/>
      <c r="AE373" s="39"/>
      <c r="AT373" s="18" t="s">
        <v>140</v>
      </c>
      <c r="AU373" s="18" t="s">
        <v>88</v>
      </c>
    </row>
    <row r="374" s="2" customFormat="1" ht="16.5" customHeight="1">
      <c r="A374" s="39"/>
      <c r="B374" s="40"/>
      <c r="C374" s="216" t="s">
        <v>406</v>
      </c>
      <c r="D374" s="216" t="s">
        <v>134</v>
      </c>
      <c r="E374" s="217" t="s">
        <v>407</v>
      </c>
      <c r="F374" s="218" t="s">
        <v>408</v>
      </c>
      <c r="G374" s="219" t="s">
        <v>280</v>
      </c>
      <c r="H374" s="220">
        <v>1</v>
      </c>
      <c r="I374" s="221"/>
      <c r="J374" s="221"/>
      <c r="K374" s="222">
        <f>ROUND(P374*H374,2)</f>
        <v>0</v>
      </c>
      <c r="L374" s="223"/>
      <c r="M374" s="45"/>
      <c r="N374" s="224" t="s">
        <v>1</v>
      </c>
      <c r="O374" s="225" t="s">
        <v>45</v>
      </c>
      <c r="P374" s="226">
        <f>I374+J374</f>
        <v>0</v>
      </c>
      <c r="Q374" s="226">
        <f>ROUND(I374*H374,2)</f>
        <v>0</v>
      </c>
      <c r="R374" s="226">
        <f>ROUND(J374*H374,2)</f>
        <v>0</v>
      </c>
      <c r="S374" s="92"/>
      <c r="T374" s="227">
        <f>S374*H374</f>
        <v>0</v>
      </c>
      <c r="U374" s="227">
        <v>0</v>
      </c>
      <c r="V374" s="227">
        <f>U374*H374</f>
        <v>0</v>
      </c>
      <c r="W374" s="227">
        <v>0</v>
      </c>
      <c r="X374" s="228">
        <f>W374*H374</f>
        <v>0</v>
      </c>
      <c r="Y374" s="39"/>
      <c r="Z374" s="39"/>
      <c r="AA374" s="39"/>
      <c r="AB374" s="39"/>
      <c r="AC374" s="39"/>
      <c r="AD374" s="39"/>
      <c r="AE374" s="39"/>
      <c r="AR374" s="229" t="s">
        <v>403</v>
      </c>
      <c r="AT374" s="229" t="s">
        <v>134</v>
      </c>
      <c r="AU374" s="229" t="s">
        <v>88</v>
      </c>
      <c r="AY374" s="18" t="s">
        <v>132</v>
      </c>
      <c r="BE374" s="230">
        <f>IF(O374="základní",K374,0)</f>
        <v>0</v>
      </c>
      <c r="BF374" s="230">
        <f>IF(O374="snížená",K374,0)</f>
        <v>0</v>
      </c>
      <c r="BG374" s="230">
        <f>IF(O374="zákl. přenesená",K374,0)</f>
        <v>0</v>
      </c>
      <c r="BH374" s="230">
        <f>IF(O374="sníž. přenesená",K374,0)</f>
        <v>0</v>
      </c>
      <c r="BI374" s="230">
        <f>IF(O374="nulová",K374,0)</f>
        <v>0</v>
      </c>
      <c r="BJ374" s="18" t="s">
        <v>86</v>
      </c>
      <c r="BK374" s="230">
        <f>ROUND(P374*H374,2)</f>
        <v>0</v>
      </c>
      <c r="BL374" s="18" t="s">
        <v>403</v>
      </c>
      <c r="BM374" s="229" t="s">
        <v>409</v>
      </c>
    </row>
    <row r="375" s="2" customFormat="1">
      <c r="A375" s="39"/>
      <c r="B375" s="40"/>
      <c r="C375" s="41"/>
      <c r="D375" s="231" t="s">
        <v>140</v>
      </c>
      <c r="E375" s="41"/>
      <c r="F375" s="232" t="s">
        <v>410</v>
      </c>
      <c r="G375" s="41"/>
      <c r="H375" s="41"/>
      <c r="I375" s="233"/>
      <c r="J375" s="233"/>
      <c r="K375" s="41"/>
      <c r="L375" s="41"/>
      <c r="M375" s="45"/>
      <c r="N375" s="234"/>
      <c r="O375" s="235"/>
      <c r="P375" s="92"/>
      <c r="Q375" s="92"/>
      <c r="R375" s="92"/>
      <c r="S375" s="92"/>
      <c r="T375" s="92"/>
      <c r="U375" s="92"/>
      <c r="V375" s="92"/>
      <c r="W375" s="92"/>
      <c r="X375" s="93"/>
      <c r="Y375" s="39"/>
      <c r="Z375" s="39"/>
      <c r="AA375" s="39"/>
      <c r="AB375" s="39"/>
      <c r="AC375" s="39"/>
      <c r="AD375" s="39"/>
      <c r="AE375" s="39"/>
      <c r="AT375" s="18" t="s">
        <v>140</v>
      </c>
      <c r="AU375" s="18" t="s">
        <v>88</v>
      </c>
    </row>
    <row r="376" s="2" customFormat="1" ht="16.5" customHeight="1">
      <c r="A376" s="39"/>
      <c r="B376" s="40"/>
      <c r="C376" s="216" t="s">
        <v>411</v>
      </c>
      <c r="D376" s="216" t="s">
        <v>134</v>
      </c>
      <c r="E376" s="217" t="s">
        <v>412</v>
      </c>
      <c r="F376" s="218" t="s">
        <v>413</v>
      </c>
      <c r="G376" s="219" t="s">
        <v>414</v>
      </c>
      <c r="H376" s="220">
        <v>1</v>
      </c>
      <c r="I376" s="221"/>
      <c r="J376" s="221"/>
      <c r="K376" s="222">
        <f>ROUND(P376*H376,2)</f>
        <v>0</v>
      </c>
      <c r="L376" s="223"/>
      <c r="M376" s="45"/>
      <c r="N376" s="224" t="s">
        <v>1</v>
      </c>
      <c r="O376" s="225" t="s">
        <v>45</v>
      </c>
      <c r="P376" s="226">
        <f>I376+J376</f>
        <v>0</v>
      </c>
      <c r="Q376" s="226">
        <f>ROUND(I376*H376,2)</f>
        <v>0</v>
      </c>
      <c r="R376" s="226">
        <f>ROUND(J376*H376,2)</f>
        <v>0</v>
      </c>
      <c r="S376" s="92"/>
      <c r="T376" s="227">
        <f>S376*H376</f>
        <v>0</v>
      </c>
      <c r="U376" s="227">
        <v>0</v>
      </c>
      <c r="V376" s="227">
        <f>U376*H376</f>
        <v>0</v>
      </c>
      <c r="W376" s="227">
        <v>0</v>
      </c>
      <c r="X376" s="228">
        <f>W376*H376</f>
        <v>0</v>
      </c>
      <c r="Y376" s="39"/>
      <c r="Z376" s="39"/>
      <c r="AA376" s="39"/>
      <c r="AB376" s="39"/>
      <c r="AC376" s="39"/>
      <c r="AD376" s="39"/>
      <c r="AE376" s="39"/>
      <c r="AR376" s="229" t="s">
        <v>403</v>
      </c>
      <c r="AT376" s="229" t="s">
        <v>134</v>
      </c>
      <c r="AU376" s="229" t="s">
        <v>88</v>
      </c>
      <c r="AY376" s="18" t="s">
        <v>132</v>
      </c>
      <c r="BE376" s="230">
        <f>IF(O376="základní",K376,0)</f>
        <v>0</v>
      </c>
      <c r="BF376" s="230">
        <f>IF(O376="snížená",K376,0)</f>
        <v>0</v>
      </c>
      <c r="BG376" s="230">
        <f>IF(O376="zákl. přenesená",K376,0)</f>
        <v>0</v>
      </c>
      <c r="BH376" s="230">
        <f>IF(O376="sníž. přenesená",K376,0)</f>
        <v>0</v>
      </c>
      <c r="BI376" s="230">
        <f>IF(O376="nulová",K376,0)</f>
        <v>0</v>
      </c>
      <c r="BJ376" s="18" t="s">
        <v>86</v>
      </c>
      <c r="BK376" s="230">
        <f>ROUND(P376*H376,2)</f>
        <v>0</v>
      </c>
      <c r="BL376" s="18" t="s">
        <v>403</v>
      </c>
      <c r="BM376" s="229" t="s">
        <v>415</v>
      </c>
    </row>
    <row r="377" s="2" customFormat="1">
      <c r="A377" s="39"/>
      <c r="B377" s="40"/>
      <c r="C377" s="41"/>
      <c r="D377" s="231" t="s">
        <v>140</v>
      </c>
      <c r="E377" s="41"/>
      <c r="F377" s="232" t="s">
        <v>416</v>
      </c>
      <c r="G377" s="41"/>
      <c r="H377" s="41"/>
      <c r="I377" s="233"/>
      <c r="J377" s="233"/>
      <c r="K377" s="41"/>
      <c r="L377" s="41"/>
      <c r="M377" s="45"/>
      <c r="N377" s="234"/>
      <c r="O377" s="235"/>
      <c r="P377" s="92"/>
      <c r="Q377" s="92"/>
      <c r="R377" s="92"/>
      <c r="S377" s="92"/>
      <c r="T377" s="92"/>
      <c r="U377" s="92"/>
      <c r="V377" s="92"/>
      <c r="W377" s="92"/>
      <c r="X377" s="93"/>
      <c r="Y377" s="39"/>
      <c r="Z377" s="39"/>
      <c r="AA377" s="39"/>
      <c r="AB377" s="39"/>
      <c r="AC377" s="39"/>
      <c r="AD377" s="39"/>
      <c r="AE377" s="39"/>
      <c r="AT377" s="18" t="s">
        <v>140</v>
      </c>
      <c r="AU377" s="18" t="s">
        <v>88</v>
      </c>
    </row>
    <row r="378" s="12" customFormat="1" ht="22.8" customHeight="1">
      <c r="A378" s="12"/>
      <c r="B378" s="199"/>
      <c r="C378" s="200"/>
      <c r="D378" s="201" t="s">
        <v>81</v>
      </c>
      <c r="E378" s="214" t="s">
        <v>417</v>
      </c>
      <c r="F378" s="214" t="s">
        <v>418</v>
      </c>
      <c r="G378" s="200"/>
      <c r="H378" s="200"/>
      <c r="I378" s="203"/>
      <c r="J378" s="203"/>
      <c r="K378" s="215">
        <f>BK378</f>
        <v>0</v>
      </c>
      <c r="L378" s="200"/>
      <c r="M378" s="205"/>
      <c r="N378" s="206"/>
      <c r="O378" s="207"/>
      <c r="P378" s="207"/>
      <c r="Q378" s="208">
        <f>SUM(Q379:Q382)</f>
        <v>0</v>
      </c>
      <c r="R378" s="208">
        <f>SUM(R379:R382)</f>
        <v>0</v>
      </c>
      <c r="S378" s="207"/>
      <c r="T378" s="209">
        <f>SUM(T379:T382)</f>
        <v>0</v>
      </c>
      <c r="U378" s="207"/>
      <c r="V378" s="209">
        <f>SUM(V379:V382)</f>
        <v>0</v>
      </c>
      <c r="W378" s="207"/>
      <c r="X378" s="210">
        <f>SUM(X379:X382)</f>
        <v>0</v>
      </c>
      <c r="Y378" s="12"/>
      <c r="Z378" s="12"/>
      <c r="AA378" s="12"/>
      <c r="AB378" s="12"/>
      <c r="AC378" s="12"/>
      <c r="AD378" s="12"/>
      <c r="AE378" s="12"/>
      <c r="AR378" s="211" t="s">
        <v>177</v>
      </c>
      <c r="AT378" s="212" t="s">
        <v>81</v>
      </c>
      <c r="AU378" s="212" t="s">
        <v>86</v>
      </c>
      <c r="AY378" s="211" t="s">
        <v>132</v>
      </c>
      <c r="BK378" s="213">
        <f>SUM(BK379:BK382)</f>
        <v>0</v>
      </c>
    </row>
    <row r="379" s="2" customFormat="1" ht="16.5" customHeight="1">
      <c r="A379" s="39"/>
      <c r="B379" s="40"/>
      <c r="C379" s="216" t="s">
        <v>419</v>
      </c>
      <c r="D379" s="216" t="s">
        <v>134</v>
      </c>
      <c r="E379" s="217" t="s">
        <v>420</v>
      </c>
      <c r="F379" s="218" t="s">
        <v>421</v>
      </c>
      <c r="G379" s="219" t="s">
        <v>414</v>
      </c>
      <c r="H379" s="220">
        <v>1</v>
      </c>
      <c r="I379" s="221"/>
      <c r="J379" s="221"/>
      <c r="K379" s="222">
        <f>ROUND(P379*H379,2)</f>
        <v>0</v>
      </c>
      <c r="L379" s="223"/>
      <c r="M379" s="45"/>
      <c r="N379" s="224" t="s">
        <v>1</v>
      </c>
      <c r="O379" s="225" t="s">
        <v>45</v>
      </c>
      <c r="P379" s="226">
        <f>I379+J379</f>
        <v>0</v>
      </c>
      <c r="Q379" s="226">
        <f>ROUND(I379*H379,2)</f>
        <v>0</v>
      </c>
      <c r="R379" s="226">
        <f>ROUND(J379*H379,2)</f>
        <v>0</v>
      </c>
      <c r="S379" s="92"/>
      <c r="T379" s="227">
        <f>S379*H379</f>
        <v>0</v>
      </c>
      <c r="U379" s="227">
        <v>0</v>
      </c>
      <c r="V379" s="227">
        <f>U379*H379</f>
        <v>0</v>
      </c>
      <c r="W379" s="227">
        <v>0</v>
      </c>
      <c r="X379" s="228">
        <f>W379*H379</f>
        <v>0</v>
      </c>
      <c r="Y379" s="39"/>
      <c r="Z379" s="39"/>
      <c r="AA379" s="39"/>
      <c r="AB379" s="39"/>
      <c r="AC379" s="39"/>
      <c r="AD379" s="39"/>
      <c r="AE379" s="39"/>
      <c r="AR379" s="229" t="s">
        <v>403</v>
      </c>
      <c r="AT379" s="229" t="s">
        <v>134</v>
      </c>
      <c r="AU379" s="229" t="s">
        <v>88</v>
      </c>
      <c r="AY379" s="18" t="s">
        <v>132</v>
      </c>
      <c r="BE379" s="230">
        <f>IF(O379="základní",K379,0)</f>
        <v>0</v>
      </c>
      <c r="BF379" s="230">
        <f>IF(O379="snížená",K379,0)</f>
        <v>0</v>
      </c>
      <c r="BG379" s="230">
        <f>IF(O379="zákl. přenesená",K379,0)</f>
        <v>0</v>
      </c>
      <c r="BH379" s="230">
        <f>IF(O379="sníž. přenesená",K379,0)</f>
        <v>0</v>
      </c>
      <c r="BI379" s="230">
        <f>IF(O379="nulová",K379,0)</f>
        <v>0</v>
      </c>
      <c r="BJ379" s="18" t="s">
        <v>86</v>
      </c>
      <c r="BK379" s="230">
        <f>ROUND(P379*H379,2)</f>
        <v>0</v>
      </c>
      <c r="BL379" s="18" t="s">
        <v>403</v>
      </c>
      <c r="BM379" s="229" t="s">
        <v>422</v>
      </c>
    </row>
    <row r="380" s="2" customFormat="1">
      <c r="A380" s="39"/>
      <c r="B380" s="40"/>
      <c r="C380" s="41"/>
      <c r="D380" s="231" t="s">
        <v>140</v>
      </c>
      <c r="E380" s="41"/>
      <c r="F380" s="232" t="s">
        <v>423</v>
      </c>
      <c r="G380" s="41"/>
      <c r="H380" s="41"/>
      <c r="I380" s="233"/>
      <c r="J380" s="233"/>
      <c r="K380" s="41"/>
      <c r="L380" s="41"/>
      <c r="M380" s="45"/>
      <c r="N380" s="234"/>
      <c r="O380" s="235"/>
      <c r="P380" s="92"/>
      <c r="Q380" s="92"/>
      <c r="R380" s="92"/>
      <c r="S380" s="92"/>
      <c r="T380" s="92"/>
      <c r="U380" s="92"/>
      <c r="V380" s="92"/>
      <c r="W380" s="92"/>
      <c r="X380" s="93"/>
      <c r="Y380" s="39"/>
      <c r="Z380" s="39"/>
      <c r="AA380" s="39"/>
      <c r="AB380" s="39"/>
      <c r="AC380" s="39"/>
      <c r="AD380" s="39"/>
      <c r="AE380" s="39"/>
      <c r="AT380" s="18" t="s">
        <v>140</v>
      </c>
      <c r="AU380" s="18" t="s">
        <v>88</v>
      </c>
    </row>
    <row r="381" s="2" customFormat="1" ht="16.5" customHeight="1">
      <c r="A381" s="39"/>
      <c r="B381" s="40"/>
      <c r="C381" s="216" t="s">
        <v>424</v>
      </c>
      <c r="D381" s="216" t="s">
        <v>134</v>
      </c>
      <c r="E381" s="217" t="s">
        <v>425</v>
      </c>
      <c r="F381" s="218" t="s">
        <v>426</v>
      </c>
      <c r="G381" s="219" t="s">
        <v>414</v>
      </c>
      <c r="H381" s="220">
        <v>1</v>
      </c>
      <c r="I381" s="221"/>
      <c r="J381" s="221"/>
      <c r="K381" s="222">
        <f>ROUND(P381*H381,2)</f>
        <v>0</v>
      </c>
      <c r="L381" s="223"/>
      <c r="M381" s="45"/>
      <c r="N381" s="224" t="s">
        <v>1</v>
      </c>
      <c r="O381" s="225" t="s">
        <v>45</v>
      </c>
      <c r="P381" s="226">
        <f>I381+J381</f>
        <v>0</v>
      </c>
      <c r="Q381" s="226">
        <f>ROUND(I381*H381,2)</f>
        <v>0</v>
      </c>
      <c r="R381" s="226">
        <f>ROUND(J381*H381,2)</f>
        <v>0</v>
      </c>
      <c r="S381" s="92"/>
      <c r="T381" s="227">
        <f>S381*H381</f>
        <v>0</v>
      </c>
      <c r="U381" s="227">
        <v>0</v>
      </c>
      <c r="V381" s="227">
        <f>U381*H381</f>
        <v>0</v>
      </c>
      <c r="W381" s="227">
        <v>0</v>
      </c>
      <c r="X381" s="228">
        <f>W381*H381</f>
        <v>0</v>
      </c>
      <c r="Y381" s="39"/>
      <c r="Z381" s="39"/>
      <c r="AA381" s="39"/>
      <c r="AB381" s="39"/>
      <c r="AC381" s="39"/>
      <c r="AD381" s="39"/>
      <c r="AE381" s="39"/>
      <c r="AR381" s="229" t="s">
        <v>403</v>
      </c>
      <c r="AT381" s="229" t="s">
        <v>134</v>
      </c>
      <c r="AU381" s="229" t="s">
        <v>88</v>
      </c>
      <c r="AY381" s="18" t="s">
        <v>132</v>
      </c>
      <c r="BE381" s="230">
        <f>IF(O381="základní",K381,0)</f>
        <v>0</v>
      </c>
      <c r="BF381" s="230">
        <f>IF(O381="snížená",K381,0)</f>
        <v>0</v>
      </c>
      <c r="BG381" s="230">
        <f>IF(O381="zákl. přenesená",K381,0)</f>
        <v>0</v>
      </c>
      <c r="BH381" s="230">
        <f>IF(O381="sníž. přenesená",K381,0)</f>
        <v>0</v>
      </c>
      <c r="BI381" s="230">
        <f>IF(O381="nulová",K381,0)</f>
        <v>0</v>
      </c>
      <c r="BJ381" s="18" t="s">
        <v>86</v>
      </c>
      <c r="BK381" s="230">
        <f>ROUND(P381*H381,2)</f>
        <v>0</v>
      </c>
      <c r="BL381" s="18" t="s">
        <v>403</v>
      </c>
      <c r="BM381" s="229" t="s">
        <v>427</v>
      </c>
    </row>
    <row r="382" s="2" customFormat="1">
      <c r="A382" s="39"/>
      <c r="B382" s="40"/>
      <c r="C382" s="41"/>
      <c r="D382" s="231" t="s">
        <v>140</v>
      </c>
      <c r="E382" s="41"/>
      <c r="F382" s="232" t="s">
        <v>428</v>
      </c>
      <c r="G382" s="41"/>
      <c r="H382" s="41"/>
      <c r="I382" s="233"/>
      <c r="J382" s="233"/>
      <c r="K382" s="41"/>
      <c r="L382" s="41"/>
      <c r="M382" s="45"/>
      <c r="N382" s="234"/>
      <c r="O382" s="235"/>
      <c r="P382" s="92"/>
      <c r="Q382" s="92"/>
      <c r="R382" s="92"/>
      <c r="S382" s="92"/>
      <c r="T382" s="92"/>
      <c r="U382" s="92"/>
      <c r="V382" s="92"/>
      <c r="W382" s="92"/>
      <c r="X382" s="93"/>
      <c r="Y382" s="39"/>
      <c r="Z382" s="39"/>
      <c r="AA382" s="39"/>
      <c r="AB382" s="39"/>
      <c r="AC382" s="39"/>
      <c r="AD382" s="39"/>
      <c r="AE382" s="39"/>
      <c r="AT382" s="18" t="s">
        <v>140</v>
      </c>
      <c r="AU382" s="18" t="s">
        <v>88</v>
      </c>
    </row>
    <row r="383" s="12" customFormat="1" ht="22.8" customHeight="1">
      <c r="A383" s="12"/>
      <c r="B383" s="199"/>
      <c r="C383" s="200"/>
      <c r="D383" s="201" t="s">
        <v>81</v>
      </c>
      <c r="E383" s="214" t="s">
        <v>429</v>
      </c>
      <c r="F383" s="214" t="s">
        <v>430</v>
      </c>
      <c r="G383" s="200"/>
      <c r="H383" s="200"/>
      <c r="I383" s="203"/>
      <c r="J383" s="203"/>
      <c r="K383" s="215">
        <f>BK383</f>
        <v>0</v>
      </c>
      <c r="L383" s="200"/>
      <c r="M383" s="205"/>
      <c r="N383" s="206"/>
      <c r="O383" s="207"/>
      <c r="P383" s="207"/>
      <c r="Q383" s="208">
        <f>SUM(Q384:Q385)</f>
        <v>0</v>
      </c>
      <c r="R383" s="208">
        <f>SUM(R384:R385)</f>
        <v>0</v>
      </c>
      <c r="S383" s="207"/>
      <c r="T383" s="209">
        <f>SUM(T384:T385)</f>
        <v>0</v>
      </c>
      <c r="U383" s="207"/>
      <c r="V383" s="209">
        <f>SUM(V384:V385)</f>
        <v>0</v>
      </c>
      <c r="W383" s="207"/>
      <c r="X383" s="210">
        <f>SUM(X384:X385)</f>
        <v>0</v>
      </c>
      <c r="Y383" s="12"/>
      <c r="Z383" s="12"/>
      <c r="AA383" s="12"/>
      <c r="AB383" s="12"/>
      <c r="AC383" s="12"/>
      <c r="AD383" s="12"/>
      <c r="AE383" s="12"/>
      <c r="AR383" s="211" t="s">
        <v>177</v>
      </c>
      <c r="AT383" s="212" t="s">
        <v>81</v>
      </c>
      <c r="AU383" s="212" t="s">
        <v>86</v>
      </c>
      <c r="AY383" s="211" t="s">
        <v>132</v>
      </c>
      <c r="BK383" s="213">
        <f>SUM(BK384:BK385)</f>
        <v>0</v>
      </c>
    </row>
    <row r="384" s="2" customFormat="1" ht="16.5" customHeight="1">
      <c r="A384" s="39"/>
      <c r="B384" s="40"/>
      <c r="C384" s="216" t="s">
        <v>431</v>
      </c>
      <c r="D384" s="216" t="s">
        <v>134</v>
      </c>
      <c r="E384" s="217" t="s">
        <v>432</v>
      </c>
      <c r="F384" s="218" t="s">
        <v>433</v>
      </c>
      <c r="G384" s="219" t="s">
        <v>414</v>
      </c>
      <c r="H384" s="220">
        <v>1</v>
      </c>
      <c r="I384" s="221"/>
      <c r="J384" s="221"/>
      <c r="K384" s="222">
        <f>ROUND(P384*H384,2)</f>
        <v>0</v>
      </c>
      <c r="L384" s="223"/>
      <c r="M384" s="45"/>
      <c r="N384" s="224" t="s">
        <v>1</v>
      </c>
      <c r="O384" s="225" t="s">
        <v>45</v>
      </c>
      <c r="P384" s="226">
        <f>I384+J384</f>
        <v>0</v>
      </c>
      <c r="Q384" s="226">
        <f>ROUND(I384*H384,2)</f>
        <v>0</v>
      </c>
      <c r="R384" s="226">
        <f>ROUND(J384*H384,2)</f>
        <v>0</v>
      </c>
      <c r="S384" s="92"/>
      <c r="T384" s="227">
        <f>S384*H384</f>
        <v>0</v>
      </c>
      <c r="U384" s="227">
        <v>0</v>
      </c>
      <c r="V384" s="227">
        <f>U384*H384</f>
        <v>0</v>
      </c>
      <c r="W384" s="227">
        <v>0</v>
      </c>
      <c r="X384" s="228">
        <f>W384*H384</f>
        <v>0</v>
      </c>
      <c r="Y384" s="39"/>
      <c r="Z384" s="39"/>
      <c r="AA384" s="39"/>
      <c r="AB384" s="39"/>
      <c r="AC384" s="39"/>
      <c r="AD384" s="39"/>
      <c r="AE384" s="39"/>
      <c r="AR384" s="229" t="s">
        <v>403</v>
      </c>
      <c r="AT384" s="229" t="s">
        <v>134</v>
      </c>
      <c r="AU384" s="229" t="s">
        <v>88</v>
      </c>
      <c r="AY384" s="18" t="s">
        <v>132</v>
      </c>
      <c r="BE384" s="230">
        <f>IF(O384="základní",K384,0)</f>
        <v>0</v>
      </c>
      <c r="BF384" s="230">
        <f>IF(O384="snížená",K384,0)</f>
        <v>0</v>
      </c>
      <c r="BG384" s="230">
        <f>IF(O384="zákl. přenesená",K384,0)</f>
        <v>0</v>
      </c>
      <c r="BH384" s="230">
        <f>IF(O384="sníž. přenesená",K384,0)</f>
        <v>0</v>
      </c>
      <c r="BI384" s="230">
        <f>IF(O384="nulová",K384,0)</f>
        <v>0</v>
      </c>
      <c r="BJ384" s="18" t="s">
        <v>86</v>
      </c>
      <c r="BK384" s="230">
        <f>ROUND(P384*H384,2)</f>
        <v>0</v>
      </c>
      <c r="BL384" s="18" t="s">
        <v>403</v>
      </c>
      <c r="BM384" s="229" t="s">
        <v>434</v>
      </c>
    </row>
    <row r="385" s="2" customFormat="1">
      <c r="A385" s="39"/>
      <c r="B385" s="40"/>
      <c r="C385" s="41"/>
      <c r="D385" s="231" t="s">
        <v>140</v>
      </c>
      <c r="E385" s="41"/>
      <c r="F385" s="232" t="s">
        <v>435</v>
      </c>
      <c r="G385" s="41"/>
      <c r="H385" s="41"/>
      <c r="I385" s="233"/>
      <c r="J385" s="233"/>
      <c r="K385" s="41"/>
      <c r="L385" s="41"/>
      <c r="M385" s="45"/>
      <c r="N385" s="234"/>
      <c r="O385" s="235"/>
      <c r="P385" s="92"/>
      <c r="Q385" s="92"/>
      <c r="R385" s="92"/>
      <c r="S385" s="92"/>
      <c r="T385" s="92"/>
      <c r="U385" s="92"/>
      <c r="V385" s="92"/>
      <c r="W385" s="92"/>
      <c r="X385" s="93"/>
      <c r="Y385" s="39"/>
      <c r="Z385" s="39"/>
      <c r="AA385" s="39"/>
      <c r="AB385" s="39"/>
      <c r="AC385" s="39"/>
      <c r="AD385" s="39"/>
      <c r="AE385" s="39"/>
      <c r="AT385" s="18" t="s">
        <v>140</v>
      </c>
      <c r="AU385" s="18" t="s">
        <v>88</v>
      </c>
    </row>
    <row r="386" s="12" customFormat="1" ht="22.8" customHeight="1">
      <c r="A386" s="12"/>
      <c r="B386" s="199"/>
      <c r="C386" s="200"/>
      <c r="D386" s="201" t="s">
        <v>81</v>
      </c>
      <c r="E386" s="214" t="s">
        <v>436</v>
      </c>
      <c r="F386" s="214" t="s">
        <v>437</v>
      </c>
      <c r="G386" s="200"/>
      <c r="H386" s="200"/>
      <c r="I386" s="203"/>
      <c r="J386" s="203"/>
      <c r="K386" s="215">
        <f>BK386</f>
        <v>0</v>
      </c>
      <c r="L386" s="200"/>
      <c r="M386" s="205"/>
      <c r="N386" s="206"/>
      <c r="O386" s="207"/>
      <c r="P386" s="207"/>
      <c r="Q386" s="208">
        <f>SUM(Q387:Q388)</f>
        <v>0</v>
      </c>
      <c r="R386" s="208">
        <f>SUM(R387:R388)</f>
        <v>0</v>
      </c>
      <c r="S386" s="207"/>
      <c r="T386" s="209">
        <f>SUM(T387:T388)</f>
        <v>0</v>
      </c>
      <c r="U386" s="207"/>
      <c r="V386" s="209">
        <f>SUM(V387:V388)</f>
        <v>0</v>
      </c>
      <c r="W386" s="207"/>
      <c r="X386" s="210">
        <f>SUM(X387:X388)</f>
        <v>0</v>
      </c>
      <c r="Y386" s="12"/>
      <c r="Z386" s="12"/>
      <c r="AA386" s="12"/>
      <c r="AB386" s="12"/>
      <c r="AC386" s="12"/>
      <c r="AD386" s="12"/>
      <c r="AE386" s="12"/>
      <c r="AR386" s="211" t="s">
        <v>177</v>
      </c>
      <c r="AT386" s="212" t="s">
        <v>81</v>
      </c>
      <c r="AU386" s="212" t="s">
        <v>86</v>
      </c>
      <c r="AY386" s="211" t="s">
        <v>132</v>
      </c>
      <c r="BK386" s="213">
        <f>SUM(BK387:BK388)</f>
        <v>0</v>
      </c>
    </row>
    <row r="387" s="2" customFormat="1" ht="16.5" customHeight="1">
      <c r="A387" s="39"/>
      <c r="B387" s="40"/>
      <c r="C387" s="216" t="s">
        <v>438</v>
      </c>
      <c r="D387" s="216" t="s">
        <v>134</v>
      </c>
      <c r="E387" s="217" t="s">
        <v>439</v>
      </c>
      <c r="F387" s="218" t="s">
        <v>440</v>
      </c>
      <c r="G387" s="219" t="s">
        <v>414</v>
      </c>
      <c r="H387" s="220">
        <v>1</v>
      </c>
      <c r="I387" s="221"/>
      <c r="J387" s="221"/>
      <c r="K387" s="222">
        <f>ROUND(P387*H387,2)</f>
        <v>0</v>
      </c>
      <c r="L387" s="223"/>
      <c r="M387" s="45"/>
      <c r="N387" s="224" t="s">
        <v>1</v>
      </c>
      <c r="O387" s="225" t="s">
        <v>45</v>
      </c>
      <c r="P387" s="226">
        <f>I387+J387</f>
        <v>0</v>
      </c>
      <c r="Q387" s="226">
        <f>ROUND(I387*H387,2)</f>
        <v>0</v>
      </c>
      <c r="R387" s="226">
        <f>ROUND(J387*H387,2)</f>
        <v>0</v>
      </c>
      <c r="S387" s="92"/>
      <c r="T387" s="227">
        <f>S387*H387</f>
        <v>0</v>
      </c>
      <c r="U387" s="227">
        <v>0</v>
      </c>
      <c r="V387" s="227">
        <f>U387*H387</f>
        <v>0</v>
      </c>
      <c r="W387" s="227">
        <v>0</v>
      </c>
      <c r="X387" s="228">
        <f>W387*H387</f>
        <v>0</v>
      </c>
      <c r="Y387" s="39"/>
      <c r="Z387" s="39"/>
      <c r="AA387" s="39"/>
      <c r="AB387" s="39"/>
      <c r="AC387" s="39"/>
      <c r="AD387" s="39"/>
      <c r="AE387" s="39"/>
      <c r="AR387" s="229" t="s">
        <v>403</v>
      </c>
      <c r="AT387" s="229" t="s">
        <v>134</v>
      </c>
      <c r="AU387" s="229" t="s">
        <v>88</v>
      </c>
      <c r="AY387" s="18" t="s">
        <v>132</v>
      </c>
      <c r="BE387" s="230">
        <f>IF(O387="základní",K387,0)</f>
        <v>0</v>
      </c>
      <c r="BF387" s="230">
        <f>IF(O387="snížená",K387,0)</f>
        <v>0</v>
      </c>
      <c r="BG387" s="230">
        <f>IF(O387="zákl. přenesená",K387,0)</f>
        <v>0</v>
      </c>
      <c r="BH387" s="230">
        <f>IF(O387="sníž. přenesená",K387,0)</f>
        <v>0</v>
      </c>
      <c r="BI387" s="230">
        <f>IF(O387="nulová",K387,0)</f>
        <v>0</v>
      </c>
      <c r="BJ387" s="18" t="s">
        <v>86</v>
      </c>
      <c r="BK387" s="230">
        <f>ROUND(P387*H387,2)</f>
        <v>0</v>
      </c>
      <c r="BL387" s="18" t="s">
        <v>403</v>
      </c>
      <c r="BM387" s="229" t="s">
        <v>441</v>
      </c>
    </row>
    <row r="388" s="2" customFormat="1">
      <c r="A388" s="39"/>
      <c r="B388" s="40"/>
      <c r="C388" s="41"/>
      <c r="D388" s="231" t="s">
        <v>140</v>
      </c>
      <c r="E388" s="41"/>
      <c r="F388" s="232" t="s">
        <v>442</v>
      </c>
      <c r="G388" s="41"/>
      <c r="H388" s="41"/>
      <c r="I388" s="233"/>
      <c r="J388" s="233"/>
      <c r="K388" s="41"/>
      <c r="L388" s="41"/>
      <c r="M388" s="45"/>
      <c r="N388" s="289"/>
      <c r="O388" s="290"/>
      <c r="P388" s="291"/>
      <c r="Q388" s="291"/>
      <c r="R388" s="291"/>
      <c r="S388" s="291"/>
      <c r="T388" s="291"/>
      <c r="U388" s="291"/>
      <c r="V388" s="291"/>
      <c r="W388" s="291"/>
      <c r="X388" s="292"/>
      <c r="Y388" s="39"/>
      <c r="Z388" s="39"/>
      <c r="AA388" s="39"/>
      <c r="AB388" s="39"/>
      <c r="AC388" s="39"/>
      <c r="AD388" s="39"/>
      <c r="AE388" s="39"/>
      <c r="AT388" s="18" t="s">
        <v>140</v>
      </c>
      <c r="AU388" s="18" t="s">
        <v>88</v>
      </c>
    </row>
    <row r="389" s="2" customFormat="1" ht="6.96" customHeight="1">
      <c r="A389" s="39"/>
      <c r="B389" s="6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45"/>
      <c r="N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</sheetData>
  <sheetProtection sheet="1" autoFilter="0" formatColumns="0" formatRows="0" objects="1" scenarios="1" spinCount="100000" saltValue="1qbYjDJOl0wQ7WzXZCaWJQM0Za0gRa8U70PwaVByUM9Q1CjmPTrf/QOkk2BIO+CLwmyTfdeM1s/oS1qvmEbkFg==" hashValue="AHHusk3rKGZUHzNouCg8kcFAbO9oiXl3qBemdBipDyi0AjVlt1nn67E0nCNVhtVJDboZb/w+HujzjWvkipnUzA==" algorithmName="SHA-512" password="CC35"/>
  <autoFilter ref="C125:L388"/>
  <mergeCells count="6">
    <mergeCell ref="E7:H7"/>
    <mergeCell ref="E16:H16"/>
    <mergeCell ref="E25:H25"/>
    <mergeCell ref="E85:H85"/>
    <mergeCell ref="E118:H118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SNooPY-PC\SNooPY</dc:creator>
  <cp:lastModifiedBy>SNooPY-PC\SNooPY</cp:lastModifiedBy>
  <dcterms:created xsi:type="dcterms:W3CDTF">2022-01-27T17:51:20Z</dcterms:created>
  <dcterms:modified xsi:type="dcterms:W3CDTF">2022-01-27T17:51:23Z</dcterms:modified>
</cp:coreProperties>
</file>