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Sokolov, MŠ Vítězná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Sokolov, MŠ Vítězná ...'!$C$82:$K$148</definedName>
    <definedName name="_xlnm.Print_Area" localSheetId="1">'00 - Sokolov, MŠ Vítězná ...'!$C$4:$J$37,'00 - Sokolov, MŠ Vítězná ...'!$C$43:$J$66,'00 - Sokolov, MŠ Vítězná ...'!$C$72:$K$148</definedName>
    <definedName name="_xlnm.Print_Titles" localSheetId="1">'00 - Sokolov, MŠ Vítězná 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8"/>
  <c r="BH148"/>
  <c r="BG148"/>
  <c r="BF148"/>
  <c r="T148"/>
  <c r="T147"/>
  <c r="R148"/>
  <c r="R147"/>
  <c r="P148"/>
  <c r="P147"/>
  <c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88"/>
  <c r="BH88"/>
  <c r="BG88"/>
  <c r="BF88"/>
  <c r="T88"/>
  <c r="R88"/>
  <c r="P88"/>
  <c r="BI86"/>
  <c r="BH86"/>
  <c r="BG86"/>
  <c r="BF86"/>
  <c r="T86"/>
  <c r="R86"/>
  <c r="P86"/>
  <c r="F79"/>
  <c r="F77"/>
  <c r="E75"/>
  <c r="F50"/>
  <c r="F48"/>
  <c r="E46"/>
  <c r="J22"/>
  <c r="E22"/>
  <c r="J80"/>
  <c r="J21"/>
  <c r="J19"/>
  <c r="E19"/>
  <c r="J79"/>
  <c r="J18"/>
  <c r="J16"/>
  <c r="E16"/>
  <c r="F51"/>
  <c r="J15"/>
  <c r="J10"/>
  <c r="J77"/>
  <c i="1" r="L50"/>
  <c r="AM50"/>
  <c r="AM49"/>
  <c r="L49"/>
  <c r="AM47"/>
  <c r="L47"/>
  <c r="L45"/>
  <c r="L44"/>
  <c i="2" r="BK142"/>
  <c r="J146"/>
  <c r="BK95"/>
  <c r="J119"/>
  <c r="J107"/>
  <c r="J100"/>
  <c r="BK121"/>
  <c r="BK105"/>
  <c r="BK111"/>
  <c r="BK114"/>
  <c r="BK100"/>
  <c r="BK132"/>
  <c r="J86"/>
  <c r="J116"/>
  <c r="J137"/>
  <c r="BK109"/>
  <c r="BK127"/>
  <c r="J127"/>
  <c r="J125"/>
  <c r="J134"/>
  <c r="BK146"/>
  <c r="BK139"/>
  <c r="BK134"/>
  <c r="J97"/>
  <c r="J111"/>
  <c r="BK116"/>
  <c r="BK102"/>
  <c r="BK88"/>
  <c r="J105"/>
  <c r="J88"/>
  <c r="J123"/>
  <c r="BK148"/>
  <c r="BK130"/>
  <c r="J148"/>
  <c r="J139"/>
  <c r="J142"/>
  <c r="J132"/>
  <c r="BK107"/>
  <c r="BK86"/>
  <c r="J130"/>
  <c r="BK119"/>
  <c r="BK137"/>
  <c i="1" r="AS54"/>
  <c i="2" r="BK123"/>
  <c r="J102"/>
  <c r="J121"/>
  <c r="J109"/>
  <c r="BK97"/>
  <c r="J114"/>
  <c r="BK125"/>
  <c r="J95"/>
  <c l="1" r="BK85"/>
  <c r="J85"/>
  <c r="J57"/>
  <c r="P113"/>
  <c r="BK104"/>
  <c r="J104"/>
  <c r="J58"/>
  <c r="BK113"/>
  <c r="J113"/>
  <c r="J59"/>
  <c r="T118"/>
  <c r="P104"/>
  <c r="R113"/>
  <c r="T113"/>
  <c r="P129"/>
  <c r="T85"/>
  <c r="BK118"/>
  <c r="J118"/>
  <c r="J60"/>
  <c r="BK129"/>
  <c r="J129"/>
  <c r="J61"/>
  <c r="T129"/>
  <c r="P85"/>
  <c r="R104"/>
  <c r="R118"/>
  <c r="R85"/>
  <c r="T104"/>
  <c r="P118"/>
  <c r="R129"/>
  <c r="BK141"/>
  <c r="J141"/>
  <c r="J62"/>
  <c r="BK145"/>
  <c r="J145"/>
  <c r="J64"/>
  <c r="BK147"/>
  <c r="J147"/>
  <c r="J65"/>
  <c r="J48"/>
  <c r="F80"/>
  <c r="BE86"/>
  <c r="BE100"/>
  <c r="BE134"/>
  <c r="J51"/>
  <c r="BE97"/>
  <c r="BE102"/>
  <c r="BE114"/>
  <c r="BE116"/>
  <c r="BE119"/>
  <c r="BE123"/>
  <c r="BE127"/>
  <c r="BE130"/>
  <c r="BE132"/>
  <c r="BE139"/>
  <c r="BE95"/>
  <c r="BE105"/>
  <c r="BE107"/>
  <c r="BE111"/>
  <c r="BE137"/>
  <c r="BE142"/>
  <c r="BE109"/>
  <c r="BE125"/>
  <c r="BE148"/>
  <c r="J50"/>
  <c r="BE88"/>
  <c r="BE121"/>
  <c r="BE146"/>
  <c r="F32"/>
  <c i="1" r="BA55"/>
  <c r="BA54"/>
  <c r="W30"/>
  <c i="2" r="F35"/>
  <c i="1" r="BD55"/>
  <c r="BD54"/>
  <c r="W33"/>
  <c i="2" r="J32"/>
  <c i="1" r="AW55"/>
  <c i="2" r="F34"/>
  <c i="1" r="BC55"/>
  <c r="BC54"/>
  <c r="AY54"/>
  <c i="2" r="F33"/>
  <c i="1" r="BB55"/>
  <c r="BB54"/>
  <c r="W31"/>
  <c i="2" l="1" r="P84"/>
  <c r="P83"/>
  <c i="1" r="AU55"/>
  <c i="2" r="R84"/>
  <c r="R83"/>
  <c r="T84"/>
  <c r="T83"/>
  <c r="BK84"/>
  <c r="BK144"/>
  <c r="J144"/>
  <c r="J63"/>
  <c i="1" r="AU54"/>
  <c r="AW54"/>
  <c r="AK30"/>
  <c r="W32"/>
  <c i="2" r="F31"/>
  <c i="1" r="AZ55"/>
  <c r="AZ54"/>
  <c r="W29"/>
  <c r="AX54"/>
  <c i="2" r="J31"/>
  <c i="1" r="AV55"/>
  <c r="AT55"/>
  <c i="2" l="1" r="BK83"/>
  <c r="J83"/>
  <c r="J84"/>
  <c r="J56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<sst xmlns="http://schemas.openxmlformats.org/spreadsheetml/2006/main">
  <si>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</si>
  <si>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</si>
  <si>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</si>
  <si>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</si>
  <si>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</si>
  <si>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{fe51173d-2340-43dd-97e9-f301b27c8372}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</si>
  <si>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</si>
  <si>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</si>
  <si>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</si>
  <si>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</si>
  <si>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</si>
  <si>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</si>
  <si>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</si>
  <si>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</si>
  <si>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</si>
  <si>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</si>
  <si>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</si>
  <si>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MŠ Vítězná 725 - asfaltové plochy</t>
  </si>
  <si>
    <t>KSO:</t>
  </si>
  <si>
    <t/>
  </si>
  <si>
    <t>CC-CZ:</t>
  </si>
  <si>
    <t>Místo:</t>
  </si>
  <si>
    <t>Sokolov, Vítězná 725</t>
  </si>
  <si>
    <t>Datum:</t>
  </si>
  <si>
    <t>20. 6. 2022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</si>
  <si>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</si>
  <si>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</si>
  <si>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</si>
  <si>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</si>
  <si>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</si>
  <si>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</si>
  <si>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</si>
  <si>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</si>
  <si>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</si>
  <si>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</si>
  <si>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</si>
  <si>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</si>
  <si>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</si>
  <si>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</si>
  <si>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</si>
  <si>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</si>
  <si>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</si>
  <si>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</si>
  <si>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</si>
  <si>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</si>
  <si>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</si>
  <si>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</si>
  <si>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</si>
  <si>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</si>
  <si>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</si>
  <si>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</si>
  <si>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</si>
  <si>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</si>
  <si>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</si>
  <si>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</si>
  <si>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</si>
  <si>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</si>
  <si>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</si>
  <si>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</si>
  <si>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</si>
  <si>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</si>
  <si>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</si>
  <si>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</si>
  <si>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</si>
  <si>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</si>
  <si>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</si>
  <si>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</si>
  <si>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</si>
  <si>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</si>
  <si>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</si>
  <si>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</si>
  <si>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</si>
  <si>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</si>
  <si>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</si>
  <si>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</si>
  <si>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</si>
  <si>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</si>
  <si>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</si>
  <si>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</si>
  <si>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</si>
  <si>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</si>
  <si>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</si>
  <si>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</si>
  <si>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</si>
  <si>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</si>
  <si>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</si>
  <si>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</si>
  <si>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</si>
  <si>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</si>
  <si>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</si>
  <si>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</si>
  <si>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</si>
  <si>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</si>
  <si>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</si>
  <si>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</si>
  <si>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</si>
  <si>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</si>
  <si>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</si>
  <si>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</si>
  <si>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</si>
  <si>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</si>
  <si>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</si>
  <si>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</si>
  <si>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</si>
  <si>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</si>
  <si>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</si>
  <si>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</si>
  <si>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</si>
  <si>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</si>
  <si>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</si>
  <si>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</si>
  <si>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</si>
  <si>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</si>
  <si>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podkladů nebo krytů ručně s přemístěním hmot na skládku na vzdálenost do 3 m nebo s naložením na dopravní prostředek živičných, o tl. vrstvy do 50 mm</t>
  </si>
  <si>
    <t>m2</t>
  </si>
  <si>
    <t>CS ÚRS 2022 01</t>
  </si>
  <si>
    <t>4</t>
  </si>
  <si>
    <t>-1029302771</t>
  </si>
  <si>
    <t>Online PSC</t>
  </si>
  <si>
    <t>https://podminky.urs.cz/item/CS_URS_2022_01/113107141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</si>
  <si>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</si>
  <si>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</si>
  <si>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</si>
  <si>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-63288778</t>
  </si>
  <si>
    <t>https://podminky.urs.cz/item/CS_URS_2022_01/113202111</t>
  </si>
  <si>
    <t>VV</t>
  </si>
  <si>
    <t>Silniční</t>
  </si>
  <si>
    <t>2.5</t>
  </si>
  <si>
    <t>Zahradní</t>
  </si>
  <si>
    <t>1,5</t>
  </si>
  <si>
    <t>Součet</t>
  </si>
  <si>
    <t>3</t>
  </si>
  <si>
    <t>181311103</t>
  </si>
  <si>
    <t>Rozprostření a urovnání ornice v rovině nebo ve svahu sklonu do 1:5 ručně při souvislé ploše, tl. vrstvy do 200 mm</t>
  </si>
  <si>
    <t>-1220254029</t>
  </si>
  <si>
    <t>https://podminky.urs.cz/item/CS_URS_2022_01/181311103</t>
  </si>
  <si>
    <t>M</t>
  </si>
  <si>
    <t>10364101</t>
  </si>
  <si>
    <t xml:space="preserve">zemina pro terénní úpravy -  ornice</t>
  </si>
  <si>
    <t>t</t>
  </si>
  <si>
    <t>8</t>
  </si>
  <si>
    <t>199773926</t>
  </si>
  <si>
    <t>4*0,1</t>
  </si>
  <si>
    <t>0,4*1,6 'Přepočtené koeficientem množství</t>
  </si>
  <si>
    <t>5</t>
  </si>
  <si>
    <t>181411131</t>
  </si>
  <si>
    <t>Založení trávníku na půdě předem připravené plochy do 1000 m2 výsevem včetně utažení parkového v rovině nebo na svahu do 1:5</t>
  </si>
  <si>
    <t>-2042462253</t>
  </si>
  <si>
    <t>https://podminky.urs.cz/item/CS_URS_2022_01/181411131</t>
  </si>
  <si>
    <t>6</t>
  </si>
  <si>
    <t>00572410</t>
  </si>
  <si>
    <t>osivo směs travní parková</t>
  </si>
  <si>
    <t>kg</t>
  </si>
  <si>
    <t>-1899193148</t>
  </si>
  <si>
    <t>4*0,02 'Přepočtené koeficientem množství</t>
  </si>
  <si>
    <t>Komunikace pozemní</t>
  </si>
  <si>
    <t>7</t>
  </si>
  <si>
    <t>564761101</t>
  </si>
  <si>
    <t>Podklad nebo kryt z kameniva hrubého drceného vel. 32-63 mm s rozprostřením a zhutněním plochy jednotlivě do 100 m2, po zhutnění tl. 200 mm</t>
  </si>
  <si>
    <t>1685024074</t>
  </si>
  <si>
    <t>https://podminky.urs.cz/item/CS_URS_2022_01/564761101</t>
  </si>
  <si>
    <t>564811012</t>
  </si>
  <si>
    <t>Podklad ze štěrkodrti ŠD s rozprostřením a zhutněním plochy jednotlivě do 100 m2, po zhutnění tl. 60 mm</t>
  </si>
  <si>
    <t>55116929</t>
  </si>
  <si>
    <t>https://podminky.urs.cz/item/CS_URS_2022_01/564811012</t>
  </si>
  <si>
    <t>9</t>
  </si>
  <si>
    <t>573211112</t>
  </si>
  <si>
    <t>Postřik spojovací PS bez posypu kamenivem z asfaltu silničního, v množství 0,70 kg/m2</t>
  </si>
  <si>
    <t>1311925901</t>
  </si>
  <si>
    <t>https://podminky.urs.cz/item/CS_URS_2022_01/573211112</t>
  </si>
  <si>
    <t>10</t>
  </si>
  <si>
    <t>577144121</t>
  </si>
  <si>
    <t>Asfaltový beton vrstva obrusná ACO 11 (ABS) s rozprostřením a se zhutněním z nemodifikovaného asfaltu v pruhu šířky přes 3 m tř. I, po zhutnění tl. 50 mm</t>
  </si>
  <si>
    <t>-1999374960</t>
  </si>
  <si>
    <t>https://podminky.urs.cz/item/CS_URS_2022_01/577144121</t>
  </si>
  <si>
    <t>Trubní vedení</t>
  </si>
  <si>
    <t>11</t>
  </si>
  <si>
    <t>899231111</t>
  </si>
  <si>
    <t>Výšková úprava uličního vstupu nebo vpusti do 200 mm zvýšením mříže</t>
  </si>
  <si>
    <t>kus</t>
  </si>
  <si>
    <t>-483615316</t>
  </si>
  <si>
    <t>https://podminky.urs.cz/item/CS_URS_2022_01/899231111</t>
  </si>
  <si>
    <t>12</t>
  </si>
  <si>
    <t>899331111</t>
  </si>
  <si>
    <t>Výšková úprava uličního vstupu nebo vpusti do 200 mm zvýšením poklopu</t>
  </si>
  <si>
    <t>48444446</t>
  </si>
  <si>
    <t>https://podminky.urs.cz/item/CS_URS_2022_01/899331111</t>
  </si>
  <si>
    <t>Ostatní konstrukce a práce, bourání</t>
  </si>
  <si>
    <t>13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</si>
  <si>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</si>
  <si>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</si>
  <si>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-1750990330</t>
  </si>
  <si>
    <t>https://podminky.urs.cz/item/CS_URS_2022_01/916131213</t>
  </si>
  <si>
    <t>14</t>
  </si>
  <si>
    <t>59217031</t>
  </si>
  <si>
    <t>obrubník betonový silniční 1000x150x250mm</t>
  </si>
  <si>
    <t>-1505384618</t>
  </si>
  <si>
    <t>5*1,1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</si>
  <si>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</si>
  <si>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</si>
  <si>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1909238690</t>
  </si>
  <si>
    <t>https://podminky.urs.cz/item/CS_URS_2022_01/916331112</t>
  </si>
  <si>
    <t>16</t>
  </si>
  <si>
    <t>59217003</t>
  </si>
  <si>
    <t>obrubník betonový zahradní 500x50x250mm</t>
  </si>
  <si>
    <t>1946906178</t>
  </si>
  <si>
    <t>3*1,1 'Přepočtené koeficientem množství</t>
  </si>
  <si>
    <t>17</t>
  </si>
  <si>
    <t>919735111</t>
  </si>
  <si>
    <t>Řezání stávajícího živičného krytu nebo podkladu hloubky do 50 mm</t>
  </si>
  <si>
    <t>1116438880</t>
  </si>
  <si>
    <t>https://podminky.urs.cz/item/CS_URS_2022_01/919735111</t>
  </si>
  <si>
    <t>997</t>
  </si>
  <si>
    <t>Přesun sutě</t>
  </si>
  <si>
    <t>18</t>
  </si>
  <si>
    <t>997002611</t>
  </si>
  <si>
    <t>Nakládání suti a vybouraných hmot na dopravní prostředek pro vodorovné přemístění</t>
  </si>
  <si>
    <t>108202086</t>
  </si>
  <si>
    <t>https://podminky.urs.cz/item/CS_URS_2022_01/997002611</t>
  </si>
  <si>
    <t>19</t>
  </si>
  <si>
    <t>997013501</t>
  </si>
  <si>
    <t>Odvoz suti a vybouraných hmot na skládku nebo meziskládku se složením, na vzdálenost do 1 km</t>
  </si>
  <si>
    <t>897423669</t>
  </si>
  <si>
    <t>https://podminky.urs.cz/item/CS_URS_2022_01/997013501</t>
  </si>
  <si>
    <t>20</t>
  </si>
  <si>
    <t>997013509</t>
  </si>
  <si>
    <t>Odvoz suti a vybouraných hmot na skládku nebo meziskládku se složením, na vzdálenost Příplatek k ceně za každý další i započatý 1 km přes 1 km</t>
  </si>
  <si>
    <t>-1845692359</t>
  </si>
  <si>
    <t>https://podminky.urs.cz/item/CS_URS_2022_01/997013509</t>
  </si>
  <si>
    <t>1,996*5</t>
  </si>
  <si>
    <t>997013601</t>
  </si>
  <si>
    <t>Poplatek za uložení stavebního odpadu na skládce (skládkovné) z prostého betonu zatříděného do Katalogu odpadů pod kódem 17 01 01</t>
  </si>
  <si>
    <t>-1036775181</t>
  </si>
  <si>
    <t>https://podminky.urs.cz/item/CS_URS_2022_01/997013601</t>
  </si>
  <si>
    <t>22</t>
  </si>
  <si>
    <t>997013645</t>
  </si>
  <si>
    <t>Poplatek za uložení stavebního odpadu na skládce (skládkovné) asfaltového bez obsahu dehtu zatříděného do Katalogu odpadů pod kódem 17 03 02</t>
  </si>
  <si>
    <t>1637678122</t>
  </si>
  <si>
    <t>https://podminky.urs.cz/item/CS_URS_2022_01/997013645</t>
  </si>
  <si>
    <t>998</t>
  </si>
  <si>
    <t>Přesun hmot</t>
  </si>
  <si>
    <t>23</t>
  </si>
  <si>
    <t>998225111</t>
  </si>
  <si>
    <t>Přesun hmot pro komunikace s krytem z kameniva, monolitickým betonovým nebo živičným dopravní vzdálenost do 200 m jakékoliv délky objektu</t>
  </si>
  <si>
    <t>-725140087</t>
  </si>
  <si>
    <t>https://podminky.urs.cz/item/CS_URS_2022_01/998225111</t>
  </si>
  <si>
    <t>PSV</t>
  </si>
  <si>
    <t>Práce a dodávky PSV</t>
  </si>
  <si>
    <t>767</t>
  </si>
  <si>
    <t>Konstrukce zámečnické</t>
  </si>
  <si>
    <t>24</t>
  </si>
  <si>
    <t>767-x1</t>
  </si>
  <si>
    <t>D+M Ocelová rohožka s vanou vel. 600x400mm - mřížkový rošt, pozink, vana PVC nebo sklolaminát</t>
  </si>
  <si>
    <t>-1817998355</t>
  </si>
  <si>
    <t>VRN</t>
  </si>
  <si>
    <t>Vedlejší rozpočtové náklady</t>
  </si>
  <si>
    <t>25</t>
  </si>
  <si>
    <t>VRN-x1</t>
  </si>
  <si>
    <t>Vedlejší rozpočtové náklady - např. zařízení staveniště, dopravní opatření, apod...</t>
  </si>
  <si>
    <t>soubor</t>
  </si>
  <si>
    <t>1324242897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</si>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</sst>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41" TargetMode="External" /><Relationship Id="rId2" Type="http://schemas.openxmlformats.org/officeDocument/2006/relationships/hyperlink" Target="https://podminky.urs.cz/item/CS_URS_2022_01/113202111" TargetMode="External" /><Relationship Id="rId3" Type="http://schemas.openxmlformats.org/officeDocument/2006/relationships/hyperlink" Target="https://podminky.urs.cz/item/CS_URS_2022_01/181311103" TargetMode="External" /><Relationship Id="rId4" Type="http://schemas.openxmlformats.org/officeDocument/2006/relationships/hyperlink" Target="https://podminky.urs.cz/item/CS_URS_2022_01/181411131" TargetMode="External" /><Relationship Id="rId5" Type="http://schemas.openxmlformats.org/officeDocument/2006/relationships/hyperlink" Target="https://podminky.urs.cz/item/CS_URS_2022_01/564761101" TargetMode="External" /><Relationship Id="rId6" Type="http://schemas.openxmlformats.org/officeDocument/2006/relationships/hyperlink" Target="https://podminky.urs.cz/item/CS_URS_2022_01/564811012" TargetMode="External" /><Relationship Id="rId7" Type="http://schemas.openxmlformats.org/officeDocument/2006/relationships/hyperlink" Target="https://podminky.urs.cz/item/CS_URS_2022_01/573211112" TargetMode="External" /><Relationship Id="rId8" Type="http://schemas.openxmlformats.org/officeDocument/2006/relationships/hyperlink" Target="https://podminky.urs.cz/item/CS_URS_2022_01/577144121" TargetMode="External" /><Relationship Id="rId9" Type="http://schemas.openxmlformats.org/officeDocument/2006/relationships/hyperlink" Target="https://podminky.urs.cz/item/CS_URS_2022_01/899231111" TargetMode="External" /><Relationship Id="rId10" Type="http://schemas.openxmlformats.org/officeDocument/2006/relationships/hyperlink" Target="https://podminky.urs.cz/item/CS_URS_2022_01/899331111" TargetMode="External" /><Relationship Id="rId11" Type="http://schemas.openxmlformats.org/officeDocument/2006/relationships/hyperlink" Target="https://podminky.urs.cz/item/CS_URS_2022_01/916131213" TargetMode="External" /><Relationship Id="rId12" Type="http://schemas.openxmlformats.org/officeDocument/2006/relationships/hyperlink" Target="https://podminky.urs.cz/item/CS_URS_2022_01/916331112" TargetMode="External" /><Relationship Id="rId13" Type="http://schemas.openxmlformats.org/officeDocument/2006/relationships/hyperlink" Target="https://podminky.urs.cz/item/CS_URS_2022_01/919735111" TargetMode="External" /><Relationship Id="rId14" Type="http://schemas.openxmlformats.org/officeDocument/2006/relationships/hyperlink" Target="https://podminky.urs.cz/item/CS_URS_2022_01/997002611" TargetMode="External" /><Relationship Id="rId15" Type="http://schemas.openxmlformats.org/officeDocument/2006/relationships/hyperlink" Target="https://podminky.urs.cz/item/CS_URS_2022_01/997013501" TargetMode="External" /><Relationship Id="rId16" Type="http://schemas.openxmlformats.org/officeDocument/2006/relationships/hyperlink" Target="https://podminky.urs.cz/item/CS_URS_2022_01/997013509" TargetMode="External" /><Relationship Id="rId17" Type="http://schemas.openxmlformats.org/officeDocument/2006/relationships/hyperlink" Target="https://podminky.urs.cz/item/CS_URS_2022_01/997013601" TargetMode="External" /><Relationship Id="rId18" Type="http://schemas.openxmlformats.org/officeDocument/2006/relationships/hyperlink" Target="https://podminky.urs.cz/item/CS_URS_2022_01/997013645" TargetMode="External" /><Relationship Id="rId19" Type="http://schemas.openxmlformats.org/officeDocument/2006/relationships/hyperlink" Target="https://podminky.urs.cz/item/CS_URS_2022_01/99822511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Sokolov, MŠ Vítězná 725 - asfaltové plochy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Sokolov, Vítězná 725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24.7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Sokolov, MŠ Vítězná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'00 - Sokolov, MŠ Vítězná ...'!P83</f>
        <v>0</v>
      </c>
      <c r="AV55" s="120">
        <f>'00 - Sokolov, MŠ Vítězná ...'!J31</f>
        <v>0</v>
      </c>
      <c r="AW55" s="120">
        <f>'00 - Sokolov, MŠ Vítězná ...'!J32</f>
        <v>0</v>
      </c>
      <c r="AX55" s="120">
        <f>'00 - Sokolov, MŠ Vítězná ...'!J33</f>
        <v>0</v>
      </c>
      <c r="AY55" s="120">
        <f>'00 - Sokolov, MŠ Vítězná ...'!J34</f>
        <v>0</v>
      </c>
      <c r="AZ55" s="120">
        <f>'00 - Sokolov, MŠ Vítězná ...'!F31</f>
        <v>0</v>
      </c>
      <c r="BA55" s="120">
        <f>'00 - Sokolov, MŠ Vítězná ...'!F32</f>
        <v>0</v>
      </c>
      <c r="BB55" s="120">
        <f>'00 - Sokolov, MŠ Vítězná ...'!F33</f>
        <v>0</v>
      </c>
      <c r="BC55" s="120">
        <f>'00 - Sokolov, MŠ Vítězná ...'!F34</f>
        <v>0</v>
      </c>
      <c r="BD55" s="122">
        <f>'00 - Sokolov, MŠ Vítězná 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or3tE36Aox1qhto/7FVAj+R2QWdG6tejpovn2OONfpUa26R6C5+KAr34tSYiedvM1QqZYDTYluzWw7IC+BOgpA==" hashValue="NSbPgJjeZKZqtigSnSRZ0pnru3RxNVeTDrZHmhpO3v1uu75or9cleaCDawLSsC0+0BqqqqAgcBo7BCrLq9/xEg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Sokolov, MŠ Vítězn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20. 6. 2022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ROUND((SUM(BE83:BE148)),  2)</f>
        <v>0</v>
      </c>
      <c r="G31" s="39"/>
      <c r="H31" s="39"/>
      <c r="I31" s="143">
        <v>0.20999999999999999</v>
      </c>
      <c r="J31" s="142">
        <f>ROUND(((SUM(BE83:BE148))*I31),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ROUND((SUM(BF83:BF148)),  2)</f>
        <v>0</v>
      </c>
      <c r="G32" s="39"/>
      <c r="H32" s="39"/>
      <c r="I32" s="143">
        <v>0.14999999999999999</v>
      </c>
      <c r="J32" s="142">
        <f>ROUND(((SUM(BF83:BF148))*I32),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ROUND((SUM(BG83:BG148)),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ROUND((SUM(BH83:BH148)),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ROUND((SUM(BI83:BI148)),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Sokolov, MŠ Vítězná 725 - asfaltové plochy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Sokolov, Vítězná 725</v>
      </c>
      <c r="G48" s="41"/>
      <c r="H48" s="41"/>
      <c r="I48" s="33" t="s">
        <v>23</v>
      </c>
      <c r="J48" s="73" t="str">
        <f>IF(J10="","",J10)</f>
        <v>20. 6. 2022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Sokolov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J104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87</v>
      </c>
      <c r="E59" s="168"/>
      <c r="F59" s="168"/>
      <c r="G59" s="168"/>
      <c r="H59" s="168"/>
      <c r="I59" s="168"/>
      <c r="J59" s="169">
        <f>J113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J118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89</v>
      </c>
      <c r="E61" s="168"/>
      <c r="F61" s="168"/>
      <c r="G61" s="168"/>
      <c r="H61" s="168"/>
      <c r="I61" s="168"/>
      <c r="J61" s="169">
        <f>J129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90</v>
      </c>
      <c r="E62" s="168"/>
      <c r="F62" s="168"/>
      <c r="G62" s="168"/>
      <c r="H62" s="168"/>
      <c r="I62" s="168"/>
      <c r="J62" s="169">
        <f>J141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9"/>
      <c r="C63" s="160"/>
      <c r="D63" s="161" t="s">
        <v>91</v>
      </c>
      <c r="E63" s="162"/>
      <c r="F63" s="162"/>
      <c r="G63" s="162"/>
      <c r="H63" s="162"/>
      <c r="I63" s="162"/>
      <c r="J63" s="163">
        <f>J144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5"/>
      <c r="C64" s="166"/>
      <c r="D64" s="167" t="s">
        <v>92</v>
      </c>
      <c r="E64" s="168"/>
      <c r="F64" s="168"/>
      <c r="G64" s="168"/>
      <c r="H64" s="168"/>
      <c r="I64" s="168"/>
      <c r="J64" s="169">
        <f>J145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93</v>
      </c>
      <c r="E65" s="162"/>
      <c r="F65" s="162"/>
      <c r="G65" s="162"/>
      <c r="H65" s="162"/>
      <c r="I65" s="162"/>
      <c r="J65" s="163">
        <f>J147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94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Sokolov, MŠ Vítězná 725 - asfaltové plochy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Sokolov, Vítězná 725</v>
      </c>
      <c r="G77" s="41"/>
      <c r="H77" s="41"/>
      <c r="I77" s="33" t="s">
        <v>23</v>
      </c>
      <c r="J77" s="73" t="str">
        <f>IF(J10="","",J10)</f>
        <v>20. 6. 2022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Město Sokolov</v>
      </c>
      <c r="G79" s="41"/>
      <c r="H79" s="41"/>
      <c r="I79" s="33" t="s">
        <v>31</v>
      </c>
      <c r="J79" s="37" t="str">
        <f>E19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IF(E16="","",E16)</f>
        <v>Vyplň údaj</v>
      </c>
      <c r="G80" s="41"/>
      <c r="H80" s="41"/>
      <c r="I80" s="33" t="s">
        <v>34</v>
      </c>
      <c r="J80" s="37" t="str">
        <f>E22</f>
        <v xml:space="preserve"> 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95</v>
      </c>
      <c r="D82" s="174" t="s">
        <v>56</v>
      </c>
      <c r="E82" s="174" t="s">
        <v>52</v>
      </c>
      <c r="F82" s="174" t="s">
        <v>53</v>
      </c>
      <c r="G82" s="174" t="s">
        <v>96</v>
      </c>
      <c r="H82" s="174" t="s">
        <v>97</v>
      </c>
      <c r="I82" s="174" t="s">
        <v>98</v>
      </c>
      <c r="J82" s="174" t="s">
        <v>82</v>
      </c>
      <c r="K82" s="175" t="s">
        <v>99</v>
      </c>
      <c r="L82" s="176"/>
      <c r="M82" s="93" t="s">
        <v>19</v>
      </c>
      <c r="N82" s="94" t="s">
        <v>41</v>
      </c>
      <c r="O82" s="94" t="s">
        <v>100</v>
      </c>
      <c r="P82" s="94" t="s">
        <v>101</v>
      </c>
      <c r="Q82" s="94" t="s">
        <v>102</v>
      </c>
      <c r="R82" s="94" t="s">
        <v>103</v>
      </c>
      <c r="S82" s="94" t="s">
        <v>104</v>
      </c>
      <c r="T82" s="95" t="s">
        <v>105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106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P84+P144+P147</f>
        <v>0</v>
      </c>
      <c r="Q83" s="97"/>
      <c r="R83" s="179">
        <f>R84+R144+R147</f>
        <v>3.0968100000000001</v>
      </c>
      <c r="S83" s="97"/>
      <c r="T83" s="180">
        <f>T84+T144+T147</f>
        <v>1.996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83</v>
      </c>
      <c r="BK83" s="181">
        <f>BK84+BK144+BK147</f>
        <v>0</v>
      </c>
    </row>
    <row r="84" s="12" customFormat="1" ht="25.92" customHeight="1">
      <c r="A84" s="12"/>
      <c r="B84" s="182"/>
      <c r="C84" s="183"/>
      <c r="D84" s="184" t="s">
        <v>70</v>
      </c>
      <c r="E84" s="185" t="s">
        <v>107</v>
      </c>
      <c r="F84" s="185" t="s">
        <v>108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P85+P104+P113+P118+P129+P141</f>
        <v>0</v>
      </c>
      <c r="Q84" s="190"/>
      <c r="R84" s="191">
        <f>R85+R104+R113+R118+R129+R141</f>
        <v>3.0968100000000001</v>
      </c>
      <c r="S84" s="190"/>
      <c r="T84" s="192">
        <f>T85+T104+T113+T118+T129+T141</f>
        <v>1.996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76</v>
      </c>
      <c r="AT84" s="194" t="s">
        <v>70</v>
      </c>
      <c r="AU84" s="194" t="s">
        <v>71</v>
      </c>
      <c r="AY84" s="193" t="s">
        <v>109</v>
      </c>
      <c r="BK84" s="195">
        <f>BK85+BK104+BK113+BK118+BK129+BK141</f>
        <v>0</v>
      </c>
    </row>
    <row r="85" s="12" customFormat="1" ht="22.8" customHeight="1">
      <c r="A85" s="12"/>
      <c r="B85" s="182"/>
      <c r="C85" s="183"/>
      <c r="D85" s="184" t="s">
        <v>70</v>
      </c>
      <c r="E85" s="196" t="s">
        <v>76</v>
      </c>
      <c r="F85" s="196" t="s">
        <v>110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SUM(P86:P103)</f>
        <v>0</v>
      </c>
      <c r="Q85" s="190"/>
      <c r="R85" s="191">
        <f>SUM(R86:R103)</f>
        <v>0.64007999999999998</v>
      </c>
      <c r="S85" s="190"/>
      <c r="T85" s="192">
        <f>SUM(T86:T103)</f>
        <v>1.996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76</v>
      </c>
      <c r="AT85" s="194" t="s">
        <v>70</v>
      </c>
      <c r="AU85" s="194" t="s">
        <v>76</v>
      </c>
      <c r="AY85" s="193" t="s">
        <v>109</v>
      </c>
      <c r="BK85" s="195">
        <f>SUM(BK86:BK103)</f>
        <v>0</v>
      </c>
    </row>
    <row r="86" s="2" customFormat="1" ht="24.15" customHeight="1">
      <c r="A86" s="39"/>
      <c r="B86" s="40"/>
      <c r="C86" s="198" t="s">
        <v>76</v>
      </c>
      <c r="D86" s="198" t="s">
        <v>111</v>
      </c>
      <c r="E86" s="199" t="s">
        <v>112</v>
      </c>
      <c r="F86" s="200" t="s">
        <v>113</v>
      </c>
      <c r="G86" s="201" t="s">
        <v>114</v>
      </c>
      <c r="H86" s="202">
        <v>12</v>
      </c>
      <c r="I86" s="203"/>
      <c r="J86" s="204">
        <f>ROUND(I86*H86,2)</f>
        <v>0</v>
      </c>
      <c r="K86" s="200" t="s">
        <v>115</v>
      </c>
      <c r="L86" s="45"/>
      <c r="M86" s="205" t="s">
        <v>19</v>
      </c>
      <c r="N86" s="206" t="s">
        <v>42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0.098000000000000004</v>
      </c>
      <c r="T86" s="208">
        <f>S86*H86</f>
        <v>1.1760000000000002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116</v>
      </c>
      <c r="AT86" s="209" t="s">
        <v>111</v>
      </c>
      <c r="AU86" s="209" t="s">
        <v>78</v>
      </c>
      <c r="AY86" s="18" t="s">
        <v>109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76</v>
      </c>
      <c r="BK86" s="210">
        <f>ROUND(I86*H86,2)</f>
        <v>0</v>
      </c>
      <c r="BL86" s="18" t="s">
        <v>116</v>
      </c>
      <c r="BM86" s="209" t="s">
        <v>117</v>
      </c>
    </row>
    <row r="87" s="2" customFormat="1">
      <c r="A87" s="39"/>
      <c r="B87" s="40"/>
      <c r="C87" s="41"/>
      <c r="D87" s="211" t="s">
        <v>118</v>
      </c>
      <c r="E87" s="41"/>
      <c r="F87" s="212" t="s">
        <v>119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118</v>
      </c>
      <c r="AU87" s="18" t="s">
        <v>78</v>
      </c>
    </row>
    <row r="88" s="2" customFormat="1" ht="24.15" customHeight="1">
      <c r="A88" s="39"/>
      <c r="B88" s="40"/>
      <c r="C88" s="198" t="s">
        <v>78</v>
      </c>
      <c r="D88" s="198" t="s">
        <v>111</v>
      </c>
      <c r="E88" s="199" t="s">
        <v>120</v>
      </c>
      <c r="F88" s="200" t="s">
        <v>121</v>
      </c>
      <c r="G88" s="201" t="s">
        <v>122</v>
      </c>
      <c r="H88" s="202">
        <v>4</v>
      </c>
      <c r="I88" s="203"/>
      <c r="J88" s="204">
        <f>ROUND(I88*H88,2)</f>
        <v>0</v>
      </c>
      <c r="K88" s="200" t="s">
        <v>115</v>
      </c>
      <c r="L88" s="45"/>
      <c r="M88" s="205" t="s">
        <v>19</v>
      </c>
      <c r="N88" s="206" t="s">
        <v>42</v>
      </c>
      <c r="O88" s="85"/>
      <c r="P88" s="207">
        <f>O88*H88</f>
        <v>0</v>
      </c>
      <c r="Q88" s="207">
        <v>0</v>
      </c>
      <c r="R88" s="207">
        <f>Q88*H88</f>
        <v>0</v>
      </c>
      <c r="S88" s="207">
        <v>0.20499999999999999</v>
      </c>
      <c r="T88" s="208">
        <f>S88*H88</f>
        <v>0.81999999999999995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9" t="s">
        <v>116</v>
      </c>
      <c r="AT88" s="209" t="s">
        <v>111</v>
      </c>
      <c r="AU88" s="209" t="s">
        <v>78</v>
      </c>
      <c r="AY88" s="18" t="s">
        <v>109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8" t="s">
        <v>76</v>
      </c>
      <c r="BK88" s="210">
        <f>ROUND(I88*H88,2)</f>
        <v>0</v>
      </c>
      <c r="BL88" s="18" t="s">
        <v>116</v>
      </c>
      <c r="BM88" s="209" t="s">
        <v>123</v>
      </c>
    </row>
    <row r="89" s="2" customFormat="1">
      <c r="A89" s="39"/>
      <c r="B89" s="40"/>
      <c r="C89" s="41"/>
      <c r="D89" s="211" t="s">
        <v>118</v>
      </c>
      <c r="E89" s="41"/>
      <c r="F89" s="212" t="s">
        <v>124</v>
      </c>
      <c r="G89" s="41"/>
      <c r="H89" s="41"/>
      <c r="I89" s="213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118</v>
      </c>
      <c r="AU89" s="18" t="s">
        <v>78</v>
      </c>
    </row>
    <row r="90" s="13" customFormat="1">
      <c r="A90" s="13"/>
      <c r="B90" s="216"/>
      <c r="C90" s="217"/>
      <c r="D90" s="218" t="s">
        <v>125</v>
      </c>
      <c r="E90" s="219" t="s">
        <v>19</v>
      </c>
      <c r="F90" s="220" t="s">
        <v>126</v>
      </c>
      <c r="G90" s="217"/>
      <c r="H90" s="219" t="s">
        <v>19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125</v>
      </c>
      <c r="AU90" s="226" t="s">
        <v>78</v>
      </c>
      <c r="AV90" s="13" t="s">
        <v>76</v>
      </c>
      <c r="AW90" s="13" t="s">
        <v>33</v>
      </c>
      <c r="AX90" s="13" t="s">
        <v>71</v>
      </c>
      <c r="AY90" s="226" t="s">
        <v>109</v>
      </c>
    </row>
    <row r="91" s="14" customFormat="1">
      <c r="A91" s="14"/>
      <c r="B91" s="227"/>
      <c r="C91" s="228"/>
      <c r="D91" s="218" t="s">
        <v>125</v>
      </c>
      <c r="E91" s="229" t="s">
        <v>19</v>
      </c>
      <c r="F91" s="230" t="s">
        <v>127</v>
      </c>
      <c r="G91" s="228"/>
      <c r="H91" s="231">
        <v>2.5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7" t="s">
        <v>125</v>
      </c>
      <c r="AU91" s="237" t="s">
        <v>78</v>
      </c>
      <c r="AV91" s="14" t="s">
        <v>78</v>
      </c>
      <c r="AW91" s="14" t="s">
        <v>33</v>
      </c>
      <c r="AX91" s="14" t="s">
        <v>71</v>
      </c>
      <c r="AY91" s="237" t="s">
        <v>109</v>
      </c>
    </row>
    <row r="92" s="13" customFormat="1">
      <c r="A92" s="13"/>
      <c r="B92" s="216"/>
      <c r="C92" s="217"/>
      <c r="D92" s="218" t="s">
        <v>125</v>
      </c>
      <c r="E92" s="219" t="s">
        <v>19</v>
      </c>
      <c r="F92" s="220" t="s">
        <v>128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125</v>
      </c>
      <c r="AU92" s="226" t="s">
        <v>78</v>
      </c>
      <c r="AV92" s="13" t="s">
        <v>76</v>
      </c>
      <c r="AW92" s="13" t="s">
        <v>33</v>
      </c>
      <c r="AX92" s="13" t="s">
        <v>71</v>
      </c>
      <c r="AY92" s="226" t="s">
        <v>109</v>
      </c>
    </row>
    <row r="93" s="14" customFormat="1">
      <c r="A93" s="14"/>
      <c r="B93" s="227"/>
      <c r="C93" s="228"/>
      <c r="D93" s="218" t="s">
        <v>125</v>
      </c>
      <c r="E93" s="229" t="s">
        <v>19</v>
      </c>
      <c r="F93" s="230" t="s">
        <v>129</v>
      </c>
      <c r="G93" s="228"/>
      <c r="H93" s="231">
        <v>1.5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125</v>
      </c>
      <c r="AU93" s="237" t="s">
        <v>78</v>
      </c>
      <c r="AV93" s="14" t="s">
        <v>78</v>
      </c>
      <c r="AW93" s="14" t="s">
        <v>33</v>
      </c>
      <c r="AX93" s="14" t="s">
        <v>71</v>
      </c>
      <c r="AY93" s="237" t="s">
        <v>109</v>
      </c>
    </row>
    <row r="94" s="15" customFormat="1">
      <c r="A94" s="15"/>
      <c r="B94" s="238"/>
      <c r="C94" s="239"/>
      <c r="D94" s="218" t="s">
        <v>125</v>
      </c>
      <c r="E94" s="240" t="s">
        <v>19</v>
      </c>
      <c r="F94" s="241" t="s">
        <v>130</v>
      </c>
      <c r="G94" s="239"/>
      <c r="H94" s="242">
        <v>4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8" t="s">
        <v>125</v>
      </c>
      <c r="AU94" s="248" t="s">
        <v>78</v>
      </c>
      <c r="AV94" s="15" t="s">
        <v>116</v>
      </c>
      <c r="AW94" s="15" t="s">
        <v>33</v>
      </c>
      <c r="AX94" s="15" t="s">
        <v>76</v>
      </c>
      <c r="AY94" s="248" t="s">
        <v>109</v>
      </c>
    </row>
    <row r="95" s="2" customFormat="1" ht="24.15" customHeight="1">
      <c r="A95" s="39"/>
      <c r="B95" s="40"/>
      <c r="C95" s="198" t="s">
        <v>131</v>
      </c>
      <c r="D95" s="198" t="s">
        <v>111</v>
      </c>
      <c r="E95" s="199" t="s">
        <v>132</v>
      </c>
      <c r="F95" s="200" t="s">
        <v>133</v>
      </c>
      <c r="G95" s="201" t="s">
        <v>114</v>
      </c>
      <c r="H95" s="202">
        <v>4</v>
      </c>
      <c r="I95" s="203"/>
      <c r="J95" s="204">
        <f>ROUND(I95*H95,2)</f>
        <v>0</v>
      </c>
      <c r="K95" s="200" t="s">
        <v>115</v>
      </c>
      <c r="L95" s="45"/>
      <c r="M95" s="205" t="s">
        <v>19</v>
      </c>
      <c r="N95" s="206" t="s">
        <v>42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116</v>
      </c>
      <c r="AT95" s="209" t="s">
        <v>111</v>
      </c>
      <c r="AU95" s="209" t="s">
        <v>78</v>
      </c>
      <c r="AY95" s="18" t="s">
        <v>109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76</v>
      </c>
      <c r="BK95" s="210">
        <f>ROUND(I95*H95,2)</f>
        <v>0</v>
      </c>
      <c r="BL95" s="18" t="s">
        <v>116</v>
      </c>
      <c r="BM95" s="209" t="s">
        <v>134</v>
      </c>
    </row>
    <row r="96" s="2" customFormat="1">
      <c r="A96" s="39"/>
      <c r="B96" s="40"/>
      <c r="C96" s="41"/>
      <c r="D96" s="211" t="s">
        <v>118</v>
      </c>
      <c r="E96" s="41"/>
      <c r="F96" s="212" t="s">
        <v>135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118</v>
      </c>
      <c r="AU96" s="18" t="s">
        <v>78</v>
      </c>
    </row>
    <row r="97" s="2" customFormat="1" ht="16.5" customHeight="1">
      <c r="A97" s="39"/>
      <c r="B97" s="40"/>
      <c r="C97" s="249" t="s">
        <v>116</v>
      </c>
      <c r="D97" s="249" t="s">
        <v>136</v>
      </c>
      <c r="E97" s="250" t="s">
        <v>137</v>
      </c>
      <c r="F97" s="251" t="s">
        <v>138</v>
      </c>
      <c r="G97" s="252" t="s">
        <v>139</v>
      </c>
      <c r="H97" s="253">
        <v>0.64000000000000001</v>
      </c>
      <c r="I97" s="254"/>
      <c r="J97" s="255">
        <f>ROUND(I97*H97,2)</f>
        <v>0</v>
      </c>
      <c r="K97" s="251" t="s">
        <v>115</v>
      </c>
      <c r="L97" s="256"/>
      <c r="M97" s="257" t="s">
        <v>19</v>
      </c>
      <c r="N97" s="258" t="s">
        <v>42</v>
      </c>
      <c r="O97" s="85"/>
      <c r="P97" s="207">
        <f>O97*H97</f>
        <v>0</v>
      </c>
      <c r="Q97" s="207">
        <v>1</v>
      </c>
      <c r="R97" s="207">
        <f>Q97*H97</f>
        <v>0.64000000000000001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140</v>
      </c>
      <c r="AT97" s="209" t="s">
        <v>136</v>
      </c>
      <c r="AU97" s="209" t="s">
        <v>78</v>
      </c>
      <c r="AY97" s="18" t="s">
        <v>109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76</v>
      </c>
      <c r="BK97" s="210">
        <f>ROUND(I97*H97,2)</f>
        <v>0</v>
      </c>
      <c r="BL97" s="18" t="s">
        <v>116</v>
      </c>
      <c r="BM97" s="209" t="s">
        <v>141</v>
      </c>
    </row>
    <row r="98" s="14" customFormat="1">
      <c r="A98" s="14"/>
      <c r="B98" s="227"/>
      <c r="C98" s="228"/>
      <c r="D98" s="218" t="s">
        <v>125</v>
      </c>
      <c r="E98" s="229" t="s">
        <v>19</v>
      </c>
      <c r="F98" s="230" t="s">
        <v>142</v>
      </c>
      <c r="G98" s="228"/>
      <c r="H98" s="231">
        <v>0.40000000000000002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125</v>
      </c>
      <c r="AU98" s="237" t="s">
        <v>78</v>
      </c>
      <c r="AV98" s="14" t="s">
        <v>78</v>
      </c>
      <c r="AW98" s="14" t="s">
        <v>33</v>
      </c>
      <c r="AX98" s="14" t="s">
        <v>76</v>
      </c>
      <c r="AY98" s="237" t="s">
        <v>109</v>
      </c>
    </row>
    <row r="99" s="14" customFormat="1">
      <c r="A99" s="14"/>
      <c r="B99" s="227"/>
      <c r="C99" s="228"/>
      <c r="D99" s="218" t="s">
        <v>125</v>
      </c>
      <c r="E99" s="228"/>
      <c r="F99" s="230" t="s">
        <v>143</v>
      </c>
      <c r="G99" s="228"/>
      <c r="H99" s="231">
        <v>0.64000000000000001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125</v>
      </c>
      <c r="AU99" s="237" t="s">
        <v>78</v>
      </c>
      <c r="AV99" s="14" t="s">
        <v>78</v>
      </c>
      <c r="AW99" s="14" t="s">
        <v>4</v>
      </c>
      <c r="AX99" s="14" t="s">
        <v>76</v>
      </c>
      <c r="AY99" s="237" t="s">
        <v>109</v>
      </c>
    </row>
    <row r="100" s="2" customFormat="1" ht="24.15" customHeight="1">
      <c r="A100" s="39"/>
      <c r="B100" s="40"/>
      <c r="C100" s="198" t="s">
        <v>144</v>
      </c>
      <c r="D100" s="198" t="s">
        <v>111</v>
      </c>
      <c r="E100" s="199" t="s">
        <v>145</v>
      </c>
      <c r="F100" s="200" t="s">
        <v>146</v>
      </c>
      <c r="G100" s="201" t="s">
        <v>114</v>
      </c>
      <c r="H100" s="202">
        <v>4</v>
      </c>
      <c r="I100" s="203"/>
      <c r="J100" s="204">
        <f>ROUND(I100*H100,2)</f>
        <v>0</v>
      </c>
      <c r="K100" s="200" t="s">
        <v>115</v>
      </c>
      <c r="L100" s="45"/>
      <c r="M100" s="205" t="s">
        <v>19</v>
      </c>
      <c r="N100" s="206" t="s">
        <v>42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116</v>
      </c>
      <c r="AT100" s="209" t="s">
        <v>111</v>
      </c>
      <c r="AU100" s="209" t="s">
        <v>78</v>
      </c>
      <c r="AY100" s="18" t="s">
        <v>109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76</v>
      </c>
      <c r="BK100" s="210">
        <f>ROUND(I100*H100,2)</f>
        <v>0</v>
      </c>
      <c r="BL100" s="18" t="s">
        <v>116</v>
      </c>
      <c r="BM100" s="209" t="s">
        <v>147</v>
      </c>
    </row>
    <row r="101" s="2" customFormat="1">
      <c r="A101" s="39"/>
      <c r="B101" s="40"/>
      <c r="C101" s="41"/>
      <c r="D101" s="211" t="s">
        <v>118</v>
      </c>
      <c r="E101" s="41"/>
      <c r="F101" s="212" t="s">
        <v>148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118</v>
      </c>
      <c r="AU101" s="18" t="s">
        <v>78</v>
      </c>
    </row>
    <row r="102" s="2" customFormat="1" ht="16.5" customHeight="1">
      <c r="A102" s="39"/>
      <c r="B102" s="40"/>
      <c r="C102" s="249" t="s">
        <v>149</v>
      </c>
      <c r="D102" s="249" t="s">
        <v>136</v>
      </c>
      <c r="E102" s="250" t="s">
        <v>150</v>
      </c>
      <c r="F102" s="251" t="s">
        <v>151</v>
      </c>
      <c r="G102" s="252" t="s">
        <v>152</v>
      </c>
      <c r="H102" s="253">
        <v>0.080000000000000002</v>
      </c>
      <c r="I102" s="254"/>
      <c r="J102" s="255">
        <f>ROUND(I102*H102,2)</f>
        <v>0</v>
      </c>
      <c r="K102" s="251" t="s">
        <v>115</v>
      </c>
      <c r="L102" s="256"/>
      <c r="M102" s="257" t="s">
        <v>19</v>
      </c>
      <c r="N102" s="258" t="s">
        <v>42</v>
      </c>
      <c r="O102" s="85"/>
      <c r="P102" s="207">
        <f>O102*H102</f>
        <v>0</v>
      </c>
      <c r="Q102" s="207">
        <v>0.001</v>
      </c>
      <c r="R102" s="207">
        <f>Q102*H102</f>
        <v>8.0000000000000007E-05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140</v>
      </c>
      <c r="AT102" s="209" t="s">
        <v>136</v>
      </c>
      <c r="AU102" s="209" t="s">
        <v>78</v>
      </c>
      <c r="AY102" s="18" t="s">
        <v>109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76</v>
      </c>
      <c r="BK102" s="210">
        <f>ROUND(I102*H102,2)</f>
        <v>0</v>
      </c>
      <c r="BL102" s="18" t="s">
        <v>116</v>
      </c>
      <c r="BM102" s="209" t="s">
        <v>153</v>
      </c>
    </row>
    <row r="103" s="14" customFormat="1">
      <c r="A103" s="14"/>
      <c r="B103" s="227"/>
      <c r="C103" s="228"/>
      <c r="D103" s="218" t="s">
        <v>125</v>
      </c>
      <c r="E103" s="228"/>
      <c r="F103" s="230" t="s">
        <v>154</v>
      </c>
      <c r="G103" s="228"/>
      <c r="H103" s="231">
        <v>0.080000000000000002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7" t="s">
        <v>125</v>
      </c>
      <c r="AU103" s="237" t="s">
        <v>78</v>
      </c>
      <c r="AV103" s="14" t="s">
        <v>78</v>
      </c>
      <c r="AW103" s="14" t="s">
        <v>4</v>
      </c>
      <c r="AX103" s="14" t="s">
        <v>76</v>
      </c>
      <c r="AY103" s="237" t="s">
        <v>109</v>
      </c>
    </row>
    <row r="104" s="12" customFormat="1" ht="22.8" customHeight="1">
      <c r="A104" s="12"/>
      <c r="B104" s="182"/>
      <c r="C104" s="183"/>
      <c r="D104" s="184" t="s">
        <v>70</v>
      </c>
      <c r="E104" s="196" t="s">
        <v>144</v>
      </c>
      <c r="F104" s="196" t="s">
        <v>155</v>
      </c>
      <c r="G104" s="183"/>
      <c r="H104" s="183"/>
      <c r="I104" s="186"/>
      <c r="J104" s="197">
        <f>BK104</f>
        <v>0</v>
      </c>
      <c r="K104" s="183"/>
      <c r="L104" s="188"/>
      <c r="M104" s="189"/>
      <c r="N104" s="190"/>
      <c r="O104" s="190"/>
      <c r="P104" s="191">
        <f>SUM(P105:P112)</f>
        <v>0</v>
      </c>
      <c r="Q104" s="190"/>
      <c r="R104" s="191">
        <f>SUM(R105:R112)</f>
        <v>0</v>
      </c>
      <c r="S104" s="190"/>
      <c r="T104" s="192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3" t="s">
        <v>76</v>
      </c>
      <c r="AT104" s="194" t="s">
        <v>70</v>
      </c>
      <c r="AU104" s="194" t="s">
        <v>76</v>
      </c>
      <c r="AY104" s="193" t="s">
        <v>109</v>
      </c>
      <c r="BK104" s="195">
        <f>SUM(BK105:BK112)</f>
        <v>0</v>
      </c>
    </row>
    <row r="105" s="2" customFormat="1" ht="24.15" customHeight="1">
      <c r="A105" s="39"/>
      <c r="B105" s="40"/>
      <c r="C105" s="198" t="s">
        <v>156</v>
      </c>
      <c r="D105" s="198" t="s">
        <v>111</v>
      </c>
      <c r="E105" s="199" t="s">
        <v>157</v>
      </c>
      <c r="F105" s="200" t="s">
        <v>158</v>
      </c>
      <c r="G105" s="201" t="s">
        <v>114</v>
      </c>
      <c r="H105" s="202">
        <v>4</v>
      </c>
      <c r="I105" s="203"/>
      <c r="J105" s="204">
        <f>ROUND(I105*H105,2)</f>
        <v>0</v>
      </c>
      <c r="K105" s="200" t="s">
        <v>115</v>
      </c>
      <c r="L105" s="45"/>
      <c r="M105" s="205" t="s">
        <v>19</v>
      </c>
      <c r="N105" s="206" t="s">
        <v>42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116</v>
      </c>
      <c r="AT105" s="209" t="s">
        <v>111</v>
      </c>
      <c r="AU105" s="209" t="s">
        <v>78</v>
      </c>
      <c r="AY105" s="18" t="s">
        <v>109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76</v>
      </c>
      <c r="BK105" s="210">
        <f>ROUND(I105*H105,2)</f>
        <v>0</v>
      </c>
      <c r="BL105" s="18" t="s">
        <v>116</v>
      </c>
      <c r="BM105" s="209" t="s">
        <v>159</v>
      </c>
    </row>
    <row r="106" s="2" customFormat="1">
      <c r="A106" s="39"/>
      <c r="B106" s="40"/>
      <c r="C106" s="41"/>
      <c r="D106" s="211" t="s">
        <v>118</v>
      </c>
      <c r="E106" s="41"/>
      <c r="F106" s="212" t="s">
        <v>160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118</v>
      </c>
      <c r="AU106" s="18" t="s">
        <v>78</v>
      </c>
    </row>
    <row r="107" s="2" customFormat="1" ht="21.75" customHeight="1">
      <c r="A107" s="39"/>
      <c r="B107" s="40"/>
      <c r="C107" s="198" t="s">
        <v>140</v>
      </c>
      <c r="D107" s="198" t="s">
        <v>111</v>
      </c>
      <c r="E107" s="199" t="s">
        <v>161</v>
      </c>
      <c r="F107" s="200" t="s">
        <v>162</v>
      </c>
      <c r="G107" s="201" t="s">
        <v>114</v>
      </c>
      <c r="H107" s="202">
        <v>4</v>
      </c>
      <c r="I107" s="203"/>
      <c r="J107" s="204">
        <f>ROUND(I107*H107,2)</f>
        <v>0</v>
      </c>
      <c r="K107" s="200" t="s">
        <v>115</v>
      </c>
      <c r="L107" s="45"/>
      <c r="M107" s="205" t="s">
        <v>19</v>
      </c>
      <c r="N107" s="206" t="s">
        <v>42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116</v>
      </c>
      <c r="AT107" s="209" t="s">
        <v>111</v>
      </c>
      <c r="AU107" s="209" t="s">
        <v>78</v>
      </c>
      <c r="AY107" s="18" t="s">
        <v>109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76</v>
      </c>
      <c r="BK107" s="210">
        <f>ROUND(I107*H107,2)</f>
        <v>0</v>
      </c>
      <c r="BL107" s="18" t="s">
        <v>116</v>
      </c>
      <c r="BM107" s="209" t="s">
        <v>163</v>
      </c>
    </row>
    <row r="108" s="2" customFormat="1">
      <c r="A108" s="39"/>
      <c r="B108" s="40"/>
      <c r="C108" s="41"/>
      <c r="D108" s="211" t="s">
        <v>118</v>
      </c>
      <c r="E108" s="41"/>
      <c r="F108" s="212" t="s">
        <v>164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118</v>
      </c>
      <c r="AU108" s="18" t="s">
        <v>78</v>
      </c>
    </row>
    <row r="109" s="2" customFormat="1" ht="16.5" customHeight="1">
      <c r="A109" s="39"/>
      <c r="B109" s="40"/>
      <c r="C109" s="198" t="s">
        <v>165</v>
      </c>
      <c r="D109" s="198" t="s">
        <v>111</v>
      </c>
      <c r="E109" s="199" t="s">
        <v>166</v>
      </c>
      <c r="F109" s="200" t="s">
        <v>167</v>
      </c>
      <c r="G109" s="201" t="s">
        <v>114</v>
      </c>
      <c r="H109" s="202">
        <v>206</v>
      </c>
      <c r="I109" s="203"/>
      <c r="J109" s="204">
        <f>ROUND(I109*H109,2)</f>
        <v>0</v>
      </c>
      <c r="K109" s="200" t="s">
        <v>115</v>
      </c>
      <c r="L109" s="45"/>
      <c r="M109" s="205" t="s">
        <v>19</v>
      </c>
      <c r="N109" s="206" t="s">
        <v>42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116</v>
      </c>
      <c r="AT109" s="209" t="s">
        <v>111</v>
      </c>
      <c r="AU109" s="209" t="s">
        <v>78</v>
      </c>
      <c r="AY109" s="18" t="s">
        <v>109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76</v>
      </c>
      <c r="BK109" s="210">
        <f>ROUND(I109*H109,2)</f>
        <v>0</v>
      </c>
      <c r="BL109" s="18" t="s">
        <v>116</v>
      </c>
      <c r="BM109" s="209" t="s">
        <v>168</v>
      </c>
    </row>
    <row r="110" s="2" customFormat="1">
      <c r="A110" s="39"/>
      <c r="B110" s="40"/>
      <c r="C110" s="41"/>
      <c r="D110" s="211" t="s">
        <v>118</v>
      </c>
      <c r="E110" s="41"/>
      <c r="F110" s="212" t="s">
        <v>169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118</v>
      </c>
      <c r="AU110" s="18" t="s">
        <v>78</v>
      </c>
    </row>
    <row r="111" s="2" customFormat="1" ht="24.15" customHeight="1">
      <c r="A111" s="39"/>
      <c r="B111" s="40"/>
      <c r="C111" s="198" t="s">
        <v>170</v>
      </c>
      <c r="D111" s="198" t="s">
        <v>111</v>
      </c>
      <c r="E111" s="199" t="s">
        <v>171</v>
      </c>
      <c r="F111" s="200" t="s">
        <v>172</v>
      </c>
      <c r="G111" s="201" t="s">
        <v>114</v>
      </c>
      <c r="H111" s="202">
        <v>206</v>
      </c>
      <c r="I111" s="203"/>
      <c r="J111" s="204">
        <f>ROUND(I111*H111,2)</f>
        <v>0</v>
      </c>
      <c r="K111" s="200" t="s">
        <v>115</v>
      </c>
      <c r="L111" s="45"/>
      <c r="M111" s="205" t="s">
        <v>19</v>
      </c>
      <c r="N111" s="206" t="s">
        <v>42</v>
      </c>
      <c r="O111" s="85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116</v>
      </c>
      <c r="AT111" s="209" t="s">
        <v>111</v>
      </c>
      <c r="AU111" s="209" t="s">
        <v>78</v>
      </c>
      <c r="AY111" s="18" t="s">
        <v>109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76</v>
      </c>
      <c r="BK111" s="210">
        <f>ROUND(I111*H111,2)</f>
        <v>0</v>
      </c>
      <c r="BL111" s="18" t="s">
        <v>116</v>
      </c>
      <c r="BM111" s="209" t="s">
        <v>173</v>
      </c>
    </row>
    <row r="112" s="2" customFormat="1">
      <c r="A112" s="39"/>
      <c r="B112" s="40"/>
      <c r="C112" s="41"/>
      <c r="D112" s="211" t="s">
        <v>118</v>
      </c>
      <c r="E112" s="41"/>
      <c r="F112" s="212" t="s">
        <v>174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118</v>
      </c>
      <c r="AU112" s="18" t="s">
        <v>78</v>
      </c>
    </row>
    <row r="113" s="12" customFormat="1" ht="22.8" customHeight="1">
      <c r="A113" s="12"/>
      <c r="B113" s="182"/>
      <c r="C113" s="183"/>
      <c r="D113" s="184" t="s">
        <v>70</v>
      </c>
      <c r="E113" s="196" t="s">
        <v>140</v>
      </c>
      <c r="F113" s="196" t="s">
        <v>175</v>
      </c>
      <c r="G113" s="183"/>
      <c r="H113" s="183"/>
      <c r="I113" s="186"/>
      <c r="J113" s="197">
        <f>BK113</f>
        <v>0</v>
      </c>
      <c r="K113" s="183"/>
      <c r="L113" s="188"/>
      <c r="M113" s="189"/>
      <c r="N113" s="190"/>
      <c r="O113" s="190"/>
      <c r="P113" s="191">
        <f>SUM(P114:P117)</f>
        <v>0</v>
      </c>
      <c r="Q113" s="190"/>
      <c r="R113" s="191">
        <f>SUM(R114:R117)</f>
        <v>0.84448000000000001</v>
      </c>
      <c r="S113" s="190"/>
      <c r="T113" s="192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3" t="s">
        <v>76</v>
      </c>
      <c r="AT113" s="194" t="s">
        <v>70</v>
      </c>
      <c r="AU113" s="194" t="s">
        <v>76</v>
      </c>
      <c r="AY113" s="193" t="s">
        <v>109</v>
      </c>
      <c r="BK113" s="195">
        <f>SUM(BK114:BK117)</f>
        <v>0</v>
      </c>
    </row>
    <row r="114" s="2" customFormat="1" ht="16.5" customHeight="1">
      <c r="A114" s="39"/>
      <c r="B114" s="40"/>
      <c r="C114" s="198" t="s">
        <v>176</v>
      </c>
      <c r="D114" s="198" t="s">
        <v>111</v>
      </c>
      <c r="E114" s="199" t="s">
        <v>177</v>
      </c>
      <c r="F114" s="200" t="s">
        <v>178</v>
      </c>
      <c r="G114" s="201" t="s">
        <v>179</v>
      </c>
      <c r="H114" s="202">
        <v>1</v>
      </c>
      <c r="I114" s="203"/>
      <c r="J114" s="204">
        <f>ROUND(I114*H114,2)</f>
        <v>0</v>
      </c>
      <c r="K114" s="200" t="s">
        <v>115</v>
      </c>
      <c r="L114" s="45"/>
      <c r="M114" s="205" t="s">
        <v>19</v>
      </c>
      <c r="N114" s="206" t="s">
        <v>42</v>
      </c>
      <c r="O114" s="85"/>
      <c r="P114" s="207">
        <f>O114*H114</f>
        <v>0</v>
      </c>
      <c r="Q114" s="207">
        <v>0.42368</v>
      </c>
      <c r="R114" s="207">
        <f>Q114*H114</f>
        <v>0.42368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116</v>
      </c>
      <c r="AT114" s="209" t="s">
        <v>111</v>
      </c>
      <c r="AU114" s="209" t="s">
        <v>78</v>
      </c>
      <c r="AY114" s="18" t="s">
        <v>109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76</v>
      </c>
      <c r="BK114" s="210">
        <f>ROUND(I114*H114,2)</f>
        <v>0</v>
      </c>
      <c r="BL114" s="18" t="s">
        <v>116</v>
      </c>
      <c r="BM114" s="209" t="s">
        <v>180</v>
      </c>
    </row>
    <row r="115" s="2" customFormat="1">
      <c r="A115" s="39"/>
      <c r="B115" s="40"/>
      <c r="C115" s="41"/>
      <c r="D115" s="211" t="s">
        <v>118</v>
      </c>
      <c r="E115" s="41"/>
      <c r="F115" s="212" t="s">
        <v>181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118</v>
      </c>
      <c r="AU115" s="18" t="s">
        <v>78</v>
      </c>
    </row>
    <row r="116" s="2" customFormat="1" ht="16.5" customHeight="1">
      <c r="A116" s="39"/>
      <c r="B116" s="40"/>
      <c r="C116" s="198" t="s">
        <v>182</v>
      </c>
      <c r="D116" s="198" t="s">
        <v>111</v>
      </c>
      <c r="E116" s="199" t="s">
        <v>183</v>
      </c>
      <c r="F116" s="200" t="s">
        <v>184</v>
      </c>
      <c r="G116" s="201" t="s">
        <v>179</v>
      </c>
      <c r="H116" s="202">
        <v>1</v>
      </c>
      <c r="I116" s="203"/>
      <c r="J116" s="204">
        <f>ROUND(I116*H116,2)</f>
        <v>0</v>
      </c>
      <c r="K116" s="200" t="s">
        <v>115</v>
      </c>
      <c r="L116" s="45"/>
      <c r="M116" s="205" t="s">
        <v>19</v>
      </c>
      <c r="N116" s="206" t="s">
        <v>42</v>
      </c>
      <c r="O116" s="85"/>
      <c r="P116" s="207">
        <f>O116*H116</f>
        <v>0</v>
      </c>
      <c r="Q116" s="207">
        <v>0.42080000000000001</v>
      </c>
      <c r="R116" s="207">
        <f>Q116*H116</f>
        <v>0.42080000000000001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116</v>
      </c>
      <c r="AT116" s="209" t="s">
        <v>111</v>
      </c>
      <c r="AU116" s="209" t="s">
        <v>78</v>
      </c>
      <c r="AY116" s="18" t="s">
        <v>109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76</v>
      </c>
      <c r="BK116" s="210">
        <f>ROUND(I116*H116,2)</f>
        <v>0</v>
      </c>
      <c r="BL116" s="18" t="s">
        <v>116</v>
      </c>
      <c r="BM116" s="209" t="s">
        <v>185</v>
      </c>
    </row>
    <row r="117" s="2" customFormat="1">
      <c r="A117" s="39"/>
      <c r="B117" s="40"/>
      <c r="C117" s="41"/>
      <c r="D117" s="211" t="s">
        <v>118</v>
      </c>
      <c r="E117" s="41"/>
      <c r="F117" s="212" t="s">
        <v>186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118</v>
      </c>
      <c r="AU117" s="18" t="s">
        <v>78</v>
      </c>
    </row>
    <row r="118" s="12" customFormat="1" ht="22.8" customHeight="1">
      <c r="A118" s="12"/>
      <c r="B118" s="182"/>
      <c r="C118" s="183"/>
      <c r="D118" s="184" t="s">
        <v>70</v>
      </c>
      <c r="E118" s="196" t="s">
        <v>165</v>
      </c>
      <c r="F118" s="196" t="s">
        <v>187</v>
      </c>
      <c r="G118" s="183"/>
      <c r="H118" s="183"/>
      <c r="I118" s="186"/>
      <c r="J118" s="197">
        <f>BK118</f>
        <v>0</v>
      </c>
      <c r="K118" s="183"/>
      <c r="L118" s="188"/>
      <c r="M118" s="189"/>
      <c r="N118" s="190"/>
      <c r="O118" s="190"/>
      <c r="P118" s="191">
        <f>SUM(P119:P128)</f>
        <v>0</v>
      </c>
      <c r="Q118" s="190"/>
      <c r="R118" s="191">
        <f>SUM(R119:R128)</f>
        <v>1.61225</v>
      </c>
      <c r="S118" s="190"/>
      <c r="T118" s="192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3" t="s">
        <v>76</v>
      </c>
      <c r="AT118" s="194" t="s">
        <v>70</v>
      </c>
      <c r="AU118" s="194" t="s">
        <v>76</v>
      </c>
      <c r="AY118" s="193" t="s">
        <v>109</v>
      </c>
      <c r="BK118" s="195">
        <f>SUM(BK119:BK128)</f>
        <v>0</v>
      </c>
    </row>
    <row r="119" s="2" customFormat="1" ht="24.15" customHeight="1">
      <c r="A119" s="39"/>
      <c r="B119" s="40"/>
      <c r="C119" s="198" t="s">
        <v>188</v>
      </c>
      <c r="D119" s="198" t="s">
        <v>111</v>
      </c>
      <c r="E119" s="199" t="s">
        <v>189</v>
      </c>
      <c r="F119" s="200" t="s">
        <v>190</v>
      </c>
      <c r="G119" s="201" t="s">
        <v>122</v>
      </c>
      <c r="H119" s="202">
        <v>5</v>
      </c>
      <c r="I119" s="203"/>
      <c r="J119" s="204">
        <f>ROUND(I119*H119,2)</f>
        <v>0</v>
      </c>
      <c r="K119" s="200" t="s">
        <v>115</v>
      </c>
      <c r="L119" s="45"/>
      <c r="M119" s="205" t="s">
        <v>19</v>
      </c>
      <c r="N119" s="206" t="s">
        <v>42</v>
      </c>
      <c r="O119" s="85"/>
      <c r="P119" s="207">
        <f>O119*H119</f>
        <v>0</v>
      </c>
      <c r="Q119" s="207">
        <v>0.15540000000000001</v>
      </c>
      <c r="R119" s="207">
        <f>Q119*H119</f>
        <v>0.77700000000000002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116</v>
      </c>
      <c r="AT119" s="209" t="s">
        <v>111</v>
      </c>
      <c r="AU119" s="209" t="s">
        <v>78</v>
      </c>
      <c r="AY119" s="18" t="s">
        <v>109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76</v>
      </c>
      <c r="BK119" s="210">
        <f>ROUND(I119*H119,2)</f>
        <v>0</v>
      </c>
      <c r="BL119" s="18" t="s">
        <v>116</v>
      </c>
      <c r="BM119" s="209" t="s">
        <v>191</v>
      </c>
    </row>
    <row r="120" s="2" customFormat="1">
      <c r="A120" s="39"/>
      <c r="B120" s="40"/>
      <c r="C120" s="41"/>
      <c r="D120" s="211" t="s">
        <v>118</v>
      </c>
      <c r="E120" s="41"/>
      <c r="F120" s="212" t="s">
        <v>192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118</v>
      </c>
      <c r="AU120" s="18" t="s">
        <v>78</v>
      </c>
    </row>
    <row r="121" s="2" customFormat="1" ht="16.5" customHeight="1">
      <c r="A121" s="39"/>
      <c r="B121" s="40"/>
      <c r="C121" s="249" t="s">
        <v>193</v>
      </c>
      <c r="D121" s="249" t="s">
        <v>136</v>
      </c>
      <c r="E121" s="250" t="s">
        <v>194</v>
      </c>
      <c r="F121" s="251" t="s">
        <v>195</v>
      </c>
      <c r="G121" s="252" t="s">
        <v>122</v>
      </c>
      <c r="H121" s="253">
        <v>5.5</v>
      </c>
      <c r="I121" s="254"/>
      <c r="J121" s="255">
        <f>ROUND(I121*H121,2)</f>
        <v>0</v>
      </c>
      <c r="K121" s="251" t="s">
        <v>115</v>
      </c>
      <c r="L121" s="256"/>
      <c r="M121" s="257" t="s">
        <v>19</v>
      </c>
      <c r="N121" s="258" t="s">
        <v>42</v>
      </c>
      <c r="O121" s="85"/>
      <c r="P121" s="207">
        <f>O121*H121</f>
        <v>0</v>
      </c>
      <c r="Q121" s="207">
        <v>0.080000000000000002</v>
      </c>
      <c r="R121" s="207">
        <f>Q121*H121</f>
        <v>0.44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140</v>
      </c>
      <c r="AT121" s="209" t="s">
        <v>136</v>
      </c>
      <c r="AU121" s="209" t="s">
        <v>78</v>
      </c>
      <c r="AY121" s="18" t="s">
        <v>109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76</v>
      </c>
      <c r="BK121" s="210">
        <f>ROUND(I121*H121,2)</f>
        <v>0</v>
      </c>
      <c r="BL121" s="18" t="s">
        <v>116</v>
      </c>
      <c r="BM121" s="209" t="s">
        <v>196</v>
      </c>
    </row>
    <row r="122" s="14" customFormat="1">
      <c r="A122" s="14"/>
      <c r="B122" s="227"/>
      <c r="C122" s="228"/>
      <c r="D122" s="218" t="s">
        <v>125</v>
      </c>
      <c r="E122" s="228"/>
      <c r="F122" s="230" t="s">
        <v>197</v>
      </c>
      <c r="G122" s="228"/>
      <c r="H122" s="231">
        <v>5.5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7" t="s">
        <v>125</v>
      </c>
      <c r="AU122" s="237" t="s">
        <v>78</v>
      </c>
      <c r="AV122" s="14" t="s">
        <v>78</v>
      </c>
      <c r="AW122" s="14" t="s">
        <v>4</v>
      </c>
      <c r="AX122" s="14" t="s">
        <v>76</v>
      </c>
      <c r="AY122" s="237" t="s">
        <v>109</v>
      </c>
    </row>
    <row r="123" s="2" customFormat="1" ht="24.15" customHeight="1">
      <c r="A123" s="39"/>
      <c r="B123" s="40"/>
      <c r="C123" s="198" t="s">
        <v>8</v>
      </c>
      <c r="D123" s="198" t="s">
        <v>111</v>
      </c>
      <c r="E123" s="199" t="s">
        <v>198</v>
      </c>
      <c r="F123" s="200" t="s">
        <v>199</v>
      </c>
      <c r="G123" s="201" t="s">
        <v>122</v>
      </c>
      <c r="H123" s="202">
        <v>3</v>
      </c>
      <c r="I123" s="203"/>
      <c r="J123" s="204">
        <f>ROUND(I123*H123,2)</f>
        <v>0</v>
      </c>
      <c r="K123" s="200" t="s">
        <v>115</v>
      </c>
      <c r="L123" s="45"/>
      <c r="M123" s="205" t="s">
        <v>19</v>
      </c>
      <c r="N123" s="206" t="s">
        <v>42</v>
      </c>
      <c r="O123" s="85"/>
      <c r="P123" s="207">
        <f>O123*H123</f>
        <v>0</v>
      </c>
      <c r="Q123" s="207">
        <v>0.10095</v>
      </c>
      <c r="R123" s="207">
        <f>Q123*H123</f>
        <v>0.30285000000000001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116</v>
      </c>
      <c r="AT123" s="209" t="s">
        <v>111</v>
      </c>
      <c r="AU123" s="209" t="s">
        <v>78</v>
      </c>
      <c r="AY123" s="18" t="s">
        <v>109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76</v>
      </c>
      <c r="BK123" s="210">
        <f>ROUND(I123*H123,2)</f>
        <v>0</v>
      </c>
      <c r="BL123" s="18" t="s">
        <v>116</v>
      </c>
      <c r="BM123" s="209" t="s">
        <v>200</v>
      </c>
    </row>
    <row r="124" s="2" customFormat="1">
      <c r="A124" s="39"/>
      <c r="B124" s="40"/>
      <c r="C124" s="41"/>
      <c r="D124" s="211" t="s">
        <v>118</v>
      </c>
      <c r="E124" s="41"/>
      <c r="F124" s="212" t="s">
        <v>201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118</v>
      </c>
      <c r="AU124" s="18" t="s">
        <v>78</v>
      </c>
    </row>
    <row r="125" s="2" customFormat="1" ht="16.5" customHeight="1">
      <c r="A125" s="39"/>
      <c r="B125" s="40"/>
      <c r="C125" s="249" t="s">
        <v>202</v>
      </c>
      <c r="D125" s="249" t="s">
        <v>136</v>
      </c>
      <c r="E125" s="250" t="s">
        <v>203</v>
      </c>
      <c r="F125" s="251" t="s">
        <v>204</v>
      </c>
      <c r="G125" s="252" t="s">
        <v>122</v>
      </c>
      <c r="H125" s="253">
        <v>3.2999999999999998</v>
      </c>
      <c r="I125" s="254"/>
      <c r="J125" s="255">
        <f>ROUND(I125*H125,2)</f>
        <v>0</v>
      </c>
      <c r="K125" s="251" t="s">
        <v>115</v>
      </c>
      <c r="L125" s="256"/>
      <c r="M125" s="257" t="s">
        <v>19</v>
      </c>
      <c r="N125" s="258" t="s">
        <v>42</v>
      </c>
      <c r="O125" s="85"/>
      <c r="P125" s="207">
        <f>O125*H125</f>
        <v>0</v>
      </c>
      <c r="Q125" s="207">
        <v>0.028000000000000001</v>
      </c>
      <c r="R125" s="207">
        <f>Q125*H125</f>
        <v>0.092399999999999996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140</v>
      </c>
      <c r="AT125" s="209" t="s">
        <v>136</v>
      </c>
      <c r="AU125" s="209" t="s">
        <v>78</v>
      </c>
      <c r="AY125" s="18" t="s">
        <v>109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76</v>
      </c>
      <c r="BK125" s="210">
        <f>ROUND(I125*H125,2)</f>
        <v>0</v>
      </c>
      <c r="BL125" s="18" t="s">
        <v>116</v>
      </c>
      <c r="BM125" s="209" t="s">
        <v>205</v>
      </c>
    </row>
    <row r="126" s="14" customFormat="1">
      <c r="A126" s="14"/>
      <c r="B126" s="227"/>
      <c r="C126" s="228"/>
      <c r="D126" s="218" t="s">
        <v>125</v>
      </c>
      <c r="E126" s="228"/>
      <c r="F126" s="230" t="s">
        <v>206</v>
      </c>
      <c r="G126" s="228"/>
      <c r="H126" s="231">
        <v>3.2999999999999998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7" t="s">
        <v>125</v>
      </c>
      <c r="AU126" s="237" t="s">
        <v>78</v>
      </c>
      <c r="AV126" s="14" t="s">
        <v>78</v>
      </c>
      <c r="AW126" s="14" t="s">
        <v>4</v>
      </c>
      <c r="AX126" s="14" t="s">
        <v>76</v>
      </c>
      <c r="AY126" s="237" t="s">
        <v>109</v>
      </c>
    </row>
    <row r="127" s="2" customFormat="1" ht="16.5" customHeight="1">
      <c r="A127" s="39"/>
      <c r="B127" s="40"/>
      <c r="C127" s="198" t="s">
        <v>207</v>
      </c>
      <c r="D127" s="198" t="s">
        <v>111</v>
      </c>
      <c r="E127" s="199" t="s">
        <v>208</v>
      </c>
      <c r="F127" s="200" t="s">
        <v>209</v>
      </c>
      <c r="G127" s="201" t="s">
        <v>122</v>
      </c>
      <c r="H127" s="202">
        <v>12</v>
      </c>
      <c r="I127" s="203"/>
      <c r="J127" s="204">
        <f>ROUND(I127*H127,2)</f>
        <v>0</v>
      </c>
      <c r="K127" s="200" t="s">
        <v>115</v>
      </c>
      <c r="L127" s="45"/>
      <c r="M127" s="205" t="s">
        <v>19</v>
      </c>
      <c r="N127" s="206" t="s">
        <v>42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116</v>
      </c>
      <c r="AT127" s="209" t="s">
        <v>111</v>
      </c>
      <c r="AU127" s="209" t="s">
        <v>78</v>
      </c>
      <c r="AY127" s="18" t="s">
        <v>109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76</v>
      </c>
      <c r="BK127" s="210">
        <f>ROUND(I127*H127,2)</f>
        <v>0</v>
      </c>
      <c r="BL127" s="18" t="s">
        <v>116</v>
      </c>
      <c r="BM127" s="209" t="s">
        <v>210</v>
      </c>
    </row>
    <row r="128" s="2" customFormat="1">
      <c r="A128" s="39"/>
      <c r="B128" s="40"/>
      <c r="C128" s="41"/>
      <c r="D128" s="211" t="s">
        <v>118</v>
      </c>
      <c r="E128" s="41"/>
      <c r="F128" s="212" t="s">
        <v>211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118</v>
      </c>
      <c r="AU128" s="18" t="s">
        <v>78</v>
      </c>
    </row>
    <row r="129" s="12" customFormat="1" ht="22.8" customHeight="1">
      <c r="A129" s="12"/>
      <c r="B129" s="182"/>
      <c r="C129" s="183"/>
      <c r="D129" s="184" t="s">
        <v>70</v>
      </c>
      <c r="E129" s="196" t="s">
        <v>212</v>
      </c>
      <c r="F129" s="196" t="s">
        <v>213</v>
      </c>
      <c r="G129" s="183"/>
      <c r="H129" s="183"/>
      <c r="I129" s="186"/>
      <c r="J129" s="197">
        <f>BK129</f>
        <v>0</v>
      </c>
      <c r="K129" s="183"/>
      <c r="L129" s="188"/>
      <c r="M129" s="189"/>
      <c r="N129" s="190"/>
      <c r="O129" s="190"/>
      <c r="P129" s="191">
        <f>SUM(P130:P140)</f>
        <v>0</v>
      </c>
      <c r="Q129" s="190"/>
      <c r="R129" s="191">
        <f>SUM(R130:R140)</f>
        <v>0</v>
      </c>
      <c r="S129" s="190"/>
      <c r="T129" s="192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3" t="s">
        <v>76</v>
      </c>
      <c r="AT129" s="194" t="s">
        <v>70</v>
      </c>
      <c r="AU129" s="194" t="s">
        <v>76</v>
      </c>
      <c r="AY129" s="193" t="s">
        <v>109</v>
      </c>
      <c r="BK129" s="195">
        <f>SUM(BK130:BK140)</f>
        <v>0</v>
      </c>
    </row>
    <row r="130" s="2" customFormat="1" ht="16.5" customHeight="1">
      <c r="A130" s="39"/>
      <c r="B130" s="40"/>
      <c r="C130" s="198" t="s">
        <v>214</v>
      </c>
      <c r="D130" s="198" t="s">
        <v>111</v>
      </c>
      <c r="E130" s="199" t="s">
        <v>215</v>
      </c>
      <c r="F130" s="200" t="s">
        <v>216</v>
      </c>
      <c r="G130" s="201" t="s">
        <v>139</v>
      </c>
      <c r="H130" s="202">
        <v>1.996</v>
      </c>
      <c r="I130" s="203"/>
      <c r="J130" s="204">
        <f>ROUND(I130*H130,2)</f>
        <v>0</v>
      </c>
      <c r="K130" s="200" t="s">
        <v>115</v>
      </c>
      <c r="L130" s="45"/>
      <c r="M130" s="205" t="s">
        <v>19</v>
      </c>
      <c r="N130" s="206" t="s">
        <v>42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116</v>
      </c>
      <c r="AT130" s="209" t="s">
        <v>111</v>
      </c>
      <c r="AU130" s="209" t="s">
        <v>78</v>
      </c>
      <c r="AY130" s="18" t="s">
        <v>109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76</v>
      </c>
      <c r="BK130" s="210">
        <f>ROUND(I130*H130,2)</f>
        <v>0</v>
      </c>
      <c r="BL130" s="18" t="s">
        <v>116</v>
      </c>
      <c r="BM130" s="209" t="s">
        <v>217</v>
      </c>
    </row>
    <row r="131" s="2" customFormat="1">
      <c r="A131" s="39"/>
      <c r="B131" s="40"/>
      <c r="C131" s="41"/>
      <c r="D131" s="211" t="s">
        <v>118</v>
      </c>
      <c r="E131" s="41"/>
      <c r="F131" s="212" t="s">
        <v>218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118</v>
      </c>
      <c r="AU131" s="18" t="s">
        <v>78</v>
      </c>
    </row>
    <row r="132" s="2" customFormat="1" ht="21.75" customHeight="1">
      <c r="A132" s="39"/>
      <c r="B132" s="40"/>
      <c r="C132" s="198" t="s">
        <v>219</v>
      </c>
      <c r="D132" s="198" t="s">
        <v>111</v>
      </c>
      <c r="E132" s="199" t="s">
        <v>220</v>
      </c>
      <c r="F132" s="200" t="s">
        <v>221</v>
      </c>
      <c r="G132" s="201" t="s">
        <v>139</v>
      </c>
      <c r="H132" s="202">
        <v>1.996</v>
      </c>
      <c r="I132" s="203"/>
      <c r="J132" s="204">
        <f>ROUND(I132*H132,2)</f>
        <v>0</v>
      </c>
      <c r="K132" s="200" t="s">
        <v>115</v>
      </c>
      <c r="L132" s="45"/>
      <c r="M132" s="205" t="s">
        <v>19</v>
      </c>
      <c r="N132" s="206" t="s">
        <v>42</v>
      </c>
      <c r="O132" s="85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116</v>
      </c>
      <c r="AT132" s="209" t="s">
        <v>111</v>
      </c>
      <c r="AU132" s="209" t="s">
        <v>78</v>
      </c>
      <c r="AY132" s="18" t="s">
        <v>109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76</v>
      </c>
      <c r="BK132" s="210">
        <f>ROUND(I132*H132,2)</f>
        <v>0</v>
      </c>
      <c r="BL132" s="18" t="s">
        <v>116</v>
      </c>
      <c r="BM132" s="209" t="s">
        <v>222</v>
      </c>
    </row>
    <row r="133" s="2" customFormat="1">
      <c r="A133" s="39"/>
      <c r="B133" s="40"/>
      <c r="C133" s="41"/>
      <c r="D133" s="211" t="s">
        <v>118</v>
      </c>
      <c r="E133" s="41"/>
      <c r="F133" s="212" t="s">
        <v>223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118</v>
      </c>
      <c r="AU133" s="18" t="s">
        <v>78</v>
      </c>
    </row>
    <row r="134" s="2" customFormat="1" ht="24.15" customHeight="1">
      <c r="A134" s="39"/>
      <c r="B134" s="40"/>
      <c r="C134" s="198" t="s">
        <v>224</v>
      </c>
      <c r="D134" s="198" t="s">
        <v>111</v>
      </c>
      <c r="E134" s="199" t="s">
        <v>225</v>
      </c>
      <c r="F134" s="200" t="s">
        <v>226</v>
      </c>
      <c r="G134" s="201" t="s">
        <v>139</v>
      </c>
      <c r="H134" s="202">
        <v>9.9800000000000004</v>
      </c>
      <c r="I134" s="203"/>
      <c r="J134" s="204">
        <f>ROUND(I134*H134,2)</f>
        <v>0</v>
      </c>
      <c r="K134" s="200" t="s">
        <v>115</v>
      </c>
      <c r="L134" s="45"/>
      <c r="M134" s="205" t="s">
        <v>19</v>
      </c>
      <c r="N134" s="206" t="s">
        <v>42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116</v>
      </c>
      <c r="AT134" s="209" t="s">
        <v>111</v>
      </c>
      <c r="AU134" s="209" t="s">
        <v>78</v>
      </c>
      <c r="AY134" s="18" t="s">
        <v>109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76</v>
      </c>
      <c r="BK134" s="210">
        <f>ROUND(I134*H134,2)</f>
        <v>0</v>
      </c>
      <c r="BL134" s="18" t="s">
        <v>116</v>
      </c>
      <c r="BM134" s="209" t="s">
        <v>227</v>
      </c>
    </row>
    <row r="135" s="2" customFormat="1">
      <c r="A135" s="39"/>
      <c r="B135" s="40"/>
      <c r="C135" s="41"/>
      <c r="D135" s="211" t="s">
        <v>118</v>
      </c>
      <c r="E135" s="41"/>
      <c r="F135" s="212" t="s">
        <v>228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118</v>
      </c>
      <c r="AU135" s="18" t="s">
        <v>78</v>
      </c>
    </row>
    <row r="136" s="14" customFormat="1">
      <c r="A136" s="14"/>
      <c r="B136" s="227"/>
      <c r="C136" s="228"/>
      <c r="D136" s="218" t="s">
        <v>125</v>
      </c>
      <c r="E136" s="229" t="s">
        <v>19</v>
      </c>
      <c r="F136" s="230" t="s">
        <v>229</v>
      </c>
      <c r="G136" s="228"/>
      <c r="H136" s="231">
        <v>9.9800000000000004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7" t="s">
        <v>125</v>
      </c>
      <c r="AU136" s="237" t="s">
        <v>78</v>
      </c>
      <c r="AV136" s="14" t="s">
        <v>78</v>
      </c>
      <c r="AW136" s="14" t="s">
        <v>33</v>
      </c>
      <c r="AX136" s="14" t="s">
        <v>76</v>
      </c>
      <c r="AY136" s="237" t="s">
        <v>109</v>
      </c>
    </row>
    <row r="137" s="2" customFormat="1" ht="24.15" customHeight="1">
      <c r="A137" s="39"/>
      <c r="B137" s="40"/>
      <c r="C137" s="198" t="s">
        <v>7</v>
      </c>
      <c r="D137" s="198" t="s">
        <v>111</v>
      </c>
      <c r="E137" s="199" t="s">
        <v>230</v>
      </c>
      <c r="F137" s="200" t="s">
        <v>231</v>
      </c>
      <c r="G137" s="201" t="s">
        <v>139</v>
      </c>
      <c r="H137" s="202">
        <v>0.81999999999999995</v>
      </c>
      <c r="I137" s="203"/>
      <c r="J137" s="204">
        <f>ROUND(I137*H137,2)</f>
        <v>0</v>
      </c>
      <c r="K137" s="200" t="s">
        <v>115</v>
      </c>
      <c r="L137" s="45"/>
      <c r="M137" s="205" t="s">
        <v>19</v>
      </c>
      <c r="N137" s="206" t="s">
        <v>42</v>
      </c>
      <c r="O137" s="85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116</v>
      </c>
      <c r="AT137" s="209" t="s">
        <v>111</v>
      </c>
      <c r="AU137" s="209" t="s">
        <v>78</v>
      </c>
      <c r="AY137" s="18" t="s">
        <v>109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76</v>
      </c>
      <c r="BK137" s="210">
        <f>ROUND(I137*H137,2)</f>
        <v>0</v>
      </c>
      <c r="BL137" s="18" t="s">
        <v>116</v>
      </c>
      <c r="BM137" s="209" t="s">
        <v>232</v>
      </c>
    </row>
    <row r="138" s="2" customFormat="1">
      <c r="A138" s="39"/>
      <c r="B138" s="40"/>
      <c r="C138" s="41"/>
      <c r="D138" s="211" t="s">
        <v>118</v>
      </c>
      <c r="E138" s="41"/>
      <c r="F138" s="212" t="s">
        <v>233</v>
      </c>
      <c r="G138" s="41"/>
      <c r="H138" s="41"/>
      <c r="I138" s="213"/>
      <c r="J138" s="41"/>
      <c r="K138" s="41"/>
      <c r="L138" s="45"/>
      <c r="M138" s="214"/>
      <c r="N138" s="21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118</v>
      </c>
      <c r="AU138" s="18" t="s">
        <v>78</v>
      </c>
    </row>
    <row r="139" s="2" customFormat="1" ht="24.15" customHeight="1">
      <c r="A139" s="39"/>
      <c r="B139" s="40"/>
      <c r="C139" s="198" t="s">
        <v>234</v>
      </c>
      <c r="D139" s="198" t="s">
        <v>111</v>
      </c>
      <c r="E139" s="199" t="s">
        <v>235</v>
      </c>
      <c r="F139" s="200" t="s">
        <v>236</v>
      </c>
      <c r="G139" s="201" t="s">
        <v>139</v>
      </c>
      <c r="H139" s="202">
        <v>1.1759999999999999</v>
      </c>
      <c r="I139" s="203"/>
      <c r="J139" s="204">
        <f>ROUND(I139*H139,2)</f>
        <v>0</v>
      </c>
      <c r="K139" s="200" t="s">
        <v>115</v>
      </c>
      <c r="L139" s="45"/>
      <c r="M139" s="205" t="s">
        <v>19</v>
      </c>
      <c r="N139" s="206" t="s">
        <v>42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116</v>
      </c>
      <c r="AT139" s="209" t="s">
        <v>111</v>
      </c>
      <c r="AU139" s="209" t="s">
        <v>78</v>
      </c>
      <c r="AY139" s="18" t="s">
        <v>109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76</v>
      </c>
      <c r="BK139" s="210">
        <f>ROUND(I139*H139,2)</f>
        <v>0</v>
      </c>
      <c r="BL139" s="18" t="s">
        <v>116</v>
      </c>
      <c r="BM139" s="209" t="s">
        <v>237</v>
      </c>
    </row>
    <row r="140" s="2" customFormat="1">
      <c r="A140" s="39"/>
      <c r="B140" s="40"/>
      <c r="C140" s="41"/>
      <c r="D140" s="211" t="s">
        <v>118</v>
      </c>
      <c r="E140" s="41"/>
      <c r="F140" s="212" t="s">
        <v>238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118</v>
      </c>
      <c r="AU140" s="18" t="s">
        <v>78</v>
      </c>
    </row>
    <row r="141" s="12" customFormat="1" ht="22.8" customHeight="1">
      <c r="A141" s="12"/>
      <c r="B141" s="182"/>
      <c r="C141" s="183"/>
      <c r="D141" s="184" t="s">
        <v>70</v>
      </c>
      <c r="E141" s="196" t="s">
        <v>239</v>
      </c>
      <c r="F141" s="196" t="s">
        <v>240</v>
      </c>
      <c r="G141" s="183"/>
      <c r="H141" s="183"/>
      <c r="I141" s="186"/>
      <c r="J141" s="197">
        <f>BK141</f>
        <v>0</v>
      </c>
      <c r="K141" s="183"/>
      <c r="L141" s="188"/>
      <c r="M141" s="189"/>
      <c r="N141" s="190"/>
      <c r="O141" s="190"/>
      <c r="P141" s="191">
        <f>SUM(P142:P143)</f>
        <v>0</v>
      </c>
      <c r="Q141" s="190"/>
      <c r="R141" s="191">
        <f>SUM(R142:R143)</f>
        <v>0</v>
      </c>
      <c r="S141" s="190"/>
      <c r="T141" s="19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3" t="s">
        <v>76</v>
      </c>
      <c r="AT141" s="194" t="s">
        <v>70</v>
      </c>
      <c r="AU141" s="194" t="s">
        <v>76</v>
      </c>
      <c r="AY141" s="193" t="s">
        <v>109</v>
      </c>
      <c r="BK141" s="195">
        <f>SUM(BK142:BK143)</f>
        <v>0</v>
      </c>
    </row>
    <row r="142" s="2" customFormat="1" ht="24.15" customHeight="1">
      <c r="A142" s="39"/>
      <c r="B142" s="40"/>
      <c r="C142" s="198" t="s">
        <v>241</v>
      </c>
      <c r="D142" s="198" t="s">
        <v>111</v>
      </c>
      <c r="E142" s="199" t="s">
        <v>242</v>
      </c>
      <c r="F142" s="200" t="s">
        <v>243</v>
      </c>
      <c r="G142" s="201" t="s">
        <v>139</v>
      </c>
      <c r="H142" s="202">
        <v>3.097</v>
      </c>
      <c r="I142" s="203"/>
      <c r="J142" s="204">
        <f>ROUND(I142*H142,2)</f>
        <v>0</v>
      </c>
      <c r="K142" s="200" t="s">
        <v>115</v>
      </c>
      <c r="L142" s="45"/>
      <c r="M142" s="205" t="s">
        <v>19</v>
      </c>
      <c r="N142" s="206" t="s">
        <v>42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116</v>
      </c>
      <c r="AT142" s="209" t="s">
        <v>111</v>
      </c>
      <c r="AU142" s="209" t="s">
        <v>78</v>
      </c>
      <c r="AY142" s="18" t="s">
        <v>109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76</v>
      </c>
      <c r="BK142" s="210">
        <f>ROUND(I142*H142,2)</f>
        <v>0</v>
      </c>
      <c r="BL142" s="18" t="s">
        <v>116</v>
      </c>
      <c r="BM142" s="209" t="s">
        <v>244</v>
      </c>
    </row>
    <row r="143" s="2" customFormat="1">
      <c r="A143" s="39"/>
      <c r="B143" s="40"/>
      <c r="C143" s="41"/>
      <c r="D143" s="211" t="s">
        <v>118</v>
      </c>
      <c r="E143" s="41"/>
      <c r="F143" s="212" t="s">
        <v>245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118</v>
      </c>
      <c r="AU143" s="18" t="s">
        <v>78</v>
      </c>
    </row>
    <row r="144" s="12" customFormat="1" ht="25.92" customHeight="1">
      <c r="A144" s="12"/>
      <c r="B144" s="182"/>
      <c r="C144" s="183"/>
      <c r="D144" s="184" t="s">
        <v>70</v>
      </c>
      <c r="E144" s="185" t="s">
        <v>246</v>
      </c>
      <c r="F144" s="185" t="s">
        <v>247</v>
      </c>
      <c r="G144" s="183"/>
      <c r="H144" s="183"/>
      <c r="I144" s="186"/>
      <c r="J144" s="187">
        <f>BK144</f>
        <v>0</v>
      </c>
      <c r="K144" s="183"/>
      <c r="L144" s="188"/>
      <c r="M144" s="189"/>
      <c r="N144" s="190"/>
      <c r="O144" s="190"/>
      <c r="P144" s="191">
        <f>P145</f>
        <v>0</v>
      </c>
      <c r="Q144" s="190"/>
      <c r="R144" s="191">
        <f>R145</f>
        <v>0</v>
      </c>
      <c r="S144" s="190"/>
      <c r="T144" s="19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3" t="s">
        <v>78</v>
      </c>
      <c r="AT144" s="194" t="s">
        <v>70</v>
      </c>
      <c r="AU144" s="194" t="s">
        <v>71</v>
      </c>
      <c r="AY144" s="193" t="s">
        <v>109</v>
      </c>
      <c r="BK144" s="195">
        <f>BK145</f>
        <v>0</v>
      </c>
    </row>
    <row r="145" s="12" customFormat="1" ht="22.8" customHeight="1">
      <c r="A145" s="12"/>
      <c r="B145" s="182"/>
      <c r="C145" s="183"/>
      <c r="D145" s="184" t="s">
        <v>70</v>
      </c>
      <c r="E145" s="196" t="s">
        <v>248</v>
      </c>
      <c r="F145" s="196" t="s">
        <v>249</v>
      </c>
      <c r="G145" s="183"/>
      <c r="H145" s="183"/>
      <c r="I145" s="186"/>
      <c r="J145" s="197">
        <f>BK145</f>
        <v>0</v>
      </c>
      <c r="K145" s="183"/>
      <c r="L145" s="188"/>
      <c r="M145" s="189"/>
      <c r="N145" s="190"/>
      <c r="O145" s="190"/>
      <c r="P145" s="191">
        <f>P146</f>
        <v>0</v>
      </c>
      <c r="Q145" s="190"/>
      <c r="R145" s="191">
        <f>R146</f>
        <v>0</v>
      </c>
      <c r="S145" s="190"/>
      <c r="T145" s="19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3" t="s">
        <v>78</v>
      </c>
      <c r="AT145" s="194" t="s">
        <v>70</v>
      </c>
      <c r="AU145" s="194" t="s">
        <v>76</v>
      </c>
      <c r="AY145" s="193" t="s">
        <v>109</v>
      </c>
      <c r="BK145" s="195">
        <f>BK146</f>
        <v>0</v>
      </c>
    </row>
    <row r="146" s="2" customFormat="1" ht="21.75" customHeight="1">
      <c r="A146" s="39"/>
      <c r="B146" s="40"/>
      <c r="C146" s="198" t="s">
        <v>250</v>
      </c>
      <c r="D146" s="198" t="s">
        <v>111</v>
      </c>
      <c r="E146" s="199" t="s">
        <v>251</v>
      </c>
      <c r="F146" s="200" t="s">
        <v>252</v>
      </c>
      <c r="G146" s="201" t="s">
        <v>179</v>
      </c>
      <c r="H146" s="202">
        <v>1</v>
      </c>
      <c r="I146" s="203"/>
      <c r="J146" s="204">
        <f>ROUND(I146*H146,2)</f>
        <v>0</v>
      </c>
      <c r="K146" s="200" t="s">
        <v>19</v>
      </c>
      <c r="L146" s="45"/>
      <c r="M146" s="205" t="s">
        <v>19</v>
      </c>
      <c r="N146" s="206" t="s">
        <v>42</v>
      </c>
      <c r="O146" s="85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202</v>
      </c>
      <c r="AT146" s="209" t="s">
        <v>111</v>
      </c>
      <c r="AU146" s="209" t="s">
        <v>78</v>
      </c>
      <c r="AY146" s="18" t="s">
        <v>109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76</v>
      </c>
      <c r="BK146" s="210">
        <f>ROUND(I146*H146,2)</f>
        <v>0</v>
      </c>
      <c r="BL146" s="18" t="s">
        <v>202</v>
      </c>
      <c r="BM146" s="209" t="s">
        <v>253</v>
      </c>
    </row>
    <row r="147" s="12" customFormat="1" ht="25.92" customHeight="1">
      <c r="A147" s="12"/>
      <c r="B147" s="182"/>
      <c r="C147" s="183"/>
      <c r="D147" s="184" t="s">
        <v>70</v>
      </c>
      <c r="E147" s="185" t="s">
        <v>254</v>
      </c>
      <c r="F147" s="185" t="s">
        <v>255</v>
      </c>
      <c r="G147" s="183"/>
      <c r="H147" s="183"/>
      <c r="I147" s="186"/>
      <c r="J147" s="187">
        <f>BK147</f>
        <v>0</v>
      </c>
      <c r="K147" s="183"/>
      <c r="L147" s="188"/>
      <c r="M147" s="189"/>
      <c r="N147" s="190"/>
      <c r="O147" s="190"/>
      <c r="P147" s="191">
        <f>P148</f>
        <v>0</v>
      </c>
      <c r="Q147" s="190"/>
      <c r="R147" s="191">
        <f>R148</f>
        <v>0</v>
      </c>
      <c r="S147" s="190"/>
      <c r="T147" s="19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3" t="s">
        <v>144</v>
      </c>
      <c r="AT147" s="194" t="s">
        <v>70</v>
      </c>
      <c r="AU147" s="194" t="s">
        <v>71</v>
      </c>
      <c r="AY147" s="193" t="s">
        <v>109</v>
      </c>
      <c r="BK147" s="195">
        <f>BK148</f>
        <v>0</v>
      </c>
    </row>
    <row r="148" s="2" customFormat="1" ht="16.5" customHeight="1">
      <c r="A148" s="39"/>
      <c r="B148" s="40"/>
      <c r="C148" s="198" t="s">
        <v>256</v>
      </c>
      <c r="D148" s="198" t="s">
        <v>111</v>
      </c>
      <c r="E148" s="199" t="s">
        <v>257</v>
      </c>
      <c r="F148" s="200" t="s">
        <v>258</v>
      </c>
      <c r="G148" s="201" t="s">
        <v>259</v>
      </c>
      <c r="H148" s="202">
        <v>1</v>
      </c>
      <c r="I148" s="203"/>
      <c r="J148" s="204">
        <f>ROUND(I148*H148,2)</f>
        <v>0</v>
      </c>
      <c r="K148" s="200" t="s">
        <v>19</v>
      </c>
      <c r="L148" s="45"/>
      <c r="M148" s="259" t="s">
        <v>19</v>
      </c>
      <c r="N148" s="260" t="s">
        <v>42</v>
      </c>
      <c r="O148" s="261"/>
      <c r="P148" s="262">
        <f>O148*H148</f>
        <v>0</v>
      </c>
      <c r="Q148" s="262">
        <v>0</v>
      </c>
      <c r="R148" s="262">
        <f>Q148*H148</f>
        <v>0</v>
      </c>
      <c r="S148" s="262">
        <v>0</v>
      </c>
      <c r="T148" s="26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116</v>
      </c>
      <c r="AT148" s="209" t="s">
        <v>111</v>
      </c>
      <c r="AU148" s="209" t="s">
        <v>76</v>
      </c>
      <c r="AY148" s="18" t="s">
        <v>109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76</v>
      </c>
      <c r="BK148" s="210">
        <f>ROUND(I148*H148,2)</f>
        <v>0</v>
      </c>
      <c r="BL148" s="18" t="s">
        <v>116</v>
      </c>
      <c r="BM148" s="209" t="s">
        <v>260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EqEgkNZpj16zE8yG9reagA97CcUSiRq2imEYHnnzWST8x57cq5TzH6wfHJswjmNdB5BQ7P+z+AbpPm/IMAHZfw==" hashValue="2z4cjMsIhQg1G+WXUYSNA8QifUP5MXWVhw/6zDST/o09k7foW6gSiznYQ0IvY3cRBati1mkitCZb9lYCj3DeIw==" algorithmName="SHA-512" password="80EB"/>
  <autoFilter ref="C82:K148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2_01/113107141"/>
    <hyperlink ref="F89" r:id="rId2" display="https://podminky.urs.cz/item/CS_URS_2022_01/113202111"/>
    <hyperlink ref="F96" r:id="rId3" display="https://podminky.urs.cz/item/CS_URS_2022_01/181311103"/>
    <hyperlink ref="F101" r:id="rId4" display="https://podminky.urs.cz/item/CS_URS_2022_01/181411131"/>
    <hyperlink ref="F106" r:id="rId5" display="https://podminky.urs.cz/item/CS_URS_2022_01/564761101"/>
    <hyperlink ref="F108" r:id="rId6" display="https://podminky.urs.cz/item/CS_URS_2022_01/564811012"/>
    <hyperlink ref="F110" r:id="rId7" display="https://podminky.urs.cz/item/CS_URS_2022_01/573211112"/>
    <hyperlink ref="F112" r:id="rId8" display="https://podminky.urs.cz/item/CS_URS_2022_01/577144121"/>
    <hyperlink ref="F115" r:id="rId9" display="https://podminky.urs.cz/item/CS_URS_2022_01/899231111"/>
    <hyperlink ref="F117" r:id="rId10" display="https://podminky.urs.cz/item/CS_URS_2022_01/899331111"/>
    <hyperlink ref="F120" r:id="rId11" display="https://podminky.urs.cz/item/CS_URS_2022_01/916131213"/>
    <hyperlink ref="F124" r:id="rId12" display="https://podminky.urs.cz/item/CS_URS_2022_01/916331112"/>
    <hyperlink ref="F128" r:id="rId13" display="https://podminky.urs.cz/item/CS_URS_2022_01/919735111"/>
    <hyperlink ref="F131" r:id="rId14" display="https://podminky.urs.cz/item/CS_URS_2022_01/997002611"/>
    <hyperlink ref="F133" r:id="rId15" display="https://podminky.urs.cz/item/CS_URS_2022_01/997013501"/>
    <hyperlink ref="F135" r:id="rId16" display="https://podminky.urs.cz/item/CS_URS_2022_01/997013509"/>
    <hyperlink ref="F138" r:id="rId17" display="https://podminky.urs.cz/item/CS_URS_2022_01/997013601"/>
    <hyperlink ref="F140" r:id="rId18" display="https://podminky.urs.cz/item/CS_URS_2022_01/997013645"/>
    <hyperlink ref="F143" r:id="rId19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261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262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263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264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265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266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267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268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269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270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271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272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273</v>
      </c>
      <c r="F19" s="275" t="s">
        <v>274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275</v>
      </c>
      <c r="F20" s="275" t="s">
        <v>276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277</v>
      </c>
      <c r="F21" s="275" t="s">
        <v>278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279</v>
      </c>
      <c r="F22" s="275" t="s">
        <v>280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281</v>
      </c>
      <c r="F23" s="275" t="s">
        <v>282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283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284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285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286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287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288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289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290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291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95</v>
      </c>
      <c r="F36" s="275"/>
      <c r="G36" s="275" t="s">
        <v>292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293</v>
      </c>
      <c r="F37" s="275"/>
      <c r="G37" s="275" t="s">
        <v>294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295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296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96</v>
      </c>
      <c r="F40" s="275"/>
      <c r="G40" s="275" t="s">
        <v>297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97</v>
      </c>
      <c r="F41" s="275"/>
      <c r="G41" s="275" t="s">
        <v>298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299</v>
      </c>
      <c r="F42" s="275"/>
      <c r="G42" s="275" t="s">
        <v>300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301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302</v>
      </c>
      <c r="F44" s="275"/>
      <c r="G44" s="275" t="s">
        <v>303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99</v>
      </c>
      <c r="F45" s="275"/>
      <c r="G45" s="275" t="s">
        <v>304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305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306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307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308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309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310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311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312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313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314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315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316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317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318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319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320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321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322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323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324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325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326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327</v>
      </c>
      <c r="D76" s="293"/>
      <c r="E76" s="293"/>
      <c r="F76" s="293" t="s">
        <v>328</v>
      </c>
      <c r="G76" s="294"/>
      <c r="H76" s="293" t="s">
        <v>53</v>
      </c>
      <c r="I76" s="293" t="s">
        <v>56</v>
      </c>
      <c r="J76" s="293" t="s">
        <v>329</v>
      </c>
      <c r="K76" s="292"/>
    </row>
    <row r="77" s="1" customFormat="1" ht="17.25" customHeight="1">
      <c r="B77" s="290"/>
      <c r="C77" s="295" t="s">
        <v>330</v>
      </c>
      <c r="D77" s="295"/>
      <c r="E77" s="295"/>
      <c r="F77" s="296" t="s">
        <v>331</v>
      </c>
      <c r="G77" s="297"/>
      <c r="H77" s="295"/>
      <c r="I77" s="295"/>
      <c r="J77" s="295" t="s">
        <v>332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333</v>
      </c>
      <c r="G79" s="302"/>
      <c r="H79" s="278" t="s">
        <v>334</v>
      </c>
      <c r="I79" s="278" t="s">
        <v>335</v>
      </c>
      <c r="J79" s="278">
        <v>20</v>
      </c>
      <c r="K79" s="292"/>
    </row>
    <row r="80" s="1" customFormat="1" ht="15" customHeight="1">
      <c r="B80" s="290"/>
      <c r="C80" s="278" t="s">
        <v>336</v>
      </c>
      <c r="D80" s="278"/>
      <c r="E80" s="278"/>
      <c r="F80" s="301" t="s">
        <v>333</v>
      </c>
      <c r="G80" s="302"/>
      <c r="H80" s="278" t="s">
        <v>337</v>
      </c>
      <c r="I80" s="278" t="s">
        <v>335</v>
      </c>
      <c r="J80" s="278">
        <v>120</v>
      </c>
      <c r="K80" s="292"/>
    </row>
    <row r="81" s="1" customFormat="1" ht="15" customHeight="1">
      <c r="B81" s="303"/>
      <c r="C81" s="278" t="s">
        <v>338</v>
      </c>
      <c r="D81" s="278"/>
      <c r="E81" s="278"/>
      <c r="F81" s="301" t="s">
        <v>339</v>
      </c>
      <c r="G81" s="302"/>
      <c r="H81" s="278" t="s">
        <v>340</v>
      </c>
      <c r="I81" s="278" t="s">
        <v>335</v>
      </c>
      <c r="J81" s="278">
        <v>50</v>
      </c>
      <c r="K81" s="292"/>
    </row>
    <row r="82" s="1" customFormat="1" ht="15" customHeight="1">
      <c r="B82" s="303"/>
      <c r="C82" s="278" t="s">
        <v>341</v>
      </c>
      <c r="D82" s="278"/>
      <c r="E82" s="278"/>
      <c r="F82" s="301" t="s">
        <v>333</v>
      </c>
      <c r="G82" s="302"/>
      <c r="H82" s="278" t="s">
        <v>342</v>
      </c>
      <c r="I82" s="278" t="s">
        <v>343</v>
      </c>
      <c r="J82" s="278"/>
      <c r="K82" s="292"/>
    </row>
    <row r="83" s="1" customFormat="1" ht="15" customHeight="1">
      <c r="B83" s="303"/>
      <c r="C83" s="304" t="s">
        <v>344</v>
      </c>
      <c r="D83" s="304"/>
      <c r="E83" s="304"/>
      <c r="F83" s="305" t="s">
        <v>339</v>
      </c>
      <c r="G83" s="304"/>
      <c r="H83" s="304" t="s">
        <v>345</v>
      </c>
      <c r="I83" s="304" t="s">
        <v>335</v>
      </c>
      <c r="J83" s="304">
        <v>15</v>
      </c>
      <c r="K83" s="292"/>
    </row>
    <row r="84" s="1" customFormat="1" ht="15" customHeight="1">
      <c r="B84" s="303"/>
      <c r="C84" s="304" t="s">
        <v>346</v>
      </c>
      <c r="D84" s="304"/>
      <c r="E84" s="304"/>
      <c r="F84" s="305" t="s">
        <v>339</v>
      </c>
      <c r="G84" s="304"/>
      <c r="H84" s="304" t="s">
        <v>347</v>
      </c>
      <c r="I84" s="304" t="s">
        <v>335</v>
      </c>
      <c r="J84" s="304">
        <v>15</v>
      </c>
      <c r="K84" s="292"/>
    </row>
    <row r="85" s="1" customFormat="1" ht="15" customHeight="1">
      <c r="B85" s="303"/>
      <c r="C85" s="304" t="s">
        <v>348</v>
      </c>
      <c r="D85" s="304"/>
      <c r="E85" s="304"/>
      <c r="F85" s="305" t="s">
        <v>339</v>
      </c>
      <c r="G85" s="304"/>
      <c r="H85" s="304" t="s">
        <v>349</v>
      </c>
      <c r="I85" s="304" t="s">
        <v>335</v>
      </c>
      <c r="J85" s="304">
        <v>20</v>
      </c>
      <c r="K85" s="292"/>
    </row>
    <row r="86" s="1" customFormat="1" ht="15" customHeight="1">
      <c r="B86" s="303"/>
      <c r="C86" s="304" t="s">
        <v>350</v>
      </c>
      <c r="D86" s="304"/>
      <c r="E86" s="304"/>
      <c r="F86" s="305" t="s">
        <v>339</v>
      </c>
      <c r="G86" s="304"/>
      <c r="H86" s="304" t="s">
        <v>351</v>
      </c>
      <c r="I86" s="304" t="s">
        <v>335</v>
      </c>
      <c r="J86" s="304">
        <v>20</v>
      </c>
      <c r="K86" s="292"/>
    </row>
    <row r="87" s="1" customFormat="1" ht="15" customHeight="1">
      <c r="B87" s="303"/>
      <c r="C87" s="278" t="s">
        <v>352</v>
      </c>
      <c r="D87" s="278"/>
      <c r="E87" s="278"/>
      <c r="F87" s="301" t="s">
        <v>339</v>
      </c>
      <c r="G87" s="302"/>
      <c r="H87" s="278" t="s">
        <v>353</v>
      </c>
      <c r="I87" s="278" t="s">
        <v>335</v>
      </c>
      <c r="J87" s="278">
        <v>50</v>
      </c>
      <c r="K87" s="292"/>
    </row>
    <row r="88" s="1" customFormat="1" ht="15" customHeight="1">
      <c r="B88" s="303"/>
      <c r="C88" s="278" t="s">
        <v>354</v>
      </c>
      <c r="D88" s="278"/>
      <c r="E88" s="278"/>
      <c r="F88" s="301" t="s">
        <v>339</v>
      </c>
      <c r="G88" s="302"/>
      <c r="H88" s="278" t="s">
        <v>355</v>
      </c>
      <c r="I88" s="278" t="s">
        <v>335</v>
      </c>
      <c r="J88" s="278">
        <v>20</v>
      </c>
      <c r="K88" s="292"/>
    </row>
    <row r="89" s="1" customFormat="1" ht="15" customHeight="1">
      <c r="B89" s="303"/>
      <c r="C89" s="278" t="s">
        <v>356</v>
      </c>
      <c r="D89" s="278"/>
      <c r="E89" s="278"/>
      <c r="F89" s="301" t="s">
        <v>339</v>
      </c>
      <c r="G89" s="302"/>
      <c r="H89" s="278" t="s">
        <v>357</v>
      </c>
      <c r="I89" s="278" t="s">
        <v>335</v>
      </c>
      <c r="J89" s="278">
        <v>20</v>
      </c>
      <c r="K89" s="292"/>
    </row>
    <row r="90" s="1" customFormat="1" ht="15" customHeight="1">
      <c r="B90" s="303"/>
      <c r="C90" s="278" t="s">
        <v>358</v>
      </c>
      <c r="D90" s="278"/>
      <c r="E90" s="278"/>
      <c r="F90" s="301" t="s">
        <v>339</v>
      </c>
      <c r="G90" s="302"/>
      <c r="H90" s="278" t="s">
        <v>359</v>
      </c>
      <c r="I90" s="278" t="s">
        <v>335</v>
      </c>
      <c r="J90" s="278">
        <v>50</v>
      </c>
      <c r="K90" s="292"/>
    </row>
    <row r="91" s="1" customFormat="1" ht="15" customHeight="1">
      <c r="B91" s="303"/>
      <c r="C91" s="278" t="s">
        <v>360</v>
      </c>
      <c r="D91" s="278"/>
      <c r="E91" s="278"/>
      <c r="F91" s="301" t="s">
        <v>339</v>
      </c>
      <c r="G91" s="302"/>
      <c r="H91" s="278" t="s">
        <v>360</v>
      </c>
      <c r="I91" s="278" t="s">
        <v>335</v>
      </c>
      <c r="J91" s="278">
        <v>50</v>
      </c>
      <c r="K91" s="292"/>
    </row>
    <row r="92" s="1" customFormat="1" ht="15" customHeight="1">
      <c r="B92" s="303"/>
      <c r="C92" s="278" t="s">
        <v>361</v>
      </c>
      <c r="D92" s="278"/>
      <c r="E92" s="278"/>
      <c r="F92" s="301" t="s">
        <v>339</v>
      </c>
      <c r="G92" s="302"/>
      <c r="H92" s="278" t="s">
        <v>362</v>
      </c>
      <c r="I92" s="278" t="s">
        <v>335</v>
      </c>
      <c r="J92" s="278">
        <v>255</v>
      </c>
      <c r="K92" s="292"/>
    </row>
    <row r="93" s="1" customFormat="1" ht="15" customHeight="1">
      <c r="B93" s="303"/>
      <c r="C93" s="278" t="s">
        <v>363</v>
      </c>
      <c r="D93" s="278"/>
      <c r="E93" s="278"/>
      <c r="F93" s="301" t="s">
        <v>333</v>
      </c>
      <c r="G93" s="302"/>
      <c r="H93" s="278" t="s">
        <v>364</v>
      </c>
      <c r="I93" s="278" t="s">
        <v>365</v>
      </c>
      <c r="J93" s="278"/>
      <c r="K93" s="292"/>
    </row>
    <row r="94" s="1" customFormat="1" ht="15" customHeight="1">
      <c r="B94" s="303"/>
      <c r="C94" s="278" t="s">
        <v>366</v>
      </c>
      <c r="D94" s="278"/>
      <c r="E94" s="278"/>
      <c r="F94" s="301" t="s">
        <v>333</v>
      </c>
      <c r="G94" s="302"/>
      <c r="H94" s="278" t="s">
        <v>367</v>
      </c>
      <c r="I94" s="278" t="s">
        <v>368</v>
      </c>
      <c r="J94" s="278"/>
      <c r="K94" s="292"/>
    </row>
    <row r="95" s="1" customFormat="1" ht="15" customHeight="1">
      <c r="B95" s="303"/>
      <c r="C95" s="278" t="s">
        <v>369</v>
      </c>
      <c r="D95" s="278"/>
      <c r="E95" s="278"/>
      <c r="F95" s="301" t="s">
        <v>333</v>
      </c>
      <c r="G95" s="302"/>
      <c r="H95" s="278" t="s">
        <v>369</v>
      </c>
      <c r="I95" s="278" t="s">
        <v>368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333</v>
      </c>
      <c r="G96" s="302"/>
      <c r="H96" s="278" t="s">
        <v>370</v>
      </c>
      <c r="I96" s="278" t="s">
        <v>368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333</v>
      </c>
      <c r="G97" s="302"/>
      <c r="H97" s="278" t="s">
        <v>371</v>
      </c>
      <c r="I97" s="278" t="s">
        <v>368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372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327</v>
      </c>
      <c r="D103" s="293"/>
      <c r="E103" s="293"/>
      <c r="F103" s="293" t="s">
        <v>328</v>
      </c>
      <c r="G103" s="294"/>
      <c r="H103" s="293" t="s">
        <v>53</v>
      </c>
      <c r="I103" s="293" t="s">
        <v>56</v>
      </c>
      <c r="J103" s="293" t="s">
        <v>329</v>
      </c>
      <c r="K103" s="292"/>
    </row>
    <row r="104" s="1" customFormat="1" ht="17.25" customHeight="1">
      <c r="B104" s="290"/>
      <c r="C104" s="295" t="s">
        <v>330</v>
      </c>
      <c r="D104" s="295"/>
      <c r="E104" s="295"/>
      <c r="F104" s="296" t="s">
        <v>331</v>
      </c>
      <c r="G104" s="297"/>
      <c r="H104" s="295"/>
      <c r="I104" s="295"/>
      <c r="J104" s="295" t="s">
        <v>332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333</v>
      </c>
      <c r="G106" s="278"/>
      <c r="H106" s="278" t="s">
        <v>373</v>
      </c>
      <c r="I106" s="278" t="s">
        <v>335</v>
      </c>
      <c r="J106" s="278">
        <v>20</v>
      </c>
      <c r="K106" s="292"/>
    </row>
    <row r="107" s="1" customFormat="1" ht="15" customHeight="1">
      <c r="B107" s="290"/>
      <c r="C107" s="278" t="s">
        <v>336</v>
      </c>
      <c r="D107" s="278"/>
      <c r="E107" s="278"/>
      <c r="F107" s="301" t="s">
        <v>333</v>
      </c>
      <c r="G107" s="278"/>
      <c r="H107" s="278" t="s">
        <v>373</v>
      </c>
      <c r="I107" s="278" t="s">
        <v>335</v>
      </c>
      <c r="J107" s="278">
        <v>120</v>
      </c>
      <c r="K107" s="292"/>
    </row>
    <row r="108" s="1" customFormat="1" ht="15" customHeight="1">
      <c r="B108" s="303"/>
      <c r="C108" s="278" t="s">
        <v>338</v>
      </c>
      <c r="D108" s="278"/>
      <c r="E108" s="278"/>
      <c r="F108" s="301" t="s">
        <v>339</v>
      </c>
      <c r="G108" s="278"/>
      <c r="H108" s="278" t="s">
        <v>373</v>
      </c>
      <c r="I108" s="278" t="s">
        <v>335</v>
      </c>
      <c r="J108" s="278">
        <v>50</v>
      </c>
      <c r="K108" s="292"/>
    </row>
    <row r="109" s="1" customFormat="1" ht="15" customHeight="1">
      <c r="B109" s="303"/>
      <c r="C109" s="278" t="s">
        <v>341</v>
      </c>
      <c r="D109" s="278"/>
      <c r="E109" s="278"/>
      <c r="F109" s="301" t="s">
        <v>333</v>
      </c>
      <c r="G109" s="278"/>
      <c r="H109" s="278" t="s">
        <v>373</v>
      </c>
      <c r="I109" s="278" t="s">
        <v>343</v>
      </c>
      <c r="J109" s="278"/>
      <c r="K109" s="292"/>
    </row>
    <row r="110" s="1" customFormat="1" ht="15" customHeight="1">
      <c r="B110" s="303"/>
      <c r="C110" s="278" t="s">
        <v>352</v>
      </c>
      <c r="D110" s="278"/>
      <c r="E110" s="278"/>
      <c r="F110" s="301" t="s">
        <v>339</v>
      </c>
      <c r="G110" s="278"/>
      <c r="H110" s="278" t="s">
        <v>373</v>
      </c>
      <c r="I110" s="278" t="s">
        <v>335</v>
      </c>
      <c r="J110" s="278">
        <v>50</v>
      </c>
      <c r="K110" s="292"/>
    </row>
    <row r="111" s="1" customFormat="1" ht="15" customHeight="1">
      <c r="B111" s="303"/>
      <c r="C111" s="278" t="s">
        <v>360</v>
      </c>
      <c r="D111" s="278"/>
      <c r="E111" s="278"/>
      <c r="F111" s="301" t="s">
        <v>339</v>
      </c>
      <c r="G111" s="278"/>
      <c r="H111" s="278" t="s">
        <v>373</v>
      </c>
      <c r="I111" s="278" t="s">
        <v>335</v>
      </c>
      <c r="J111" s="278">
        <v>50</v>
      </c>
      <c r="K111" s="292"/>
    </row>
    <row r="112" s="1" customFormat="1" ht="15" customHeight="1">
      <c r="B112" s="303"/>
      <c r="C112" s="278" t="s">
        <v>358</v>
      </c>
      <c r="D112" s="278"/>
      <c r="E112" s="278"/>
      <c r="F112" s="301" t="s">
        <v>339</v>
      </c>
      <c r="G112" s="278"/>
      <c r="H112" s="278" t="s">
        <v>373</v>
      </c>
      <c r="I112" s="278" t="s">
        <v>335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333</v>
      </c>
      <c r="G113" s="278"/>
      <c r="H113" s="278" t="s">
        <v>374</v>
      </c>
      <c r="I113" s="278" t="s">
        <v>335</v>
      </c>
      <c r="J113" s="278">
        <v>20</v>
      </c>
      <c r="K113" s="292"/>
    </row>
    <row r="114" s="1" customFormat="1" ht="15" customHeight="1">
      <c r="B114" s="303"/>
      <c r="C114" s="278" t="s">
        <v>375</v>
      </c>
      <c r="D114" s="278"/>
      <c r="E114" s="278"/>
      <c r="F114" s="301" t="s">
        <v>333</v>
      </c>
      <c r="G114" s="278"/>
      <c r="H114" s="278" t="s">
        <v>376</v>
      </c>
      <c r="I114" s="278" t="s">
        <v>335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333</v>
      </c>
      <c r="G115" s="278"/>
      <c r="H115" s="278" t="s">
        <v>377</v>
      </c>
      <c r="I115" s="278" t="s">
        <v>368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333</v>
      </c>
      <c r="G116" s="278"/>
      <c r="H116" s="278" t="s">
        <v>378</v>
      </c>
      <c r="I116" s="278" t="s">
        <v>368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333</v>
      </c>
      <c r="G117" s="278"/>
      <c r="H117" s="278" t="s">
        <v>379</v>
      </c>
      <c r="I117" s="278" t="s">
        <v>380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381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327</v>
      </c>
      <c r="D123" s="293"/>
      <c r="E123" s="293"/>
      <c r="F123" s="293" t="s">
        <v>328</v>
      </c>
      <c r="G123" s="294"/>
      <c r="H123" s="293" t="s">
        <v>53</v>
      </c>
      <c r="I123" s="293" t="s">
        <v>56</v>
      </c>
      <c r="J123" s="293" t="s">
        <v>329</v>
      </c>
      <c r="K123" s="322"/>
    </row>
    <row r="124" s="1" customFormat="1" ht="17.25" customHeight="1">
      <c r="B124" s="321"/>
      <c r="C124" s="295" t="s">
        <v>330</v>
      </c>
      <c r="D124" s="295"/>
      <c r="E124" s="295"/>
      <c r="F124" s="296" t="s">
        <v>331</v>
      </c>
      <c r="G124" s="297"/>
      <c r="H124" s="295"/>
      <c r="I124" s="295"/>
      <c r="J124" s="295" t="s">
        <v>332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336</v>
      </c>
      <c r="D126" s="300"/>
      <c r="E126" s="300"/>
      <c r="F126" s="301" t="s">
        <v>333</v>
      </c>
      <c r="G126" s="278"/>
      <c r="H126" s="278" t="s">
        <v>373</v>
      </c>
      <c r="I126" s="278" t="s">
        <v>335</v>
      </c>
      <c r="J126" s="278">
        <v>120</v>
      </c>
      <c r="K126" s="326"/>
    </row>
    <row r="127" s="1" customFormat="1" ht="15" customHeight="1">
      <c r="B127" s="323"/>
      <c r="C127" s="278" t="s">
        <v>382</v>
      </c>
      <c r="D127" s="278"/>
      <c r="E127" s="278"/>
      <c r="F127" s="301" t="s">
        <v>333</v>
      </c>
      <c r="G127" s="278"/>
      <c r="H127" s="278" t="s">
        <v>383</v>
      </c>
      <c r="I127" s="278" t="s">
        <v>335</v>
      </c>
      <c r="J127" s="278" t="s">
        <v>384</v>
      </c>
      <c r="K127" s="326"/>
    </row>
    <row r="128" s="1" customFormat="1" ht="15" customHeight="1">
      <c r="B128" s="323"/>
      <c r="C128" s="278" t="s">
        <v>281</v>
      </c>
      <c r="D128" s="278"/>
      <c r="E128" s="278"/>
      <c r="F128" s="301" t="s">
        <v>333</v>
      </c>
      <c r="G128" s="278"/>
      <c r="H128" s="278" t="s">
        <v>385</v>
      </c>
      <c r="I128" s="278" t="s">
        <v>335</v>
      </c>
      <c r="J128" s="278" t="s">
        <v>384</v>
      </c>
      <c r="K128" s="326"/>
    </row>
    <row r="129" s="1" customFormat="1" ht="15" customHeight="1">
      <c r="B129" s="323"/>
      <c r="C129" s="278" t="s">
        <v>344</v>
      </c>
      <c r="D129" s="278"/>
      <c r="E129" s="278"/>
      <c r="F129" s="301" t="s">
        <v>339</v>
      </c>
      <c r="G129" s="278"/>
      <c r="H129" s="278" t="s">
        <v>345</v>
      </c>
      <c r="I129" s="278" t="s">
        <v>335</v>
      </c>
      <c r="J129" s="278">
        <v>15</v>
      </c>
      <c r="K129" s="326"/>
    </row>
    <row r="130" s="1" customFormat="1" ht="15" customHeight="1">
      <c r="B130" s="323"/>
      <c r="C130" s="304" t="s">
        <v>346</v>
      </c>
      <c r="D130" s="304"/>
      <c r="E130" s="304"/>
      <c r="F130" s="305" t="s">
        <v>339</v>
      </c>
      <c r="G130" s="304"/>
      <c r="H130" s="304" t="s">
        <v>347</v>
      </c>
      <c r="I130" s="304" t="s">
        <v>335</v>
      </c>
      <c r="J130" s="304">
        <v>15</v>
      </c>
      <c r="K130" s="326"/>
    </row>
    <row r="131" s="1" customFormat="1" ht="15" customHeight="1">
      <c r="B131" s="323"/>
      <c r="C131" s="304" t="s">
        <v>348</v>
      </c>
      <c r="D131" s="304"/>
      <c r="E131" s="304"/>
      <c r="F131" s="305" t="s">
        <v>339</v>
      </c>
      <c r="G131" s="304"/>
      <c r="H131" s="304" t="s">
        <v>349</v>
      </c>
      <c r="I131" s="304" t="s">
        <v>335</v>
      </c>
      <c r="J131" s="304">
        <v>20</v>
      </c>
      <c r="K131" s="326"/>
    </row>
    <row r="132" s="1" customFormat="1" ht="15" customHeight="1">
      <c r="B132" s="323"/>
      <c r="C132" s="304" t="s">
        <v>350</v>
      </c>
      <c r="D132" s="304"/>
      <c r="E132" s="304"/>
      <c r="F132" s="305" t="s">
        <v>339</v>
      </c>
      <c r="G132" s="304"/>
      <c r="H132" s="304" t="s">
        <v>351</v>
      </c>
      <c r="I132" s="304" t="s">
        <v>335</v>
      </c>
      <c r="J132" s="304">
        <v>20</v>
      </c>
      <c r="K132" s="326"/>
    </row>
    <row r="133" s="1" customFormat="1" ht="15" customHeight="1">
      <c r="B133" s="323"/>
      <c r="C133" s="278" t="s">
        <v>338</v>
      </c>
      <c r="D133" s="278"/>
      <c r="E133" s="278"/>
      <c r="F133" s="301" t="s">
        <v>339</v>
      </c>
      <c r="G133" s="278"/>
      <c r="H133" s="278" t="s">
        <v>373</v>
      </c>
      <c r="I133" s="278" t="s">
        <v>335</v>
      </c>
      <c r="J133" s="278">
        <v>50</v>
      </c>
      <c r="K133" s="326"/>
    </row>
    <row r="134" s="1" customFormat="1" ht="15" customHeight="1">
      <c r="B134" s="323"/>
      <c r="C134" s="278" t="s">
        <v>352</v>
      </c>
      <c r="D134" s="278"/>
      <c r="E134" s="278"/>
      <c r="F134" s="301" t="s">
        <v>339</v>
      </c>
      <c r="G134" s="278"/>
      <c r="H134" s="278" t="s">
        <v>373</v>
      </c>
      <c r="I134" s="278" t="s">
        <v>335</v>
      </c>
      <c r="J134" s="278">
        <v>50</v>
      </c>
      <c r="K134" s="326"/>
    </row>
    <row r="135" s="1" customFormat="1" ht="15" customHeight="1">
      <c r="B135" s="323"/>
      <c r="C135" s="278" t="s">
        <v>358</v>
      </c>
      <c r="D135" s="278"/>
      <c r="E135" s="278"/>
      <c r="F135" s="301" t="s">
        <v>339</v>
      </c>
      <c r="G135" s="278"/>
      <c r="H135" s="278" t="s">
        <v>373</v>
      </c>
      <c r="I135" s="278" t="s">
        <v>335</v>
      </c>
      <c r="J135" s="278">
        <v>50</v>
      </c>
      <c r="K135" s="326"/>
    </row>
    <row r="136" s="1" customFormat="1" ht="15" customHeight="1">
      <c r="B136" s="323"/>
      <c r="C136" s="278" t="s">
        <v>360</v>
      </c>
      <c r="D136" s="278"/>
      <c r="E136" s="278"/>
      <c r="F136" s="301" t="s">
        <v>339</v>
      </c>
      <c r="G136" s="278"/>
      <c r="H136" s="278" t="s">
        <v>373</v>
      </c>
      <c r="I136" s="278" t="s">
        <v>335</v>
      </c>
      <c r="J136" s="278">
        <v>50</v>
      </c>
      <c r="K136" s="326"/>
    </row>
    <row r="137" s="1" customFormat="1" ht="15" customHeight="1">
      <c r="B137" s="323"/>
      <c r="C137" s="278" t="s">
        <v>361</v>
      </c>
      <c r="D137" s="278"/>
      <c r="E137" s="278"/>
      <c r="F137" s="301" t="s">
        <v>339</v>
      </c>
      <c r="G137" s="278"/>
      <c r="H137" s="278" t="s">
        <v>386</v>
      </c>
      <c r="I137" s="278" t="s">
        <v>335</v>
      </c>
      <c r="J137" s="278">
        <v>255</v>
      </c>
      <c r="K137" s="326"/>
    </row>
    <row r="138" s="1" customFormat="1" ht="15" customHeight="1">
      <c r="B138" s="323"/>
      <c r="C138" s="278" t="s">
        <v>363</v>
      </c>
      <c r="D138" s="278"/>
      <c r="E138" s="278"/>
      <c r="F138" s="301" t="s">
        <v>333</v>
      </c>
      <c r="G138" s="278"/>
      <c r="H138" s="278" t="s">
        <v>387</v>
      </c>
      <c r="I138" s="278" t="s">
        <v>365</v>
      </c>
      <c r="J138" s="278"/>
      <c r="K138" s="326"/>
    </row>
    <row r="139" s="1" customFormat="1" ht="15" customHeight="1">
      <c r="B139" s="323"/>
      <c r="C139" s="278" t="s">
        <v>366</v>
      </c>
      <c r="D139" s="278"/>
      <c r="E139" s="278"/>
      <c r="F139" s="301" t="s">
        <v>333</v>
      </c>
      <c r="G139" s="278"/>
      <c r="H139" s="278" t="s">
        <v>388</v>
      </c>
      <c r="I139" s="278" t="s">
        <v>368</v>
      </c>
      <c r="J139" s="278"/>
      <c r="K139" s="326"/>
    </row>
    <row r="140" s="1" customFormat="1" ht="15" customHeight="1">
      <c r="B140" s="323"/>
      <c r="C140" s="278" t="s">
        <v>369</v>
      </c>
      <c r="D140" s="278"/>
      <c r="E140" s="278"/>
      <c r="F140" s="301" t="s">
        <v>333</v>
      </c>
      <c r="G140" s="278"/>
      <c r="H140" s="278" t="s">
        <v>369</v>
      </c>
      <c r="I140" s="278" t="s">
        <v>368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333</v>
      </c>
      <c r="G141" s="278"/>
      <c r="H141" s="278" t="s">
        <v>389</v>
      </c>
      <c r="I141" s="278" t="s">
        <v>368</v>
      </c>
      <c r="J141" s="278"/>
      <c r="K141" s="326"/>
    </row>
    <row r="142" s="1" customFormat="1" ht="15" customHeight="1">
      <c r="B142" s="323"/>
      <c r="C142" s="278" t="s">
        <v>390</v>
      </c>
      <c r="D142" s="278"/>
      <c r="E142" s="278"/>
      <c r="F142" s="301" t="s">
        <v>333</v>
      </c>
      <c r="G142" s="278"/>
      <c r="H142" s="278" t="s">
        <v>391</v>
      </c>
      <c r="I142" s="278" t="s">
        <v>368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392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327</v>
      </c>
      <c r="D148" s="293"/>
      <c r="E148" s="293"/>
      <c r="F148" s="293" t="s">
        <v>328</v>
      </c>
      <c r="G148" s="294"/>
      <c r="H148" s="293" t="s">
        <v>53</v>
      </c>
      <c r="I148" s="293" t="s">
        <v>56</v>
      </c>
      <c r="J148" s="293" t="s">
        <v>329</v>
      </c>
      <c r="K148" s="292"/>
    </row>
    <row r="149" s="1" customFormat="1" ht="17.25" customHeight="1">
      <c r="B149" s="290"/>
      <c r="C149" s="295" t="s">
        <v>330</v>
      </c>
      <c r="D149" s="295"/>
      <c r="E149" s="295"/>
      <c r="F149" s="296" t="s">
        <v>331</v>
      </c>
      <c r="G149" s="297"/>
      <c r="H149" s="295"/>
      <c r="I149" s="295"/>
      <c r="J149" s="295" t="s">
        <v>332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336</v>
      </c>
      <c r="D151" s="278"/>
      <c r="E151" s="278"/>
      <c r="F151" s="331" t="s">
        <v>333</v>
      </c>
      <c r="G151" s="278"/>
      <c r="H151" s="330" t="s">
        <v>373</v>
      </c>
      <c r="I151" s="330" t="s">
        <v>335</v>
      </c>
      <c r="J151" s="330">
        <v>120</v>
      </c>
      <c r="K151" s="326"/>
    </row>
    <row r="152" s="1" customFormat="1" ht="15" customHeight="1">
      <c r="B152" s="303"/>
      <c r="C152" s="330" t="s">
        <v>382</v>
      </c>
      <c r="D152" s="278"/>
      <c r="E152" s="278"/>
      <c r="F152" s="331" t="s">
        <v>333</v>
      </c>
      <c r="G152" s="278"/>
      <c r="H152" s="330" t="s">
        <v>393</v>
      </c>
      <c r="I152" s="330" t="s">
        <v>335</v>
      </c>
      <c r="J152" s="330" t="s">
        <v>384</v>
      </c>
      <c r="K152" s="326"/>
    </row>
    <row r="153" s="1" customFormat="1" ht="15" customHeight="1">
      <c r="B153" s="303"/>
      <c r="C153" s="330" t="s">
        <v>281</v>
      </c>
      <c r="D153" s="278"/>
      <c r="E153" s="278"/>
      <c r="F153" s="331" t="s">
        <v>333</v>
      </c>
      <c r="G153" s="278"/>
      <c r="H153" s="330" t="s">
        <v>394</v>
      </c>
      <c r="I153" s="330" t="s">
        <v>335</v>
      </c>
      <c r="J153" s="330" t="s">
        <v>384</v>
      </c>
      <c r="K153" s="326"/>
    </row>
    <row r="154" s="1" customFormat="1" ht="15" customHeight="1">
      <c r="B154" s="303"/>
      <c r="C154" s="330" t="s">
        <v>338</v>
      </c>
      <c r="D154" s="278"/>
      <c r="E154" s="278"/>
      <c r="F154" s="331" t="s">
        <v>339</v>
      </c>
      <c r="G154" s="278"/>
      <c r="H154" s="330" t="s">
        <v>373</v>
      </c>
      <c r="I154" s="330" t="s">
        <v>335</v>
      </c>
      <c r="J154" s="330">
        <v>50</v>
      </c>
      <c r="K154" s="326"/>
    </row>
    <row r="155" s="1" customFormat="1" ht="15" customHeight="1">
      <c r="B155" s="303"/>
      <c r="C155" s="330" t="s">
        <v>341</v>
      </c>
      <c r="D155" s="278"/>
      <c r="E155" s="278"/>
      <c r="F155" s="331" t="s">
        <v>333</v>
      </c>
      <c r="G155" s="278"/>
      <c r="H155" s="330" t="s">
        <v>373</v>
      </c>
      <c r="I155" s="330" t="s">
        <v>343</v>
      </c>
      <c r="J155" s="330"/>
      <c r="K155" s="326"/>
    </row>
    <row r="156" s="1" customFormat="1" ht="15" customHeight="1">
      <c r="B156" s="303"/>
      <c r="C156" s="330" t="s">
        <v>352</v>
      </c>
      <c r="D156" s="278"/>
      <c r="E156" s="278"/>
      <c r="F156" s="331" t="s">
        <v>339</v>
      </c>
      <c r="G156" s="278"/>
      <c r="H156" s="330" t="s">
        <v>373</v>
      </c>
      <c r="I156" s="330" t="s">
        <v>335</v>
      </c>
      <c r="J156" s="330">
        <v>50</v>
      </c>
      <c r="K156" s="326"/>
    </row>
    <row r="157" s="1" customFormat="1" ht="15" customHeight="1">
      <c r="B157" s="303"/>
      <c r="C157" s="330" t="s">
        <v>360</v>
      </c>
      <c r="D157" s="278"/>
      <c r="E157" s="278"/>
      <c r="F157" s="331" t="s">
        <v>339</v>
      </c>
      <c r="G157" s="278"/>
      <c r="H157" s="330" t="s">
        <v>373</v>
      </c>
      <c r="I157" s="330" t="s">
        <v>335</v>
      </c>
      <c r="J157" s="330">
        <v>50</v>
      </c>
      <c r="K157" s="326"/>
    </row>
    <row r="158" s="1" customFormat="1" ht="15" customHeight="1">
      <c r="B158" s="303"/>
      <c r="C158" s="330" t="s">
        <v>358</v>
      </c>
      <c r="D158" s="278"/>
      <c r="E158" s="278"/>
      <c r="F158" s="331" t="s">
        <v>339</v>
      </c>
      <c r="G158" s="278"/>
      <c r="H158" s="330" t="s">
        <v>373</v>
      </c>
      <c r="I158" s="330" t="s">
        <v>335</v>
      </c>
      <c r="J158" s="330">
        <v>50</v>
      </c>
      <c r="K158" s="326"/>
    </row>
    <row r="159" s="1" customFormat="1" ht="15" customHeight="1">
      <c r="B159" s="303"/>
      <c r="C159" s="330" t="s">
        <v>81</v>
      </c>
      <c r="D159" s="278"/>
      <c r="E159" s="278"/>
      <c r="F159" s="331" t="s">
        <v>333</v>
      </c>
      <c r="G159" s="278"/>
      <c r="H159" s="330" t="s">
        <v>395</v>
      </c>
      <c r="I159" s="330" t="s">
        <v>335</v>
      </c>
      <c r="J159" s="330" t="s">
        <v>396</v>
      </c>
      <c r="K159" s="326"/>
    </row>
    <row r="160" s="1" customFormat="1" ht="15" customHeight="1">
      <c r="B160" s="303"/>
      <c r="C160" s="330" t="s">
        <v>397</v>
      </c>
      <c r="D160" s="278"/>
      <c r="E160" s="278"/>
      <c r="F160" s="331" t="s">
        <v>333</v>
      </c>
      <c r="G160" s="278"/>
      <c r="H160" s="330" t="s">
        <v>398</v>
      </c>
      <c r="I160" s="330" t="s">
        <v>368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399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327</v>
      </c>
      <c r="D166" s="293"/>
      <c r="E166" s="293"/>
      <c r="F166" s="293" t="s">
        <v>328</v>
      </c>
      <c r="G166" s="335"/>
      <c r="H166" s="336" t="s">
        <v>53</v>
      </c>
      <c r="I166" s="336" t="s">
        <v>56</v>
      </c>
      <c r="J166" s="293" t="s">
        <v>329</v>
      </c>
      <c r="K166" s="270"/>
    </row>
    <row r="167" s="1" customFormat="1" ht="17.25" customHeight="1">
      <c r="B167" s="271"/>
      <c r="C167" s="295" t="s">
        <v>330</v>
      </c>
      <c r="D167" s="295"/>
      <c r="E167" s="295"/>
      <c r="F167" s="296" t="s">
        <v>331</v>
      </c>
      <c r="G167" s="337"/>
      <c r="H167" s="338"/>
      <c r="I167" s="338"/>
      <c r="J167" s="295" t="s">
        <v>332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336</v>
      </c>
      <c r="D169" s="278"/>
      <c r="E169" s="278"/>
      <c r="F169" s="301" t="s">
        <v>333</v>
      </c>
      <c r="G169" s="278"/>
      <c r="H169" s="278" t="s">
        <v>373</v>
      </c>
      <c r="I169" s="278" t="s">
        <v>335</v>
      </c>
      <c r="J169" s="278">
        <v>120</v>
      </c>
      <c r="K169" s="326"/>
    </row>
    <row r="170" s="1" customFormat="1" ht="15" customHeight="1">
      <c r="B170" s="303"/>
      <c r="C170" s="278" t="s">
        <v>382</v>
      </c>
      <c r="D170" s="278"/>
      <c r="E170" s="278"/>
      <c r="F170" s="301" t="s">
        <v>333</v>
      </c>
      <c r="G170" s="278"/>
      <c r="H170" s="278" t="s">
        <v>383</v>
      </c>
      <c r="I170" s="278" t="s">
        <v>335</v>
      </c>
      <c r="J170" s="278" t="s">
        <v>384</v>
      </c>
      <c r="K170" s="326"/>
    </row>
    <row r="171" s="1" customFormat="1" ht="15" customHeight="1">
      <c r="B171" s="303"/>
      <c r="C171" s="278" t="s">
        <v>281</v>
      </c>
      <c r="D171" s="278"/>
      <c r="E171" s="278"/>
      <c r="F171" s="301" t="s">
        <v>333</v>
      </c>
      <c r="G171" s="278"/>
      <c r="H171" s="278" t="s">
        <v>400</v>
      </c>
      <c r="I171" s="278" t="s">
        <v>335</v>
      </c>
      <c r="J171" s="278" t="s">
        <v>384</v>
      </c>
      <c r="K171" s="326"/>
    </row>
    <row r="172" s="1" customFormat="1" ht="15" customHeight="1">
      <c r="B172" s="303"/>
      <c r="C172" s="278" t="s">
        <v>338</v>
      </c>
      <c r="D172" s="278"/>
      <c r="E172" s="278"/>
      <c r="F172" s="301" t="s">
        <v>339</v>
      </c>
      <c r="G172" s="278"/>
      <c r="H172" s="278" t="s">
        <v>400</v>
      </c>
      <c r="I172" s="278" t="s">
        <v>335</v>
      </c>
      <c r="J172" s="278">
        <v>50</v>
      </c>
      <c r="K172" s="326"/>
    </row>
    <row r="173" s="1" customFormat="1" ht="15" customHeight="1">
      <c r="B173" s="303"/>
      <c r="C173" s="278" t="s">
        <v>341</v>
      </c>
      <c r="D173" s="278"/>
      <c r="E173" s="278"/>
      <c r="F173" s="301" t="s">
        <v>333</v>
      </c>
      <c r="G173" s="278"/>
      <c r="H173" s="278" t="s">
        <v>400</v>
      </c>
      <c r="I173" s="278" t="s">
        <v>343</v>
      </c>
      <c r="J173" s="278"/>
      <c r="K173" s="326"/>
    </row>
    <row r="174" s="1" customFormat="1" ht="15" customHeight="1">
      <c r="B174" s="303"/>
      <c r="C174" s="278" t="s">
        <v>352</v>
      </c>
      <c r="D174" s="278"/>
      <c r="E174" s="278"/>
      <c r="F174" s="301" t="s">
        <v>339</v>
      </c>
      <c r="G174" s="278"/>
      <c r="H174" s="278" t="s">
        <v>400</v>
      </c>
      <c r="I174" s="278" t="s">
        <v>335</v>
      </c>
      <c r="J174" s="278">
        <v>50</v>
      </c>
      <c r="K174" s="326"/>
    </row>
    <row r="175" s="1" customFormat="1" ht="15" customHeight="1">
      <c r="B175" s="303"/>
      <c r="C175" s="278" t="s">
        <v>360</v>
      </c>
      <c r="D175" s="278"/>
      <c r="E175" s="278"/>
      <c r="F175" s="301" t="s">
        <v>339</v>
      </c>
      <c r="G175" s="278"/>
      <c r="H175" s="278" t="s">
        <v>400</v>
      </c>
      <c r="I175" s="278" t="s">
        <v>335</v>
      </c>
      <c r="J175" s="278">
        <v>50</v>
      </c>
      <c r="K175" s="326"/>
    </row>
    <row r="176" s="1" customFormat="1" ht="15" customHeight="1">
      <c r="B176" s="303"/>
      <c r="C176" s="278" t="s">
        <v>358</v>
      </c>
      <c r="D176" s="278"/>
      <c r="E176" s="278"/>
      <c r="F176" s="301" t="s">
        <v>339</v>
      </c>
      <c r="G176" s="278"/>
      <c r="H176" s="278" t="s">
        <v>400</v>
      </c>
      <c r="I176" s="278" t="s">
        <v>335</v>
      </c>
      <c r="J176" s="278">
        <v>50</v>
      </c>
      <c r="K176" s="326"/>
    </row>
    <row r="177" s="1" customFormat="1" ht="15" customHeight="1">
      <c r="B177" s="303"/>
      <c r="C177" s="278" t="s">
        <v>95</v>
      </c>
      <c r="D177" s="278"/>
      <c r="E177" s="278"/>
      <c r="F177" s="301" t="s">
        <v>333</v>
      </c>
      <c r="G177" s="278"/>
      <c r="H177" s="278" t="s">
        <v>401</v>
      </c>
      <c r="I177" s="278" t="s">
        <v>402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333</v>
      </c>
      <c r="G178" s="278"/>
      <c r="H178" s="278" t="s">
        <v>403</v>
      </c>
      <c r="I178" s="278" t="s">
        <v>404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333</v>
      </c>
      <c r="G179" s="278"/>
      <c r="H179" s="278" t="s">
        <v>405</v>
      </c>
      <c r="I179" s="278" t="s">
        <v>335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333</v>
      </c>
      <c r="G180" s="278"/>
      <c r="H180" s="278" t="s">
        <v>406</v>
      </c>
      <c r="I180" s="278" t="s">
        <v>335</v>
      </c>
      <c r="J180" s="278">
        <v>255</v>
      </c>
      <c r="K180" s="326"/>
    </row>
    <row r="181" s="1" customFormat="1" ht="15" customHeight="1">
      <c r="B181" s="303"/>
      <c r="C181" s="278" t="s">
        <v>96</v>
      </c>
      <c r="D181" s="278"/>
      <c r="E181" s="278"/>
      <c r="F181" s="301" t="s">
        <v>333</v>
      </c>
      <c r="G181" s="278"/>
      <c r="H181" s="278" t="s">
        <v>297</v>
      </c>
      <c r="I181" s="278" t="s">
        <v>335</v>
      </c>
      <c r="J181" s="278">
        <v>10</v>
      </c>
      <c r="K181" s="326"/>
    </row>
    <row r="182" s="1" customFormat="1" ht="15" customHeight="1">
      <c r="B182" s="303"/>
      <c r="C182" s="278" t="s">
        <v>97</v>
      </c>
      <c r="D182" s="278"/>
      <c r="E182" s="278"/>
      <c r="F182" s="301" t="s">
        <v>333</v>
      </c>
      <c r="G182" s="278"/>
      <c r="H182" s="278" t="s">
        <v>407</v>
      </c>
      <c r="I182" s="278" t="s">
        <v>368</v>
      </c>
      <c r="J182" s="278"/>
      <c r="K182" s="326"/>
    </row>
    <row r="183" s="1" customFormat="1" ht="15" customHeight="1">
      <c r="B183" s="303"/>
      <c r="C183" s="278" t="s">
        <v>408</v>
      </c>
      <c r="D183" s="278"/>
      <c r="E183" s="278"/>
      <c r="F183" s="301" t="s">
        <v>333</v>
      </c>
      <c r="G183" s="278"/>
      <c r="H183" s="278" t="s">
        <v>409</v>
      </c>
      <c r="I183" s="278" t="s">
        <v>368</v>
      </c>
      <c r="J183" s="278"/>
      <c r="K183" s="326"/>
    </row>
    <row r="184" s="1" customFormat="1" ht="15" customHeight="1">
      <c r="B184" s="303"/>
      <c r="C184" s="278" t="s">
        <v>397</v>
      </c>
      <c r="D184" s="278"/>
      <c r="E184" s="278"/>
      <c r="F184" s="301" t="s">
        <v>333</v>
      </c>
      <c r="G184" s="278"/>
      <c r="H184" s="278" t="s">
        <v>410</v>
      </c>
      <c r="I184" s="278" t="s">
        <v>368</v>
      </c>
      <c r="J184" s="278"/>
      <c r="K184" s="326"/>
    </row>
    <row r="185" s="1" customFormat="1" ht="15" customHeight="1">
      <c r="B185" s="303"/>
      <c r="C185" s="278" t="s">
        <v>99</v>
      </c>
      <c r="D185" s="278"/>
      <c r="E185" s="278"/>
      <c r="F185" s="301" t="s">
        <v>339</v>
      </c>
      <c r="G185" s="278"/>
      <c r="H185" s="278" t="s">
        <v>411</v>
      </c>
      <c r="I185" s="278" t="s">
        <v>335</v>
      </c>
      <c r="J185" s="278">
        <v>50</v>
      </c>
      <c r="K185" s="326"/>
    </row>
    <row r="186" s="1" customFormat="1" ht="15" customHeight="1">
      <c r="B186" s="303"/>
      <c r="C186" s="278" t="s">
        <v>412</v>
      </c>
      <c r="D186" s="278"/>
      <c r="E186" s="278"/>
      <c r="F186" s="301" t="s">
        <v>339</v>
      </c>
      <c r="G186" s="278"/>
      <c r="H186" s="278" t="s">
        <v>413</v>
      </c>
      <c r="I186" s="278" t="s">
        <v>414</v>
      </c>
      <c r="J186" s="278"/>
      <c r="K186" s="326"/>
    </row>
    <row r="187" s="1" customFormat="1" ht="15" customHeight="1">
      <c r="B187" s="303"/>
      <c r="C187" s="278" t="s">
        <v>415</v>
      </c>
      <c r="D187" s="278"/>
      <c r="E187" s="278"/>
      <c r="F187" s="301" t="s">
        <v>339</v>
      </c>
      <c r="G187" s="278"/>
      <c r="H187" s="278" t="s">
        <v>416</v>
      </c>
      <c r="I187" s="278" t="s">
        <v>414</v>
      </c>
      <c r="J187" s="278"/>
      <c r="K187" s="326"/>
    </row>
    <row r="188" s="1" customFormat="1" ht="15" customHeight="1">
      <c r="B188" s="303"/>
      <c r="C188" s="278" t="s">
        <v>417</v>
      </c>
      <c r="D188" s="278"/>
      <c r="E188" s="278"/>
      <c r="F188" s="301" t="s">
        <v>339</v>
      </c>
      <c r="G188" s="278"/>
      <c r="H188" s="278" t="s">
        <v>418</v>
      </c>
      <c r="I188" s="278" t="s">
        <v>414</v>
      </c>
      <c r="J188" s="278"/>
      <c r="K188" s="326"/>
    </row>
    <row r="189" s="1" customFormat="1" ht="15" customHeight="1">
      <c r="B189" s="303"/>
      <c r="C189" s="339" t="s">
        <v>419</v>
      </c>
      <c r="D189" s="278"/>
      <c r="E189" s="278"/>
      <c r="F189" s="301" t="s">
        <v>339</v>
      </c>
      <c r="G189" s="278"/>
      <c r="H189" s="278" t="s">
        <v>420</v>
      </c>
      <c r="I189" s="278" t="s">
        <v>421</v>
      </c>
      <c r="J189" s="340" t="s">
        <v>422</v>
      </c>
      <c r="K189" s="326"/>
    </row>
    <row r="190" s="1" customFormat="1" ht="15" customHeight="1">
      <c r="B190" s="303"/>
      <c r="C190" s="339" t="s">
        <v>41</v>
      </c>
      <c r="D190" s="278"/>
      <c r="E190" s="278"/>
      <c r="F190" s="301" t="s">
        <v>333</v>
      </c>
      <c r="G190" s="278"/>
      <c r="H190" s="275" t="s">
        <v>423</v>
      </c>
      <c r="I190" s="278" t="s">
        <v>424</v>
      </c>
      <c r="J190" s="278"/>
      <c r="K190" s="326"/>
    </row>
    <row r="191" s="1" customFormat="1" ht="15" customHeight="1">
      <c r="B191" s="303"/>
      <c r="C191" s="339" t="s">
        <v>425</v>
      </c>
      <c r="D191" s="278"/>
      <c r="E191" s="278"/>
      <c r="F191" s="301" t="s">
        <v>333</v>
      </c>
      <c r="G191" s="278"/>
      <c r="H191" s="278" t="s">
        <v>426</v>
      </c>
      <c r="I191" s="278" t="s">
        <v>368</v>
      </c>
      <c r="J191" s="278"/>
      <c r="K191" s="326"/>
    </row>
    <row r="192" s="1" customFormat="1" ht="15" customHeight="1">
      <c r="B192" s="303"/>
      <c r="C192" s="339" t="s">
        <v>427</v>
      </c>
      <c r="D192" s="278"/>
      <c r="E192" s="278"/>
      <c r="F192" s="301" t="s">
        <v>333</v>
      </c>
      <c r="G192" s="278"/>
      <c r="H192" s="278" t="s">
        <v>428</v>
      </c>
      <c r="I192" s="278" t="s">
        <v>368</v>
      </c>
      <c r="J192" s="278"/>
      <c r="K192" s="326"/>
    </row>
    <row r="193" s="1" customFormat="1" ht="15" customHeight="1">
      <c r="B193" s="303"/>
      <c r="C193" s="339" t="s">
        <v>429</v>
      </c>
      <c r="D193" s="278"/>
      <c r="E193" s="278"/>
      <c r="F193" s="301" t="s">
        <v>339</v>
      </c>
      <c r="G193" s="278"/>
      <c r="H193" s="278" t="s">
        <v>430</v>
      </c>
      <c r="I193" s="278" t="s">
        <v>368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431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432</v>
      </c>
      <c r="D200" s="342"/>
      <c r="E200" s="342"/>
      <c r="F200" s="342" t="s">
        <v>433</v>
      </c>
      <c r="G200" s="343"/>
      <c r="H200" s="342" t="s">
        <v>434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424</v>
      </c>
      <c r="D202" s="278"/>
      <c r="E202" s="278"/>
      <c r="F202" s="301" t="s">
        <v>42</v>
      </c>
      <c r="G202" s="278"/>
      <c r="H202" s="278" t="s">
        <v>435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43</v>
      </c>
      <c r="G203" s="278"/>
      <c r="H203" s="278" t="s">
        <v>436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46</v>
      </c>
      <c r="G204" s="278"/>
      <c r="H204" s="278" t="s">
        <v>437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44</v>
      </c>
      <c r="G205" s="278"/>
      <c r="H205" s="278" t="s">
        <v>438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45</v>
      </c>
      <c r="G206" s="278"/>
      <c r="H206" s="278" t="s">
        <v>439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380</v>
      </c>
      <c r="D208" s="278"/>
      <c r="E208" s="278"/>
      <c r="F208" s="301" t="s">
        <v>75</v>
      </c>
      <c r="G208" s="278"/>
      <c r="H208" s="278" t="s">
        <v>440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275</v>
      </c>
      <c r="G209" s="278"/>
      <c r="H209" s="278" t="s">
        <v>276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273</v>
      </c>
      <c r="G210" s="278"/>
      <c r="H210" s="278" t="s">
        <v>441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277</v>
      </c>
      <c r="G211" s="339"/>
      <c r="H211" s="330" t="s">
        <v>278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279</v>
      </c>
      <c r="G212" s="339"/>
      <c r="H212" s="330" t="s">
        <v>442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404</v>
      </c>
      <c r="D214" s="278"/>
      <c r="E214" s="278"/>
      <c r="F214" s="301">
        <v>1</v>
      </c>
      <c r="G214" s="339"/>
      <c r="H214" s="330" t="s">
        <v>443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444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445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446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2022-06-20T16:23:22Z</dcterms:created>
  <dcterms:modified xsi:type="dcterms:W3CDTF">2022-06-20T16:23:24Z</dcterms:modified>
</cp:coreProperties>
</file>