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Elektroinstalace - m..." sheetId="2" r:id="rId2"/>
    <sheet name="02 - Elektroinstalace - m..." sheetId="3" r:id="rId3"/>
    <sheet name="03 - Elektroinstalace - m..." sheetId="4" r:id="rId4"/>
    <sheet name="04 - Elektroinstalace - m..." sheetId="5" r:id="rId5"/>
    <sheet name="05 - Stavební přípomoc m...." sheetId="6" r:id="rId6"/>
    <sheet name="06 - Stavební přípomoc m...." sheetId="7" r:id="rId7"/>
    <sheet name="07 - Stavební přípomoc m...." sheetId="8" r:id="rId8"/>
    <sheet name="08 - Stavební přípomoc m...." sheetId="9" r:id="rId9"/>
  </sheets>
  <definedNames>
    <definedName name="_xlnm.Print_Area" localSheetId="0">'Rekapitulace stavby'!$D$4:$AO$76,'Rekapitulace stavby'!$C$82:$AQ$103</definedName>
    <definedName name="_xlnm._FilterDatabase" localSheetId="1" hidden="1">'01 - Elektroinstalace - m...'!$C$119:$L$265</definedName>
    <definedName name="_xlnm.Print_Area" localSheetId="1">'01 - Elektroinstalace - m...'!$C$4:$K$76,'01 - Elektroinstalace - m...'!$C$82:$K$101,'01 - Elektroinstalace - m...'!$C$107:$L$265</definedName>
    <definedName name="_xlnm._FilterDatabase" localSheetId="2" hidden="1">'02 - Elektroinstalace - m...'!$C$119:$L$264</definedName>
    <definedName name="_xlnm.Print_Area" localSheetId="2">'02 - Elektroinstalace - m...'!$C$4:$K$76,'02 - Elektroinstalace - m...'!$C$82:$K$101,'02 - Elektroinstalace - m...'!$C$107:$L$264</definedName>
    <definedName name="_xlnm._FilterDatabase" localSheetId="3" hidden="1">'03 - Elektroinstalace - m...'!$C$119:$L$265</definedName>
    <definedName name="_xlnm.Print_Area" localSheetId="3">'03 - Elektroinstalace - m...'!$C$4:$K$76,'03 - Elektroinstalace - m...'!$C$82:$K$101,'03 - Elektroinstalace - m...'!$C$107:$L$265</definedName>
    <definedName name="_xlnm._FilterDatabase" localSheetId="4" hidden="1">'04 - Elektroinstalace - m...'!$C$119:$L$270</definedName>
    <definedName name="_xlnm.Print_Area" localSheetId="4">'04 - Elektroinstalace - m...'!$C$4:$K$76,'04 - Elektroinstalace - m...'!$C$82:$K$101,'04 - Elektroinstalace - m...'!$C$107:$L$270</definedName>
    <definedName name="_xlnm._FilterDatabase" localSheetId="5" hidden="1">'05 - Stavební přípomoc m....'!$C$121:$L$195</definedName>
    <definedName name="_xlnm.Print_Area" localSheetId="5">'05 - Stavební přípomoc m....'!$C$4:$K$76,'05 - Stavební přípomoc m....'!$C$82:$K$103,'05 - Stavební přípomoc m....'!$C$109:$L$195</definedName>
    <definedName name="_xlnm._FilterDatabase" localSheetId="6" hidden="1">'06 - Stavební přípomoc m....'!$C$121:$L$195</definedName>
    <definedName name="_xlnm.Print_Area" localSheetId="6">'06 - Stavební přípomoc m....'!$C$4:$K$76,'06 - Stavební přípomoc m....'!$C$82:$K$103,'06 - Stavební přípomoc m....'!$C$109:$L$195</definedName>
    <definedName name="_xlnm._FilterDatabase" localSheetId="7" hidden="1">'07 - Stavební přípomoc m....'!$C$121:$L$195</definedName>
    <definedName name="_xlnm.Print_Area" localSheetId="7">'07 - Stavební přípomoc m....'!$C$4:$K$76,'07 - Stavební přípomoc m....'!$C$82:$K$103,'07 - Stavební přípomoc m....'!$C$109:$L$195</definedName>
    <definedName name="_xlnm._FilterDatabase" localSheetId="8" hidden="1">'08 - Stavební přípomoc m....'!$C$121:$L$195</definedName>
    <definedName name="_xlnm.Print_Area" localSheetId="8">'08 - Stavební přípomoc m....'!$C$4:$K$76,'08 - Stavební přípomoc m....'!$C$82:$K$103,'08 - Stavební přípomoc m....'!$C$109:$L$195</definedName>
    <definedName name="_xlnm.Print_Titles" localSheetId="0">'Rekapitulace stavby'!$92:$92</definedName>
    <definedName name="_xlnm.Print_Titles" localSheetId="1">'01 - Elektroinstalace - m...'!$119:$119</definedName>
    <definedName name="_xlnm.Print_Titles" localSheetId="2">'02 - Elektroinstalace - m...'!$119:$119</definedName>
    <definedName name="_xlnm.Print_Titles" localSheetId="3">'03 - Elektroinstalace - m...'!$119:$119</definedName>
    <definedName name="_xlnm.Print_Titles" localSheetId="4">'04 - Elektroinstalace - m...'!$119:$119</definedName>
    <definedName name="_xlnm.Print_Titles" localSheetId="5">'05 - Stavební přípomoc m....'!$121:$121</definedName>
    <definedName name="_xlnm.Print_Titles" localSheetId="6">'06 - Stavební přípomoc m....'!$121:$121</definedName>
    <definedName name="_xlnm.Print_Titles" localSheetId="7">'07 - Stavební přípomoc m....'!$121:$121</definedName>
    <definedName name="_xlnm.Print_Titles" localSheetId="8">'08 - Stavební přípomoc m....'!$121:$121</definedName>
  </definedNames>
  <calcPr fullCalcOnLoad="1"/>
</workbook>
</file>

<file path=xl/sharedStrings.xml><?xml version="1.0" encoding="utf-8"?>
<sst xmlns="http://schemas.openxmlformats.org/spreadsheetml/2006/main" count="8188" uniqueCount="498">
  <si>
    <t>Export Komplet</t>
  </si>
  <si>
    <t/>
  </si>
  <si>
    <t>2.0</t>
  </si>
  <si>
    <t>ZAMOK</t>
  </si>
  <si>
    <t>False</t>
  </si>
  <si>
    <t>True</t>
  </si>
  <si>
    <t>{0aef29ae-2c1e-467a-9395-2183092ad5c3}</t>
  </si>
  <si>
    <t>0,01</t>
  </si>
  <si>
    <t>21</t>
  </si>
  <si>
    <t>15</t>
  </si>
  <si>
    <t>REKAPITULACE STAVBY</t>
  </si>
  <si>
    <t>v ---  níže se nacházejí doplnkové a pomocné údaje k sestavám  --- v</t>
  </si>
  <si>
    <t>Návod na vyplnění</t>
  </si>
  <si>
    <t>0,001</t>
  </si>
  <si>
    <t>Kód:</t>
  </si>
  <si>
    <t>220111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</si>
  <si>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</si>
  <si>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</si>
  <si>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MŠ Pionýrů – Oprava elektroinstalace (osvětlení) čtyř tříd, Sokolov</t>
  </si>
  <si>
    <t>KSO:</t>
  </si>
  <si>
    <t>801 31</t>
  </si>
  <si>
    <t>CC-CZ:</t>
  </si>
  <si>
    <t>12631</t>
  </si>
  <si>
    <t>Místo:</t>
  </si>
  <si>
    <t>Sokolov</t>
  </si>
  <si>
    <t>Datum:</t>
  </si>
  <si>
    <t>23. 2. 2022</t>
  </si>
  <si>
    <t>Zadavatel:</t>
  </si>
  <si>
    <t>IČ:</t>
  </si>
  <si>
    <t>Město Sokolov</t>
  </si>
  <si>
    <t>DIČ:</t>
  </si>
  <si>
    <t>Uchazeč:</t>
  </si>
  <si>
    <t>Vyplň údaj</t>
  </si>
  <si>
    <t>Projektant:</t>
  </si>
  <si>
    <t>Ing. Jiří Voráč</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</si>
  <si>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</si>
  <si>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</si>
  <si>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</si>
  <si>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</si>
  <si>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</si>
  <si>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</si>
  <si>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</si>
  <si>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</si>
  <si>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</si>
  <si>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</si>
  <si>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</si>
  <si>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</si>
  <si>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</si>
  <si>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</si>
  <si>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</si>
  <si>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</si>
  <si>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</si>
  <si>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</si>
  <si>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</si>
  <si>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</si>
  <si>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</si>
  <si>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</si>
  <si>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</si>
  <si>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</si>
  <si>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</si>
  <si>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</si>
  <si>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</si>
  <si>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</si>
  <si>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</si>
  <si>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</si>
  <si>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</si>
  <si>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</si>
  <si>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</si>
  <si>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</si>
  <si>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</si>
  <si>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</si>
  <si>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</si>
  <si>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</si>
  <si>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</si>
  <si>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</si>
  <si>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</si>
  <si>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</si>
  <si>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</si>
  <si>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</si>
  <si>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</si>
  <si>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</si>
  <si>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</si>
  <si>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</si>
  <si>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</si>
  <si>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</si>
  <si>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</si>
  <si>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</si>
  <si>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Elektroinstalace - m.č. 101 - herna</t>
  </si>
  <si>
    <t>STA</t>
  </si>
  <si>
    <t>1</t>
  </si>
  <si>
    <t>{97657e56-edfe-4d1c-8606-5151d78f6523}</t>
  </si>
  <si>
    <t>2</t>
  </si>
  <si>
    <t>02</t>
  </si>
  <si>
    <t>Elektroinstalace - m.č. 102 - herna</t>
  </si>
  <si>
    <t>{ee30f13e-1b62-4400-910e-7efdff3b3c3a}</t>
  </si>
  <si>
    <t>03</t>
  </si>
  <si>
    <t>Elektroinstalace - m.č. 201 - herna</t>
  </si>
  <si>
    <t>{5a66acac-2cea-47ab-ad43-eea6862325d7}</t>
  </si>
  <si>
    <t>04</t>
  </si>
  <si>
    <t>Elektroinstalace - m.č. 202 - herna</t>
  </si>
  <si>
    <t>{09adcaf2-a73a-4c09-aa08-0fb93e101a56}</t>
  </si>
  <si>
    <t>05</t>
  </si>
  <si>
    <t>Stavební přípomoc m.č. 101</t>
  </si>
  <si>
    <t>{ba4bb1fb-7957-4166-be67-778a180b76ac}</t>
  </si>
  <si>
    <t>06</t>
  </si>
  <si>
    <t>Stavební přípomoc m.č. 102</t>
  </si>
  <si>
    <t>{d8fd3323-1317-4d05-b181-3bfbeb6d8d16}</t>
  </si>
  <si>
    <t>07</t>
  </si>
  <si>
    <t>Stavební přípomoc m.č. 103</t>
  </si>
  <si>
    <t>{eebf5020-f166-441e-b758-43f90e400371}</t>
  </si>
  <si>
    <t>08</t>
  </si>
  <si>
    <t>Stavební přípomoc m.č. 104</t>
  </si>
  <si>
    <t>{4b0720be-e8c4-4d7f-9979-f45ef7d464fa}</t>
  </si>
  <si>
    <t>KRYCÍ LIST SOUPISU PRACÍ</t>
  </si>
  <si>
    <t>Objekt:</t>
  </si>
  <si>
    <t>01 - Elektroinstalace - m.č. 101 - herna</t>
  </si>
  <si>
    <t>Materiál</t>
  </si>
  <si>
    <t>Montáž</t>
  </si>
  <si>
    <t>REKAPITULACE ČLENĚNÍ SOUPISU PRACÍ</t>
  </si>
  <si>
    <t>Kód dílu - Popis</t>
  </si>
  <si>
    <t>Materiál [CZK]</t>
  </si>
  <si>
    <t>Montáž [CZK]</t>
  </si>
  <si>
    <t>Cena celkem [CZK]</t>
  </si>
  <si>
    <t>Náklady ze soupisu prací</t>
  </si>
  <si>
    <t>-1</t>
  </si>
  <si>
    <t>741 - Elektroinstalace - silnoproud</t>
  </si>
  <si>
    <t xml:space="preserve">    SILN - Silnoproud</t>
  </si>
  <si>
    <t xml:space="preserve">    OST - Ostatní</t>
  </si>
  <si>
    <t xml:space="preserve">      VRN - Vedlejší rozpočtové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</si>
  <si>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</si>
  <si>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</si>
  <si>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</si>
  <si>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</si>
  <si>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</si>
  <si>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</si>
  <si>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</si>
  <si>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</si>
  <si>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</si>
  <si>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</si>
  <si>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</si>
  <si>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</si>
  <si>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</si>
  <si>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</si>
  <si>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</si>
  <si>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</si>
  <si>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</si>
  <si>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741</t>
  </si>
  <si>
    <t>Elektroinstalace - silnoproud</t>
  </si>
  <si>
    <t>ROZPOCET</t>
  </si>
  <si>
    <t>SILN</t>
  </si>
  <si>
    <t>Silnoproud</t>
  </si>
  <si>
    <t>M</t>
  </si>
  <si>
    <t>IP-R1</t>
  </si>
  <si>
    <t>doplnění stávající okruhové rozvodnice R1, práce + materiál</t>
  </si>
  <si>
    <t>kus</t>
  </si>
  <si>
    <t>8</t>
  </si>
  <si>
    <t>4</t>
  </si>
  <si>
    <t>36</t>
  </si>
  <si>
    <t>PP</t>
  </si>
  <si>
    <t>VV</t>
  </si>
  <si>
    <t>Struktura výpočtu: počet kusů</t>
  </si>
  <si>
    <t>Součet</t>
  </si>
  <si>
    <t>K</t>
  </si>
  <si>
    <t>741122005</t>
  </si>
  <si>
    <t>Montáž kabel Cu bez ukončení uložený pod omítku plný plochý 3x1 až 2,5 mm2 (např. CYKYLo)</t>
  </si>
  <si>
    <t>m</t>
  </si>
  <si>
    <t>CS ÚRS 2022 01</t>
  </si>
  <si>
    <t>1954117140</t>
  </si>
  <si>
    <t>Montáž kabelů měděných bez ukončení uložených pod omítku plných plochých nebo bezhalogenových (např. CYKYLo) počtu a průřezu žil 3x1 až 2,5 mm2</t>
  </si>
  <si>
    <t>Online PSC</t>
  </si>
  <si>
    <t>https://podminky.urs.cz/item/CS_URS_2022_01/741122005</t>
  </si>
  <si>
    <t>89</t>
  </si>
  <si>
    <t>3</t>
  </si>
  <si>
    <t>IP-KAB1</t>
  </si>
  <si>
    <t>kabel silový instalační plochý, PRAKAB, typ CYKYLo-J 3x1,5</t>
  </si>
  <si>
    <t>53875486</t>
  </si>
  <si>
    <t>P</t>
  </si>
  <si>
    <t>Poznámka k položce:
Poznámka k položce: doporučený typ</t>
  </si>
  <si>
    <t>741130001</t>
  </si>
  <si>
    <t>Ukončení vodičů izolovaných s označením a zapojením v rozváděči nebo na přístroji, průřezu žíly do 2,5 mm2</t>
  </si>
  <si>
    <t>56</t>
  </si>
  <si>
    <t>https://podminky.urs.cz/item/CS_URS_2022_01/741130001</t>
  </si>
  <si>
    <t>5</t>
  </si>
  <si>
    <t>741372021</t>
  </si>
  <si>
    <t>Montáž svítidlo LED bytové přisazené nástěnné panelové do 0,09 m2</t>
  </si>
  <si>
    <t>-298247372</t>
  </si>
  <si>
    <t>Montáž svítidel LED se zapojením vodičů bytových nebo společenských místností přisazených nástěnných panelových, obsahu do 0,09 m2</t>
  </si>
  <si>
    <t>https://podminky.urs.cz/item/CS_URS_2022_01/741372021</t>
  </si>
  <si>
    <t>6</t>
  </si>
  <si>
    <t>IP-SV-NO1</t>
  </si>
  <si>
    <t>svítidlo orientační nástěnné, Fulgur, typ ALPHA 300L LED, 1 hodina, IP44</t>
  </si>
  <si>
    <t>60</t>
  </si>
  <si>
    <t>Poznámka k položce:
Poznámka k položce: Doporučený typ.</t>
  </si>
  <si>
    <t>7</t>
  </si>
  <si>
    <t>741372062</t>
  </si>
  <si>
    <t>Montáž svítidel LED se zapojením vodičů bytových nebo společenských místností přisazených stropních panelových, obsahu přes 0,09 do 0,36 m2</t>
  </si>
  <si>
    <t>-909654191</t>
  </si>
  <si>
    <t>https://podminky.urs.cz/item/CS_URS_2022_01/741372062</t>
  </si>
  <si>
    <t>8+2</t>
  </si>
  <si>
    <t>IP-SV-FL1</t>
  </si>
  <si>
    <t>svítidlo stropní, Elkovo Čepelík, typ ZCLED3G40L830/FLAT250-MIKRO-C, LED modul 40W/4011lm/830, matný mikroprismatický optický difuzor, IP40</t>
  </si>
  <si>
    <t>-1614184630</t>
  </si>
  <si>
    <t>9</t>
  </si>
  <si>
    <t>IP-SV-FL2</t>
  </si>
  <si>
    <t>svítidlo stropní, Elkovo Čepelík, typ ZCLED3G40L840/FLAT250-MIKRO-C, LED modul 40W/4011lm/840, matný mikroprismatický optický difuzor, IP40</t>
  </si>
  <si>
    <t>1470264248</t>
  </si>
  <si>
    <t>10</t>
  </si>
  <si>
    <t>741310101</t>
  </si>
  <si>
    <t>Montáž vypínač (polo)zapuštěný bezšroubové připojení 1-jednopólový</t>
  </si>
  <si>
    <t>-551812119</t>
  </si>
  <si>
    <t>Montáž spínačů jedno nebo dvoupólových polozapuštěných nebo zapuštěných se zapojením vodičů bezšroubové připojení vypínačů, řazení 1-jednopólových</t>
  </si>
  <si>
    <t>https://podminky.urs.cz/item/CS_URS_2022_01/741310101</t>
  </si>
  <si>
    <t>11</t>
  </si>
  <si>
    <t>IP-PR-001</t>
  </si>
  <si>
    <t>přístroj spínače jednopólového, řazení 1, ABB, typ 3559-A01345</t>
  </si>
  <si>
    <t>2067192183</t>
  </si>
  <si>
    <t>12</t>
  </si>
  <si>
    <t>741310121</t>
  </si>
  <si>
    <t>Montáž přepínač (polo)zapuštěný bezšroubové připojení 5-seriový</t>
  </si>
  <si>
    <t>-217803816</t>
  </si>
  <si>
    <t>Montáž spínačů jedno nebo dvoupólových polozapuštěných nebo zapuštěných se zapojením vodičů bezšroubové připojení přepínačů, řazení 5-sériových</t>
  </si>
  <si>
    <t>https://podminky.urs.cz/item/CS_URS_2022_01/741310121</t>
  </si>
  <si>
    <t>13</t>
  </si>
  <si>
    <t>IP-PR-002</t>
  </si>
  <si>
    <t>přístroj přepínače sériového, řazení 5, ABB, typ 3559-A05345</t>
  </si>
  <si>
    <t>-1194760991</t>
  </si>
  <si>
    <t>14</t>
  </si>
  <si>
    <t>IP-PR-003</t>
  </si>
  <si>
    <t>kryt jednoduchý, ABB Tango, bílá, typ 3558A-A651 B</t>
  </si>
  <si>
    <t>-902462157</t>
  </si>
  <si>
    <t>IP-PR-004</t>
  </si>
  <si>
    <t>kryt dělený, ABB Tango, bílá, typ 3558A-A652 B</t>
  </si>
  <si>
    <t>1598079458</t>
  </si>
  <si>
    <t>16</t>
  </si>
  <si>
    <t>IP-PR-005</t>
  </si>
  <si>
    <t>rámeček pro elektroinstalační přístroje trojnásobný vodorovný, ABB Tango, bílá, typ 3901A-B30 B</t>
  </si>
  <si>
    <t>642242124</t>
  </si>
  <si>
    <t>17</t>
  </si>
  <si>
    <t>741112061</t>
  </si>
  <si>
    <t>Montáž krabice přístrojová zapuštěná plastová kruhová</t>
  </si>
  <si>
    <t>904985475</t>
  </si>
  <si>
    <t>Montáž krabic elektroinstalačních bez napojení na trubky a lišty, demontáže a montáže víčka a přístroje přístrojových zapuštěných plastových kruhových</t>
  </si>
  <si>
    <t>https://podminky.urs.cz/item/CS_URS_2022_01/741112061</t>
  </si>
  <si>
    <t>18</t>
  </si>
  <si>
    <t>IP-KR-001</t>
  </si>
  <si>
    <t>krabice univerzální přístrojová, Kopos Kolín, typ KU 68-1901</t>
  </si>
  <si>
    <t>114697270</t>
  </si>
  <si>
    <t>19</t>
  </si>
  <si>
    <t>741112001</t>
  </si>
  <si>
    <t>Montáž krabice zapuštěná plastová kruhová</t>
  </si>
  <si>
    <t>441983269</t>
  </si>
  <si>
    <t>Montáž krabic elektroinstalačních bez napojení na trubky a lišty, demontáže a montáže víčka a přístroje protahovacích nebo odbočných zapuštěných plastových kruhových</t>
  </si>
  <si>
    <t>https://podminky.urs.cz/item/CS_URS_2022_01/741112001</t>
  </si>
  <si>
    <t>20</t>
  </si>
  <si>
    <t>IP-KR-002</t>
  </si>
  <si>
    <t>krabice odbočná s víčkem, Kopos Kolín, typ KU 68-1902</t>
  </si>
  <si>
    <t>-731568539</t>
  </si>
  <si>
    <t>IP-BS-001</t>
  </si>
  <si>
    <t>bezšřoubové svorky páčkové, WAGO, typ COMPACT</t>
  </si>
  <si>
    <t>kpl</t>
  </si>
  <si>
    <t>1500074125</t>
  </si>
  <si>
    <t>22</t>
  </si>
  <si>
    <t>HZS2232</t>
  </si>
  <si>
    <t>Hodinové zúčtovací sazby profesí PSV provádění stavebních instalací elektrikář odborný</t>
  </si>
  <si>
    <t>hod</t>
  </si>
  <si>
    <t>100</t>
  </si>
  <si>
    <t>https://podminky.urs.cz/item/CS_URS_2022_01/HZS2232</t>
  </si>
  <si>
    <t>23</t>
  </si>
  <si>
    <t>IP-D-001</t>
  </si>
  <si>
    <t>Demontážní práce silnoproud</t>
  </si>
  <si>
    <t>102</t>
  </si>
  <si>
    <t>24</t>
  </si>
  <si>
    <t>IP-DM-001</t>
  </si>
  <si>
    <t>drobný materiál</t>
  </si>
  <si>
    <t>104</t>
  </si>
  <si>
    <t>OST</t>
  </si>
  <si>
    <t>Ostatní</t>
  </si>
  <si>
    <t>VRN</t>
  </si>
  <si>
    <t>Vedlejší rozpočtové náklady</t>
  </si>
  <si>
    <t>25</t>
  </si>
  <si>
    <t>741810001</t>
  </si>
  <si>
    <t>Celková prohlídka elektrického rozvodu a zařízení do 100 000,- Kč</t>
  </si>
  <si>
    <t>-603441973</t>
  </si>
  <si>
    <t>Zkoušky a prohlídky elektrických rozvodů a zařízení celková prohlídka a vyhotovení revizní zprávy pro objem montážních prací do 100 tis. Kč</t>
  </si>
  <si>
    <t>https://podminky.urs.cz/item/CS_URS_2022_01/741810001</t>
  </si>
  <si>
    <t>PSC</t>
  </si>
  <si>
    <t xml:space="preserve">Poznámka k souboru cen:
1. Ceny -0001 až -0011 jsou určeny pro objem montážních prací včetně všech nákladů. </t>
  </si>
  <si>
    <t>26</t>
  </si>
  <si>
    <t>013254000</t>
  </si>
  <si>
    <t>Dokumentace skutečného provedení stavby</t>
  </si>
  <si>
    <t>108</t>
  </si>
  <si>
    <t>https://podminky.urs.cz/item/CS_URS_2022_01/013254000</t>
  </si>
  <si>
    <t>27</t>
  </si>
  <si>
    <t>999-VRN-1</t>
  </si>
  <si>
    <t>Vedlejší náklady</t>
  </si>
  <si>
    <t>%</t>
  </si>
  <si>
    <t>-632026947</t>
  </si>
  <si>
    <t>02 - Elektroinstalace - m.č. 102 - herna</t>
  </si>
  <si>
    <t>IP-R2</t>
  </si>
  <si>
    <t>doplnění stávající okruhové rozvodnice R2, práce + materiál</t>
  </si>
  <si>
    <t>1747791950</t>
  </si>
  <si>
    <t>85</t>
  </si>
  <si>
    <t>-912146851</t>
  </si>
  <si>
    <t>03 - Elektroinstalace - m.č. 201 - herna</t>
  </si>
  <si>
    <t>IP-R3</t>
  </si>
  <si>
    <t>doplnění stávající okruhové rozvodnice R3, práce + materiál, včetně rozvodnice Eaton, typ MINI 6</t>
  </si>
  <si>
    <t>92</t>
  </si>
  <si>
    <t>1886981496</t>
  </si>
  <si>
    <t>04 - Elektroinstalace - m.č. 202 - herna</t>
  </si>
  <si>
    <t>IP-R4</t>
  </si>
  <si>
    <t>doplnění stávající okruhové rozvodnice R4, práce + materiál</t>
  </si>
  <si>
    <t>94</t>
  </si>
  <si>
    <t>7+2</t>
  </si>
  <si>
    <t>rámeček pro elektroinstalační přístroje jednonásobný, ABB Tango, bílá, typ 3901A-B10 B</t>
  </si>
  <si>
    <t>2112894085</t>
  </si>
  <si>
    <t>IP-PR-006</t>
  </si>
  <si>
    <t>1216528994</t>
  </si>
  <si>
    <t>28</t>
  </si>
  <si>
    <t>05 - Stavební přípomoc m.č. 101</t>
  </si>
  <si>
    <t>6 - Úpravy povrchů, podlahy a osazování výplní</t>
  </si>
  <si>
    <t>9 - Ostatní konstrukce a práce, bourání</t>
  </si>
  <si>
    <t>998 - Přesun hmot</t>
  </si>
  <si>
    <t>784 - Dokončovací práce - malby a tapety</t>
  </si>
  <si>
    <t>M - Práce a dodávky M</t>
  </si>
  <si>
    <t xml:space="preserve">    46-M - Zemní práce při extr.mont.pracích</t>
  </si>
  <si>
    <t>Úpravy povrchů, podlahy a osazování výplní</t>
  </si>
  <si>
    <t>619991001</t>
  </si>
  <si>
    <t>Zakrytí podlah fólií přilepenou lepící páskou</t>
  </si>
  <si>
    <t>m2</t>
  </si>
  <si>
    <t>CS ÚRS 2021 01</t>
  </si>
  <si>
    <t>211904033</t>
  </si>
  <si>
    <t>Zakrytí vnitřních ploch před znečištěním  včetně pozdějšího odkrytí podlah fólií přilepenou lepící páskou</t>
  </si>
  <si>
    <t>https://podminky.urs.cz/item/CS_URS_2021_01/619991001</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</si>
  <si>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</si>
  <si>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Ostatní konstrukce a práce, bourání</t>
  </si>
  <si>
    <t>949101111</t>
  </si>
  <si>
    <t>Lešení pomocné pro objekty pozemních staveb s lešeňovou podlahou v do 1,9 m zatížení do 150 kg/m2</t>
  </si>
  <si>
    <t>-957761534</t>
  </si>
  <si>
    <t>Lešení pomocné pracovní pro objekty pozemních staveb  pro zatížení do 150 kg/m2, o výšce lešeňové podlahy do 1,9 m</t>
  </si>
  <si>
    <t>https://podminky.urs.cz/item/CS_URS_2021_01/949101111</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</si>
  <si>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</si>
  <si>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952901111</t>
  </si>
  <si>
    <t>Vyčištění budov bytové a občanské výstavby při výšce podlaží do 4 m</t>
  </si>
  <si>
    <t>-50907748</t>
  </si>
  <si>
    <t>Vyčištění budov nebo objektů před předáním do užívání  budov bytové nebo občanské výstavby, světlé výšky podlaží do 4 m</t>
  </si>
  <si>
    <t>https://podminky.urs.cz/item/CS_URS_2021_01/952901111</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</si>
  <si>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</si>
  <si>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998</t>
  </si>
  <si>
    <t>Přesun hmot</t>
  </si>
  <si>
    <t>998011002</t>
  </si>
  <si>
    <t>Přesun hmot pro budovy zděné v do 12 m</t>
  </si>
  <si>
    <t>t</t>
  </si>
  <si>
    <t>146373560</t>
  </si>
  <si>
    <t>Přesun hmot pro budovy občanské výstavby, bydlení, výrobu a služby  s nosnou svislou konstrukcí zděnou z cihel, tvárnic nebo kamene vodorovná dopravní vzdálenost do 100 m pro budovy výšky přes 6 do 12 m</t>
  </si>
  <si>
    <t>https://podminky.urs.cz/item/CS_URS_2021_01/998011002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</si>
  <si>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</si>
  <si>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784</t>
  </si>
  <si>
    <t>Dokončovací práce - malby a tapety</t>
  </si>
  <si>
    <t>784181121</t>
  </si>
  <si>
    <t>Hloubková jednonásobná bezbarvá penetrace podkladu v místnostech výšky do 3,80 m</t>
  </si>
  <si>
    <t>78196109</t>
  </si>
  <si>
    <t>Penetrace podkladu jednonásobná hloubková akrylátová bezbarvá v místnostech výšky do 3,80 m</t>
  </si>
  <si>
    <t>https://podminky.urs.cz/item/CS_URS_2021_01/784181121</t>
  </si>
  <si>
    <t>Výmalba po drážkování</t>
  </si>
  <si>
    <t>(28+14)*0,2</t>
  </si>
  <si>
    <t>2*0,25</t>
  </si>
  <si>
    <t>784211101</t>
  </si>
  <si>
    <t>Dvojnásobné bílé malby ze směsí za mokra výborně otěruvzdorných v místnostech výšky do 3,80 m</t>
  </si>
  <si>
    <t>1003525775</t>
  </si>
  <si>
    <t>Malby z malířských směsí otěruvzdorných za mokra dvojnásobné, bílé za mokra otěruvzdorné výborně v místnostech výšky do 3,80 m</t>
  </si>
  <si>
    <t>https://podminky.urs.cz/item/CS_URS_2021_01/784211101</t>
  </si>
  <si>
    <t>Práce a dodávky M</t>
  </si>
  <si>
    <t>46-M</t>
  </si>
  <si>
    <t>Zemní práce při extr.mont.pracích</t>
  </si>
  <si>
    <t>460941111</t>
  </si>
  <si>
    <t>Vyplnění a omítnutí rýh při elektroinstalacích ve stropech hloubky do 3 cm a šířky do 3 cm</t>
  </si>
  <si>
    <t>64</t>
  </si>
  <si>
    <t>192344899</t>
  </si>
  <si>
    <t>Vyplnění rýh vyplnění a omítnutí rýh ve stropech hloubky do 3 cm a šířky do 3 cm</t>
  </si>
  <si>
    <t>https://podminky.urs.cz/item/CS_URS_2021_01/460941111</t>
  </si>
  <si>
    <t>460941211</t>
  </si>
  <si>
    <t>Vyplnění a omítnutí rýh při elektroinstalacích ve stěnách hloubky do 3 cm a šířky do 3 cm</t>
  </si>
  <si>
    <t>-1600862708</t>
  </si>
  <si>
    <t>Vyplnění rýh vyplnění a omítnutí rýh ve stěnách hloubky do 3 cm a šířky do 3 cm</t>
  </si>
  <si>
    <t>https://podminky.urs.cz/item/CS_URS_2021_01/460941211</t>
  </si>
  <si>
    <t>460941213</t>
  </si>
  <si>
    <t>Vyplnění a omítnutí rýh při elektroinstalacích ve stěnách hloubky do 3 cm a šířky do 7 cm</t>
  </si>
  <si>
    <t>-966438989</t>
  </si>
  <si>
    <t>Vyplnění rýh vyplnění a omítnutí rýh ve stěnách hloubky do 3 cm a šířky přes 5 do 7 cm</t>
  </si>
  <si>
    <t>https://podminky.urs.cz/item/CS_URS_2021_01/460941213</t>
  </si>
  <si>
    <t>468101211/R</t>
  </si>
  <si>
    <t>Vysekání rýh pro montáž trubek a kabelů ve stropech hloubky do 3 cm a šířky do 3 cm</t>
  </si>
  <si>
    <t>1006116776</t>
  </si>
  <si>
    <t>Vysekání rýh pro montáž trubek a kabelů ve stropech rákosových hloubky do 3 cm a šířky do 3 cm</t>
  </si>
  <si>
    <t>468101411</t>
  </si>
  <si>
    <t>Vysekání rýh pro montáž trubek a kabelů v cihelných zdech hloubky do 3 cm a šířky do 3 cm</t>
  </si>
  <si>
    <t>939921190</t>
  </si>
  <si>
    <t>Vysekání rýh pro montáž trubek a kabelů v cihelných zdech hloubky do 3 cm a šířky do 3 cm</t>
  </si>
  <si>
    <t>https://podminky.urs.cz/item/CS_URS_2021_01/468101411</t>
  </si>
  <si>
    <t>468101413</t>
  </si>
  <si>
    <t>Vysekání rýh pro montáž trubek a kabelů v cihelných zdech hloubky do 3 cm a šířky do 7 cm</t>
  </si>
  <si>
    <t>1577325047</t>
  </si>
  <si>
    <t>Vysekání rýh pro montáž trubek a kabelů v cihelných zdech hloubky do 3 cm a šířky přes 5 do 7 cm</t>
  </si>
  <si>
    <t>https://podminky.urs.cz/item/CS_URS_2021_01/468101413</t>
  </si>
  <si>
    <t>469971111</t>
  </si>
  <si>
    <t>Svislá doprava suti a vybouraných hmot při elektromontážích za první podlaží</t>
  </si>
  <si>
    <t>911284673</t>
  </si>
  <si>
    <t>Odvoz suti a vybouraných hmot svislá doprava suti a vybouraných hmot za první podlaží</t>
  </si>
  <si>
    <t>https://podminky.urs.cz/item/CS_URS_2021_01/469971111</t>
  </si>
  <si>
    <t xml:space="preserve">Poznámka k souboru cen:
1. V cenách nejsou započteny poplatky za uložení suti na řízenou skládku a recyklaci. </t>
  </si>
  <si>
    <t>469971121</t>
  </si>
  <si>
    <t>Příplatek ke svislé dopravě suti a vybouraných hmot při elektromontážích za každé další podlaží</t>
  </si>
  <si>
    <t>-2007127147</t>
  </si>
  <si>
    <t>Odvoz suti a vybouraných hmot svislá doprava suti a vybouraných hmot Příplatek k ceně za každé další podlaží</t>
  </si>
  <si>
    <t>https://podminky.urs.cz/item/CS_URS_2021_01/469971121</t>
  </si>
  <si>
    <t>469972111</t>
  </si>
  <si>
    <t>Odvoz suti a vybouraných hmot při elektromontážích do 1 km</t>
  </si>
  <si>
    <t>-1152139111</t>
  </si>
  <si>
    <t>Odvoz suti a vybouraných hmot odvoz suti a vybouraných hmot do 1 km</t>
  </si>
  <si>
    <t>https://podminky.urs.cz/item/CS_URS_2021_01/469972111</t>
  </si>
  <si>
    <t>469972121</t>
  </si>
  <si>
    <t>Příplatek k odvozu suti a vybouraných hmot při elektromontážích za každý další 1 km</t>
  </si>
  <si>
    <t>2031743027</t>
  </si>
  <si>
    <t>Odvoz suti a vybouraných hmot odvoz suti a vybouraných hmot Příplatek k ceně za každý další i započatý 1 km</t>
  </si>
  <si>
    <t>https://podminky.urs.cz/item/CS_URS_2021_01/469972121</t>
  </si>
  <si>
    <t>0,092*6</t>
  </si>
  <si>
    <t>469973114</t>
  </si>
  <si>
    <t>Poplatek za uložení na skládce (skládkovné) stavebního odpadu ze směsí nebo oddělených frakcí betonu, cihel a keramických výrobků kód odpadu 17 01 07</t>
  </si>
  <si>
    <t>1341508438</t>
  </si>
  <si>
    <t>Poplatek za uložení stavebního odpadu na skládce (skládkovné) na skládce (skládkovné) ze směsí nebo oddělených frakcí betonu, cihel a keramických výrobků zatříděného do Katalogu odpadů pod kódem 17 01 07</t>
  </si>
  <si>
    <t>https://podminky.urs.cz/item/CS_URS_2021_01/469973114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</si>
  <si>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5. Ceny uvedené v souboru cen je doporučeno upravit podle aktuálních cen místně příslušné skládky odpadů. 6. Uložení odpadů neuvedených v souboru cen se oceňuje individuálně. </t>
  </si>
  <si>
    <t>469981111</t>
  </si>
  <si>
    <t>Přesun hmot pro pomocné stavební práce při elektromotážích</t>
  </si>
  <si>
    <t>-860833173</t>
  </si>
  <si>
    <t>Přesun hmot pro pomocné stavební práce při elektromontážích dopravní vzdálenost do 1 000 m</t>
  </si>
  <si>
    <t>https://podminky.urs.cz/item/CS_URS_2021_01/469981111</t>
  </si>
  <si>
    <t>06 - Stavební přípomoc m.č. 102</t>
  </si>
  <si>
    <t>-1076401753</t>
  </si>
  <si>
    <t>-492005528</t>
  </si>
  <si>
    <t>1314016827</t>
  </si>
  <si>
    <t>-1781349073</t>
  </si>
  <si>
    <t>-1116486747</t>
  </si>
  <si>
    <t>(28+13)*0,2</t>
  </si>
  <si>
    <t>-664112894</t>
  </si>
  <si>
    <t>1842135852</t>
  </si>
  <si>
    <t>-1322230224</t>
  </si>
  <si>
    <t>1847915527</t>
  </si>
  <si>
    <t>232941058</t>
  </si>
  <si>
    <t>-1036278532</t>
  </si>
  <si>
    <t>494517083</t>
  </si>
  <si>
    <t>-1623061730</t>
  </si>
  <si>
    <t>1138233711</t>
  </si>
  <si>
    <t>-1421706815</t>
  </si>
  <si>
    <t>238175514</t>
  </si>
  <si>
    <t>0,09*6</t>
  </si>
  <si>
    <t>-639413151</t>
  </si>
  <si>
    <t>327525612</t>
  </si>
  <si>
    <t>07 - Stavební přípomoc m.č. 103</t>
  </si>
  <si>
    <t>-1740182437</t>
  </si>
  <si>
    <t>-1532295226</t>
  </si>
  <si>
    <t>259178962</t>
  </si>
  <si>
    <t>-775034955</t>
  </si>
  <si>
    <t>998547204</t>
  </si>
  <si>
    <t>-2079278063</t>
  </si>
  <si>
    <t>565549705</t>
  </si>
  <si>
    <t>2115348016</t>
  </si>
  <si>
    <t>-33049588</t>
  </si>
  <si>
    <t>894357462</t>
  </si>
  <si>
    <t>-318208552</t>
  </si>
  <si>
    <t>-572152644</t>
  </si>
  <si>
    <t>-1559054696</t>
  </si>
  <si>
    <t>391186458</t>
  </si>
  <si>
    <t>-369496835</t>
  </si>
  <si>
    <t>-1237434643</t>
  </si>
  <si>
    <t>-905460598</t>
  </si>
  <si>
    <t>1235635612</t>
  </si>
  <si>
    <t>08 - Stavební přípomoc m.č. 104</t>
  </si>
  <si>
    <t>-1885432709</t>
  </si>
  <si>
    <t>-529452878</t>
  </si>
  <si>
    <t>-548715659</t>
  </si>
  <si>
    <t>-1429269367</t>
  </si>
  <si>
    <t>-608402364</t>
  </si>
  <si>
    <t>(25+19)*0,2</t>
  </si>
  <si>
    <t>-332896740</t>
  </si>
  <si>
    <t>-1044141326</t>
  </si>
  <si>
    <t>925975316</t>
  </si>
  <si>
    <t>-1876192850</t>
  </si>
  <si>
    <t>-436671199</t>
  </si>
  <si>
    <t>906912736</t>
  </si>
  <si>
    <t>1262098225</t>
  </si>
  <si>
    <t>-282150717</t>
  </si>
  <si>
    <t>1796266142</t>
  </si>
  <si>
    <t>-2039988254</t>
  </si>
  <si>
    <t>-334518583</t>
  </si>
  <si>
    <t>0,096*6</t>
  </si>
  <si>
    <t>802732406</t>
  </si>
  <si>
    <t>-1224398059</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</si>
</sst>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9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6" fillId="0" borderId="14" xfId="0" applyNumberFormat="1" applyFont="1" applyBorder="1" applyAlignment="1" applyProtection="1">
      <alignment horizontal="right" vertical="center"/>
      <protection/>
    </xf>
    <xf numFmtId="4" fontId="16" fillId="0" borderId="0" xfId="0" applyNumberFormat="1"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4" fontId="33" fillId="0" borderId="12" xfId="0" applyNumberFormat="1" applyFont="1" applyBorder="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0" fontId="36" fillId="0" borderId="22" xfId="0" applyFont="1" applyBorder="1" applyAlignment="1" applyProtection="1">
      <alignment vertical="center"/>
      <protection/>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41" fillId="0" borderId="0" xfId="0" applyFont="1" applyAlignment="1" applyProtection="1">
      <alignment vertical="center" wrapText="1"/>
      <protection/>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741122005" TargetMode="External" /><Relationship Id="rId2" Type="http://schemas.openxmlformats.org/officeDocument/2006/relationships/hyperlink" Target="https://podminky.urs.cz/item/CS_URS_2022_01/741130001" TargetMode="External" /><Relationship Id="rId3" Type="http://schemas.openxmlformats.org/officeDocument/2006/relationships/hyperlink" Target="https://podminky.urs.cz/item/CS_URS_2022_01/741372021" TargetMode="External" /><Relationship Id="rId4" Type="http://schemas.openxmlformats.org/officeDocument/2006/relationships/hyperlink" Target="https://podminky.urs.cz/item/CS_URS_2022_01/741372062" TargetMode="External" /><Relationship Id="rId5" Type="http://schemas.openxmlformats.org/officeDocument/2006/relationships/hyperlink" Target="https://podminky.urs.cz/item/CS_URS_2022_01/741310101" TargetMode="External" /><Relationship Id="rId6" Type="http://schemas.openxmlformats.org/officeDocument/2006/relationships/hyperlink" Target="https://podminky.urs.cz/item/CS_URS_2022_01/741310121" TargetMode="External" /><Relationship Id="rId7" Type="http://schemas.openxmlformats.org/officeDocument/2006/relationships/hyperlink" Target="https://podminky.urs.cz/item/CS_URS_2022_01/741112061" TargetMode="External" /><Relationship Id="rId8" Type="http://schemas.openxmlformats.org/officeDocument/2006/relationships/hyperlink" Target="https://podminky.urs.cz/item/CS_URS_2022_01/741112001" TargetMode="External" /><Relationship Id="rId9" Type="http://schemas.openxmlformats.org/officeDocument/2006/relationships/hyperlink" Target="https://podminky.urs.cz/item/CS_URS_2022_01/HZS2232" TargetMode="External" /><Relationship Id="rId10" Type="http://schemas.openxmlformats.org/officeDocument/2006/relationships/hyperlink" Target="https://podminky.urs.cz/item/CS_URS_2022_01/741810001" TargetMode="External" /><Relationship Id="rId11" Type="http://schemas.openxmlformats.org/officeDocument/2006/relationships/hyperlink" Target="https://podminky.urs.cz/item/CS_URS_2022_01/013254000" TargetMode="External" /><Relationship Id="rId1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741122005" TargetMode="External" /><Relationship Id="rId2" Type="http://schemas.openxmlformats.org/officeDocument/2006/relationships/hyperlink" Target="https://podminky.urs.cz/item/CS_URS_2022_01/741130001" TargetMode="External" /><Relationship Id="rId3" Type="http://schemas.openxmlformats.org/officeDocument/2006/relationships/hyperlink" Target="https://podminky.urs.cz/item/CS_URS_2022_01/741372021" TargetMode="External" /><Relationship Id="rId4" Type="http://schemas.openxmlformats.org/officeDocument/2006/relationships/hyperlink" Target="https://podminky.urs.cz/item/CS_URS_2022_01/741372062" TargetMode="External" /><Relationship Id="rId5" Type="http://schemas.openxmlformats.org/officeDocument/2006/relationships/hyperlink" Target="https://podminky.urs.cz/item/CS_URS_2022_01/741310101" TargetMode="External" /><Relationship Id="rId6" Type="http://schemas.openxmlformats.org/officeDocument/2006/relationships/hyperlink" Target="https://podminky.urs.cz/item/CS_URS_2022_01/741310121" TargetMode="External" /><Relationship Id="rId7" Type="http://schemas.openxmlformats.org/officeDocument/2006/relationships/hyperlink" Target="https://podminky.urs.cz/item/CS_URS_2022_01/741112061" TargetMode="External" /><Relationship Id="rId8" Type="http://schemas.openxmlformats.org/officeDocument/2006/relationships/hyperlink" Target="https://podminky.urs.cz/item/CS_URS_2022_01/741112001" TargetMode="External" /><Relationship Id="rId9" Type="http://schemas.openxmlformats.org/officeDocument/2006/relationships/hyperlink" Target="https://podminky.urs.cz/item/CS_URS_2022_01/HZS2232" TargetMode="External" /><Relationship Id="rId10" Type="http://schemas.openxmlformats.org/officeDocument/2006/relationships/hyperlink" Target="https://podminky.urs.cz/item/CS_URS_2022_01/741810001" TargetMode="External" /><Relationship Id="rId11" Type="http://schemas.openxmlformats.org/officeDocument/2006/relationships/hyperlink" Target="https://podminky.urs.cz/item/CS_URS_2022_01/013254000" TargetMode="External" /><Relationship Id="rId1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741122005" TargetMode="External" /><Relationship Id="rId2" Type="http://schemas.openxmlformats.org/officeDocument/2006/relationships/hyperlink" Target="https://podminky.urs.cz/item/CS_URS_2022_01/741130001" TargetMode="External" /><Relationship Id="rId3" Type="http://schemas.openxmlformats.org/officeDocument/2006/relationships/hyperlink" Target="https://podminky.urs.cz/item/CS_URS_2022_01/741372021" TargetMode="External" /><Relationship Id="rId4" Type="http://schemas.openxmlformats.org/officeDocument/2006/relationships/hyperlink" Target="https://podminky.urs.cz/item/CS_URS_2022_01/741372062" TargetMode="External" /><Relationship Id="rId5" Type="http://schemas.openxmlformats.org/officeDocument/2006/relationships/hyperlink" Target="https://podminky.urs.cz/item/CS_URS_2022_01/741310101" TargetMode="External" /><Relationship Id="rId6" Type="http://schemas.openxmlformats.org/officeDocument/2006/relationships/hyperlink" Target="https://podminky.urs.cz/item/CS_URS_2022_01/741310121" TargetMode="External" /><Relationship Id="rId7" Type="http://schemas.openxmlformats.org/officeDocument/2006/relationships/hyperlink" Target="https://podminky.urs.cz/item/CS_URS_2022_01/741112061" TargetMode="External" /><Relationship Id="rId8" Type="http://schemas.openxmlformats.org/officeDocument/2006/relationships/hyperlink" Target="https://podminky.urs.cz/item/CS_URS_2022_01/741112001" TargetMode="External" /><Relationship Id="rId9" Type="http://schemas.openxmlformats.org/officeDocument/2006/relationships/hyperlink" Target="https://podminky.urs.cz/item/CS_URS_2022_01/HZS2232" TargetMode="External" /><Relationship Id="rId10" Type="http://schemas.openxmlformats.org/officeDocument/2006/relationships/hyperlink" Target="https://podminky.urs.cz/item/CS_URS_2022_01/741810001" TargetMode="External" /><Relationship Id="rId11" Type="http://schemas.openxmlformats.org/officeDocument/2006/relationships/hyperlink" Target="https://podminky.urs.cz/item/CS_URS_2022_01/013254000" TargetMode="External" /><Relationship Id="rId1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1/741122005" TargetMode="External" /><Relationship Id="rId2" Type="http://schemas.openxmlformats.org/officeDocument/2006/relationships/hyperlink" Target="https://podminky.urs.cz/item/CS_URS_2022_01/741130001" TargetMode="External" /><Relationship Id="rId3" Type="http://schemas.openxmlformats.org/officeDocument/2006/relationships/hyperlink" Target="https://podminky.urs.cz/item/CS_URS_2022_01/741372021" TargetMode="External" /><Relationship Id="rId4" Type="http://schemas.openxmlformats.org/officeDocument/2006/relationships/hyperlink" Target="https://podminky.urs.cz/item/CS_URS_2022_01/741372062" TargetMode="External" /><Relationship Id="rId5" Type="http://schemas.openxmlformats.org/officeDocument/2006/relationships/hyperlink" Target="https://podminky.urs.cz/item/CS_URS_2022_01/741310101" TargetMode="External" /><Relationship Id="rId6" Type="http://schemas.openxmlformats.org/officeDocument/2006/relationships/hyperlink" Target="https://podminky.urs.cz/item/CS_URS_2022_01/741310121" TargetMode="External" /><Relationship Id="rId7" Type="http://schemas.openxmlformats.org/officeDocument/2006/relationships/hyperlink" Target="https://podminky.urs.cz/item/CS_URS_2022_01/741112061" TargetMode="External" /><Relationship Id="rId8" Type="http://schemas.openxmlformats.org/officeDocument/2006/relationships/hyperlink" Target="https://podminky.urs.cz/item/CS_URS_2022_01/741112001" TargetMode="External" /><Relationship Id="rId9" Type="http://schemas.openxmlformats.org/officeDocument/2006/relationships/hyperlink" Target="https://podminky.urs.cz/item/CS_URS_2022_01/HZS2232" TargetMode="External" /><Relationship Id="rId10" Type="http://schemas.openxmlformats.org/officeDocument/2006/relationships/hyperlink" Target="https://podminky.urs.cz/item/CS_URS_2022_01/741810001" TargetMode="External" /><Relationship Id="rId11" Type="http://schemas.openxmlformats.org/officeDocument/2006/relationships/hyperlink" Target="https://podminky.urs.cz/item/CS_URS_2022_01/013254000" TargetMode="External" /><Relationship Id="rId1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1/619991001" TargetMode="External" /><Relationship Id="rId2" Type="http://schemas.openxmlformats.org/officeDocument/2006/relationships/hyperlink" Target="https://podminky.urs.cz/item/CS_URS_2021_01/949101111" TargetMode="External" /><Relationship Id="rId3" Type="http://schemas.openxmlformats.org/officeDocument/2006/relationships/hyperlink" Target="https://podminky.urs.cz/item/CS_URS_2021_01/952901111" TargetMode="External" /><Relationship Id="rId4" Type="http://schemas.openxmlformats.org/officeDocument/2006/relationships/hyperlink" Target="https://podminky.urs.cz/item/CS_URS_2021_01/998011002" TargetMode="External" /><Relationship Id="rId5" Type="http://schemas.openxmlformats.org/officeDocument/2006/relationships/hyperlink" Target="https://podminky.urs.cz/item/CS_URS_2021_01/784181121" TargetMode="External" /><Relationship Id="rId6" Type="http://schemas.openxmlformats.org/officeDocument/2006/relationships/hyperlink" Target="https://podminky.urs.cz/item/CS_URS_2021_01/784211101" TargetMode="External" /><Relationship Id="rId7" Type="http://schemas.openxmlformats.org/officeDocument/2006/relationships/hyperlink" Target="https://podminky.urs.cz/item/CS_URS_2021_01/460941111" TargetMode="External" /><Relationship Id="rId8" Type="http://schemas.openxmlformats.org/officeDocument/2006/relationships/hyperlink" Target="https://podminky.urs.cz/item/CS_URS_2021_01/460941211" TargetMode="External" /><Relationship Id="rId9" Type="http://schemas.openxmlformats.org/officeDocument/2006/relationships/hyperlink" Target="https://podminky.urs.cz/item/CS_URS_2021_01/460941213" TargetMode="External" /><Relationship Id="rId10" Type="http://schemas.openxmlformats.org/officeDocument/2006/relationships/hyperlink" Target="https://podminky.urs.cz/item/CS_URS_2021_01/468101411" TargetMode="External" /><Relationship Id="rId11" Type="http://schemas.openxmlformats.org/officeDocument/2006/relationships/hyperlink" Target="https://podminky.urs.cz/item/CS_URS_2021_01/468101413" TargetMode="External" /><Relationship Id="rId12" Type="http://schemas.openxmlformats.org/officeDocument/2006/relationships/hyperlink" Target="https://podminky.urs.cz/item/CS_URS_2021_01/469971111" TargetMode="External" /><Relationship Id="rId13" Type="http://schemas.openxmlformats.org/officeDocument/2006/relationships/hyperlink" Target="https://podminky.urs.cz/item/CS_URS_2021_01/469971121" TargetMode="External" /><Relationship Id="rId14" Type="http://schemas.openxmlformats.org/officeDocument/2006/relationships/hyperlink" Target="https://podminky.urs.cz/item/CS_URS_2021_01/469972111" TargetMode="External" /><Relationship Id="rId15" Type="http://schemas.openxmlformats.org/officeDocument/2006/relationships/hyperlink" Target="https://podminky.urs.cz/item/CS_URS_2021_01/469972121" TargetMode="External" /><Relationship Id="rId16" Type="http://schemas.openxmlformats.org/officeDocument/2006/relationships/hyperlink" Target="https://podminky.urs.cz/item/CS_URS_2021_01/469973114" TargetMode="External" /><Relationship Id="rId17" Type="http://schemas.openxmlformats.org/officeDocument/2006/relationships/hyperlink" Target="https://podminky.urs.cz/item/CS_URS_2021_01/469981111" TargetMode="External" /><Relationship Id="rId18"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1/619991001" TargetMode="External" /><Relationship Id="rId2" Type="http://schemas.openxmlformats.org/officeDocument/2006/relationships/hyperlink" Target="https://podminky.urs.cz/item/CS_URS_2021_01/949101111" TargetMode="External" /><Relationship Id="rId3" Type="http://schemas.openxmlformats.org/officeDocument/2006/relationships/hyperlink" Target="https://podminky.urs.cz/item/CS_URS_2021_01/952901111" TargetMode="External" /><Relationship Id="rId4" Type="http://schemas.openxmlformats.org/officeDocument/2006/relationships/hyperlink" Target="https://podminky.urs.cz/item/CS_URS_2021_01/998011002" TargetMode="External" /><Relationship Id="rId5" Type="http://schemas.openxmlformats.org/officeDocument/2006/relationships/hyperlink" Target="https://podminky.urs.cz/item/CS_URS_2021_01/784181121" TargetMode="External" /><Relationship Id="rId6" Type="http://schemas.openxmlformats.org/officeDocument/2006/relationships/hyperlink" Target="https://podminky.urs.cz/item/CS_URS_2021_01/784211101" TargetMode="External" /><Relationship Id="rId7" Type="http://schemas.openxmlformats.org/officeDocument/2006/relationships/hyperlink" Target="https://podminky.urs.cz/item/CS_URS_2021_01/460941111" TargetMode="External" /><Relationship Id="rId8" Type="http://schemas.openxmlformats.org/officeDocument/2006/relationships/hyperlink" Target="https://podminky.urs.cz/item/CS_URS_2021_01/460941211" TargetMode="External" /><Relationship Id="rId9" Type="http://schemas.openxmlformats.org/officeDocument/2006/relationships/hyperlink" Target="https://podminky.urs.cz/item/CS_URS_2021_01/460941213" TargetMode="External" /><Relationship Id="rId10" Type="http://schemas.openxmlformats.org/officeDocument/2006/relationships/hyperlink" Target="https://podminky.urs.cz/item/CS_URS_2021_01/468101411" TargetMode="External" /><Relationship Id="rId11" Type="http://schemas.openxmlformats.org/officeDocument/2006/relationships/hyperlink" Target="https://podminky.urs.cz/item/CS_URS_2021_01/468101413" TargetMode="External" /><Relationship Id="rId12" Type="http://schemas.openxmlformats.org/officeDocument/2006/relationships/hyperlink" Target="https://podminky.urs.cz/item/CS_URS_2021_01/469971111" TargetMode="External" /><Relationship Id="rId13" Type="http://schemas.openxmlformats.org/officeDocument/2006/relationships/hyperlink" Target="https://podminky.urs.cz/item/CS_URS_2021_01/469971121" TargetMode="External" /><Relationship Id="rId14" Type="http://schemas.openxmlformats.org/officeDocument/2006/relationships/hyperlink" Target="https://podminky.urs.cz/item/CS_URS_2021_01/469972111" TargetMode="External" /><Relationship Id="rId15" Type="http://schemas.openxmlformats.org/officeDocument/2006/relationships/hyperlink" Target="https://podminky.urs.cz/item/CS_URS_2021_01/469972121" TargetMode="External" /><Relationship Id="rId16" Type="http://schemas.openxmlformats.org/officeDocument/2006/relationships/hyperlink" Target="https://podminky.urs.cz/item/CS_URS_2021_01/469973114" TargetMode="External" /><Relationship Id="rId17" Type="http://schemas.openxmlformats.org/officeDocument/2006/relationships/hyperlink" Target="https://podminky.urs.cz/item/CS_URS_2021_01/469981111" TargetMode="External" /><Relationship Id="rId18"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1_01/619991001" TargetMode="External" /><Relationship Id="rId2" Type="http://schemas.openxmlformats.org/officeDocument/2006/relationships/hyperlink" Target="https://podminky.urs.cz/item/CS_URS_2021_01/949101111" TargetMode="External" /><Relationship Id="rId3" Type="http://schemas.openxmlformats.org/officeDocument/2006/relationships/hyperlink" Target="https://podminky.urs.cz/item/CS_URS_2021_01/952901111" TargetMode="External" /><Relationship Id="rId4" Type="http://schemas.openxmlformats.org/officeDocument/2006/relationships/hyperlink" Target="https://podminky.urs.cz/item/CS_URS_2021_01/998011002" TargetMode="External" /><Relationship Id="rId5" Type="http://schemas.openxmlformats.org/officeDocument/2006/relationships/hyperlink" Target="https://podminky.urs.cz/item/CS_URS_2021_01/784181121" TargetMode="External" /><Relationship Id="rId6" Type="http://schemas.openxmlformats.org/officeDocument/2006/relationships/hyperlink" Target="https://podminky.urs.cz/item/CS_URS_2021_01/784211101" TargetMode="External" /><Relationship Id="rId7" Type="http://schemas.openxmlformats.org/officeDocument/2006/relationships/hyperlink" Target="https://podminky.urs.cz/item/CS_URS_2021_01/460941111" TargetMode="External" /><Relationship Id="rId8" Type="http://schemas.openxmlformats.org/officeDocument/2006/relationships/hyperlink" Target="https://podminky.urs.cz/item/CS_URS_2021_01/460941211" TargetMode="External" /><Relationship Id="rId9" Type="http://schemas.openxmlformats.org/officeDocument/2006/relationships/hyperlink" Target="https://podminky.urs.cz/item/CS_URS_2021_01/460941213" TargetMode="External" /><Relationship Id="rId10" Type="http://schemas.openxmlformats.org/officeDocument/2006/relationships/hyperlink" Target="https://podminky.urs.cz/item/CS_URS_2021_01/468101411" TargetMode="External" /><Relationship Id="rId11" Type="http://schemas.openxmlformats.org/officeDocument/2006/relationships/hyperlink" Target="https://podminky.urs.cz/item/CS_URS_2021_01/468101413" TargetMode="External" /><Relationship Id="rId12" Type="http://schemas.openxmlformats.org/officeDocument/2006/relationships/hyperlink" Target="https://podminky.urs.cz/item/CS_URS_2021_01/469971111" TargetMode="External" /><Relationship Id="rId13" Type="http://schemas.openxmlformats.org/officeDocument/2006/relationships/hyperlink" Target="https://podminky.urs.cz/item/CS_URS_2021_01/469971121" TargetMode="External" /><Relationship Id="rId14" Type="http://schemas.openxmlformats.org/officeDocument/2006/relationships/hyperlink" Target="https://podminky.urs.cz/item/CS_URS_2021_01/469972111" TargetMode="External" /><Relationship Id="rId15" Type="http://schemas.openxmlformats.org/officeDocument/2006/relationships/hyperlink" Target="https://podminky.urs.cz/item/CS_URS_2021_01/469972121" TargetMode="External" /><Relationship Id="rId16" Type="http://schemas.openxmlformats.org/officeDocument/2006/relationships/hyperlink" Target="https://podminky.urs.cz/item/CS_URS_2021_01/469973114" TargetMode="External" /><Relationship Id="rId17" Type="http://schemas.openxmlformats.org/officeDocument/2006/relationships/hyperlink" Target="https://podminky.urs.cz/item/CS_URS_2021_01/469981111" TargetMode="External" /><Relationship Id="rId18"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1/619991001" TargetMode="External" /><Relationship Id="rId2" Type="http://schemas.openxmlformats.org/officeDocument/2006/relationships/hyperlink" Target="https://podminky.urs.cz/item/CS_URS_2021_01/949101111" TargetMode="External" /><Relationship Id="rId3" Type="http://schemas.openxmlformats.org/officeDocument/2006/relationships/hyperlink" Target="https://podminky.urs.cz/item/CS_URS_2021_01/952901111" TargetMode="External" /><Relationship Id="rId4" Type="http://schemas.openxmlformats.org/officeDocument/2006/relationships/hyperlink" Target="https://podminky.urs.cz/item/CS_URS_2021_01/998011002" TargetMode="External" /><Relationship Id="rId5" Type="http://schemas.openxmlformats.org/officeDocument/2006/relationships/hyperlink" Target="https://podminky.urs.cz/item/CS_URS_2021_01/784181121" TargetMode="External" /><Relationship Id="rId6" Type="http://schemas.openxmlformats.org/officeDocument/2006/relationships/hyperlink" Target="https://podminky.urs.cz/item/CS_URS_2021_01/784211101" TargetMode="External" /><Relationship Id="rId7" Type="http://schemas.openxmlformats.org/officeDocument/2006/relationships/hyperlink" Target="https://podminky.urs.cz/item/CS_URS_2021_01/460941111" TargetMode="External" /><Relationship Id="rId8" Type="http://schemas.openxmlformats.org/officeDocument/2006/relationships/hyperlink" Target="https://podminky.urs.cz/item/CS_URS_2021_01/460941211" TargetMode="External" /><Relationship Id="rId9" Type="http://schemas.openxmlformats.org/officeDocument/2006/relationships/hyperlink" Target="https://podminky.urs.cz/item/CS_URS_2021_01/460941213" TargetMode="External" /><Relationship Id="rId10" Type="http://schemas.openxmlformats.org/officeDocument/2006/relationships/hyperlink" Target="https://podminky.urs.cz/item/CS_URS_2021_01/468101411" TargetMode="External" /><Relationship Id="rId11" Type="http://schemas.openxmlformats.org/officeDocument/2006/relationships/hyperlink" Target="https://podminky.urs.cz/item/CS_URS_2021_01/468101413" TargetMode="External" /><Relationship Id="rId12" Type="http://schemas.openxmlformats.org/officeDocument/2006/relationships/hyperlink" Target="https://podminky.urs.cz/item/CS_URS_2021_01/469971111" TargetMode="External" /><Relationship Id="rId13" Type="http://schemas.openxmlformats.org/officeDocument/2006/relationships/hyperlink" Target="https://podminky.urs.cz/item/CS_URS_2021_01/469971121" TargetMode="External" /><Relationship Id="rId14" Type="http://schemas.openxmlformats.org/officeDocument/2006/relationships/hyperlink" Target="https://podminky.urs.cz/item/CS_URS_2021_01/469972111" TargetMode="External" /><Relationship Id="rId15" Type="http://schemas.openxmlformats.org/officeDocument/2006/relationships/hyperlink" Target="https://podminky.urs.cz/item/CS_URS_2021_01/469972121" TargetMode="External" /><Relationship Id="rId16" Type="http://schemas.openxmlformats.org/officeDocument/2006/relationships/hyperlink" Target="https://podminky.urs.cz/item/CS_URS_2021_01/469973114" TargetMode="External" /><Relationship Id="rId17" Type="http://schemas.openxmlformats.org/officeDocument/2006/relationships/hyperlink" Target="https://podminky.urs.cz/item/CS_URS_2021_01/469981111" TargetMode="External" /><Relationship Id="rId18"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6" t="s">
        <v>0</v>
      </c>
      <c r="AZ1" s="16" t="s">
        <v>1</v>
      </c>
      <c r="BA1" s="16" t="s">
        <v>2</v>
      </c>
      <c r="BB1" s="16" t="s">
        <v>3</v>
      </c>
      <c r="BT1" s="16" t="s">
        <v>4</v>
      </c>
      <c r="BU1" s="16" t="s">
        <v>5</v>
      </c>
      <c r="BV1" s="16" t="s">
        <v>6</v>
      </c>
    </row>
    <row r="2" spans="44:72" s="1" customFormat="1" ht="36.95" customHeight="1">
      <c r="AR2" s="1"/>
      <c r="AS2" s="1"/>
      <c r="AT2" s="1"/>
      <c r="AU2" s="1"/>
      <c r="AV2" s="1"/>
      <c r="AW2" s="1"/>
      <c r="AX2" s="1"/>
      <c r="AY2" s="1"/>
      <c r="AZ2" s="1"/>
      <c r="BA2" s="1"/>
      <c r="BB2" s="1"/>
      <c r="BC2" s="1"/>
      <c r="BD2" s="1"/>
      <c r="BE2" s="1"/>
      <c r="BF2" s="1"/>
      <c r="BG2" s="1"/>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G4" s="25" t="s">
        <v>12</v>
      </c>
      <c r="BS4" s="17" t="s">
        <v>13</v>
      </c>
    </row>
    <row r="5" spans="2:71" s="1" customFormat="1" ht="12" customHeight="1">
      <c r="B5" s="21"/>
      <c r="C5" s="22"/>
      <c r="D5" s="26" t="s">
        <v>14</v>
      </c>
      <c r="E5" s="22"/>
      <c r="F5" s="22"/>
      <c r="G5" s="22"/>
      <c r="H5" s="22"/>
      <c r="I5" s="22"/>
      <c r="J5" s="22"/>
      <c r="K5" s="27" t="s">
        <v>15</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G5" s="28" t="s">
        <v>16</v>
      </c>
      <c r="BS5" s="17" t="s">
        <v>7</v>
      </c>
    </row>
    <row r="6" spans="2:71" s="1" customFormat="1" ht="36.95" customHeight="1">
      <c r="B6" s="21"/>
      <c r="C6" s="22"/>
      <c r="D6" s="29" t="s">
        <v>17</v>
      </c>
      <c r="E6" s="22"/>
      <c r="F6" s="22"/>
      <c r="G6" s="22"/>
      <c r="H6" s="22"/>
      <c r="I6" s="22"/>
      <c r="J6" s="22"/>
      <c r="K6" s="30" t="s">
        <v>18</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G6" s="31"/>
      <c r="BS6" s="17" t="s">
        <v>7</v>
      </c>
    </row>
    <row r="7" spans="2:71" s="1" customFormat="1" ht="12" customHeight="1">
      <c r="B7" s="21"/>
      <c r="C7" s="22"/>
      <c r="D7" s="32" t="s">
        <v>19</v>
      </c>
      <c r="E7" s="22"/>
      <c r="F7" s="22"/>
      <c r="G7" s="22"/>
      <c r="H7" s="22"/>
      <c r="I7" s="22"/>
      <c r="J7" s="22"/>
      <c r="K7" s="27"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21</v>
      </c>
      <c r="AL7" s="22"/>
      <c r="AM7" s="22"/>
      <c r="AN7" s="27" t="s">
        <v>22</v>
      </c>
      <c r="AO7" s="22"/>
      <c r="AP7" s="22"/>
      <c r="AQ7" s="22"/>
      <c r="AR7" s="20"/>
      <c r="BG7" s="31"/>
      <c r="BS7" s="17" t="s">
        <v>7</v>
      </c>
    </row>
    <row r="8" spans="2:71" s="1" customFormat="1" ht="12" customHeight="1">
      <c r="B8" s="21"/>
      <c r="C8" s="22"/>
      <c r="D8" s="32" t="s">
        <v>23</v>
      </c>
      <c r="E8" s="22"/>
      <c r="F8" s="22"/>
      <c r="G8" s="22"/>
      <c r="H8" s="22"/>
      <c r="I8" s="22"/>
      <c r="J8" s="22"/>
      <c r="K8" s="27"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25</v>
      </c>
      <c r="AL8" s="22"/>
      <c r="AM8" s="22"/>
      <c r="AN8" s="33" t="s">
        <v>26</v>
      </c>
      <c r="AO8" s="22"/>
      <c r="AP8" s="22"/>
      <c r="AQ8" s="22"/>
      <c r="AR8" s="20"/>
      <c r="BG8" s="31"/>
      <c r="BS8" s="17" t="s">
        <v>7</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G9" s="31"/>
      <c r="BS9" s="17" t="s">
        <v>7</v>
      </c>
    </row>
    <row r="10" spans="2:71" s="1" customFormat="1" ht="12" customHeight="1">
      <c r="B10" s="21"/>
      <c r="C10" s="22"/>
      <c r="D10" s="32" t="s">
        <v>27</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28</v>
      </c>
      <c r="AL10" s="22"/>
      <c r="AM10" s="22"/>
      <c r="AN10" s="27" t="s">
        <v>1</v>
      </c>
      <c r="AO10" s="22"/>
      <c r="AP10" s="22"/>
      <c r="AQ10" s="22"/>
      <c r="AR10" s="20"/>
      <c r="BG10" s="31"/>
      <c r="BS10" s="17" t="s">
        <v>7</v>
      </c>
    </row>
    <row r="11" spans="2:71" s="1" customFormat="1" ht="18.45" customHeight="1">
      <c r="B11" s="21"/>
      <c r="C11" s="22"/>
      <c r="D11" s="22"/>
      <c r="E11" s="27" t="s">
        <v>29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30</v>
      </c>
      <c r="AL11" s="22"/>
      <c r="AM11" s="22"/>
      <c r="AN11" s="27" t="s">
        <v>1</v>
      </c>
      <c r="AO11" s="22"/>
      <c r="AP11" s="22"/>
      <c r="AQ11" s="22"/>
      <c r="AR11" s="20"/>
      <c r="BG11" s="31"/>
      <c r="BS11" s="17" t="s">
        <v>7</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G12" s="31"/>
      <c r="BS12" s="17" t="s">
        <v>7</v>
      </c>
    </row>
    <row r="13" spans="2:71" s="1" customFormat="1" ht="12" customHeight="1">
      <c r="B13" s="21"/>
      <c r="C13" s="22"/>
      <c r="D13" s="32"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28</v>
      </c>
      <c r="AL13" s="22"/>
      <c r="AM13" s="22"/>
      <c r="AN13" s="34" t="s">
        <v>32</v>
      </c>
      <c r="AO13" s="22"/>
      <c r="AP13" s="22"/>
      <c r="AQ13" s="22"/>
      <c r="AR13" s="20"/>
      <c r="BG13" s="31"/>
      <c r="BS13" s="17" t="s">
        <v>7</v>
      </c>
    </row>
    <row r="14" spans="2:71" ht="12">
      <c r="B14" s="21"/>
      <c r="C14" s="22"/>
      <c r="D14" s="22"/>
      <c r="E14" s="34" t="s">
        <v>32</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30</v>
      </c>
      <c r="AL14" s="22"/>
      <c r="AM14" s="22"/>
      <c r="AN14" s="34" t="s">
        <v>32</v>
      </c>
      <c r="AO14" s="22"/>
      <c r="AP14" s="22"/>
      <c r="AQ14" s="22"/>
      <c r="AR14" s="20"/>
      <c r="BG14" s="31"/>
      <c r="BS14" s="17" t="s">
        <v>7</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G15" s="31"/>
      <c r="BS15" s="17" t="s">
        <v>4</v>
      </c>
    </row>
    <row r="16" spans="2:71" s="1" customFormat="1" ht="12" customHeight="1">
      <c r="B16" s="21"/>
      <c r="C16" s="22"/>
      <c r="D16" s="32"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28</v>
      </c>
      <c r="AL16" s="22"/>
      <c r="AM16" s="22"/>
      <c r="AN16" s="27" t="s">
        <v>1</v>
      </c>
      <c r="AO16" s="22"/>
      <c r="AP16" s="22"/>
      <c r="AQ16" s="22"/>
      <c r="AR16" s="20"/>
      <c r="BG16" s="31"/>
      <c r="BS16" s="17" t="s">
        <v>4</v>
      </c>
    </row>
    <row r="17" spans="2:71" s="1" customFormat="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30</v>
      </c>
      <c r="AL17" s="22"/>
      <c r="AM17" s="22"/>
      <c r="AN17" s="27" t="s">
        <v>1</v>
      </c>
      <c r="AO17" s="22"/>
      <c r="AP17" s="22"/>
      <c r="AQ17" s="22"/>
      <c r="AR17" s="20"/>
      <c r="BG17" s="31"/>
      <c r="BS17" s="17" t="s">
        <v>5</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G18" s="31"/>
      <c r="BS18" s="17" t="s">
        <v>7</v>
      </c>
    </row>
    <row r="19" spans="2:71"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28</v>
      </c>
      <c r="AL19" s="22"/>
      <c r="AM19" s="22"/>
      <c r="AN19" s="27" t="s">
        <v>1</v>
      </c>
      <c r="AO19" s="22"/>
      <c r="AP19" s="22"/>
      <c r="AQ19" s="22"/>
      <c r="AR19" s="20"/>
      <c r="BG19" s="31"/>
      <c r="BS19" s="17" t="s">
        <v>7</v>
      </c>
    </row>
    <row r="20" spans="2:71" s="1" customFormat="1" ht="18.45"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30</v>
      </c>
      <c r="AL20" s="22"/>
      <c r="AM20" s="22"/>
      <c r="AN20" s="27" t="s">
        <v>1</v>
      </c>
      <c r="AO20" s="22"/>
      <c r="AP20" s="22"/>
      <c r="AQ20" s="22"/>
      <c r="AR20" s="20"/>
      <c r="BG20" s="31"/>
      <c r="BS20" s="17" t="s">
        <v>5</v>
      </c>
    </row>
    <row r="21" spans="2:59"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G21" s="31"/>
    </row>
    <row r="22" spans="2:59" s="1" customFormat="1" ht="12" customHeight="1">
      <c r="B22" s="21"/>
      <c r="C22" s="22"/>
      <c r="D22" s="32"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G22" s="31"/>
    </row>
    <row r="23" spans="2:59" s="1" customFormat="1" ht="47.25" customHeight="1">
      <c r="B23" s="21"/>
      <c r="C23" s="22"/>
      <c r="D23" s="22"/>
      <c r="E23" s="36" t="s">
        <v>38</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G23" s="31"/>
    </row>
    <row r="24" spans="2:59"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G24" s="31"/>
    </row>
    <row r="25" spans="2:59"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G25" s="31"/>
    </row>
    <row r="26" spans="1:59" s="2" customFormat="1" ht="25.9" customHeight="1">
      <c r="A26" s="38"/>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G26" s="31"/>
    </row>
    <row r="27" spans="1:59"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G27" s="31"/>
    </row>
    <row r="28" spans="1:59" s="2" customFormat="1" ht="12">
      <c r="A28" s="38"/>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G28" s="31"/>
    </row>
    <row r="29" spans="1:59" s="3" customFormat="1" ht="14.4" customHeight="1">
      <c r="A29" s="3"/>
      <c r="B29" s="46"/>
      <c r="C29" s="47"/>
      <c r="D29" s="32" t="s">
        <v>43</v>
      </c>
      <c r="E29" s="47"/>
      <c r="F29" s="32" t="s">
        <v>44</v>
      </c>
      <c r="G29" s="47"/>
      <c r="H29" s="47"/>
      <c r="I29" s="47"/>
      <c r="J29" s="47"/>
      <c r="K29" s="47"/>
      <c r="L29" s="48">
        <v>0.21</v>
      </c>
      <c r="M29" s="47"/>
      <c r="N29" s="47"/>
      <c r="O29" s="47"/>
      <c r="P29" s="47"/>
      <c r="Q29" s="47"/>
      <c r="R29" s="47"/>
      <c r="S29" s="47"/>
      <c r="T29" s="47"/>
      <c r="U29" s="47"/>
      <c r="V29" s="47"/>
      <c r="W29" s="49">
        <f>ROUND(BB94,2)</f>
        <v>0</v>
      </c>
      <c r="X29" s="47"/>
      <c r="Y29" s="47"/>
      <c r="Z29" s="47"/>
      <c r="AA29" s="47"/>
      <c r="AB29" s="47"/>
      <c r="AC29" s="47"/>
      <c r="AD29" s="47"/>
      <c r="AE29" s="47"/>
      <c r="AF29" s="47"/>
      <c r="AG29" s="47"/>
      <c r="AH29" s="47"/>
      <c r="AI29" s="47"/>
      <c r="AJ29" s="47"/>
      <c r="AK29" s="49">
        <f>ROUND(AX94,2)</f>
        <v>0</v>
      </c>
      <c r="AL29" s="47"/>
      <c r="AM29" s="47"/>
      <c r="AN29" s="47"/>
      <c r="AO29" s="47"/>
      <c r="AP29" s="47"/>
      <c r="AQ29" s="47"/>
      <c r="AR29" s="50"/>
      <c r="BG29" s="51"/>
    </row>
    <row r="30" spans="1:59" s="3" customFormat="1" ht="14.4" customHeight="1">
      <c r="A30" s="3"/>
      <c r="B30" s="46"/>
      <c r="C30" s="47"/>
      <c r="D30" s="47"/>
      <c r="E30" s="47"/>
      <c r="F30" s="32" t="s">
        <v>45</v>
      </c>
      <c r="G30" s="47"/>
      <c r="H30" s="47"/>
      <c r="I30" s="47"/>
      <c r="J30" s="47"/>
      <c r="K30" s="47"/>
      <c r="L30" s="48">
        <v>0.15</v>
      </c>
      <c r="M30" s="47"/>
      <c r="N30" s="47"/>
      <c r="O30" s="47"/>
      <c r="P30" s="47"/>
      <c r="Q30" s="47"/>
      <c r="R30" s="47"/>
      <c r="S30" s="47"/>
      <c r="T30" s="47"/>
      <c r="U30" s="47"/>
      <c r="V30" s="47"/>
      <c r="W30" s="49">
        <f>ROUND(BC94,2)</f>
        <v>0</v>
      </c>
      <c r="X30" s="47"/>
      <c r="Y30" s="47"/>
      <c r="Z30" s="47"/>
      <c r="AA30" s="47"/>
      <c r="AB30" s="47"/>
      <c r="AC30" s="47"/>
      <c r="AD30" s="47"/>
      <c r="AE30" s="47"/>
      <c r="AF30" s="47"/>
      <c r="AG30" s="47"/>
      <c r="AH30" s="47"/>
      <c r="AI30" s="47"/>
      <c r="AJ30" s="47"/>
      <c r="AK30" s="49">
        <f>ROUND(AY94,2)</f>
        <v>0</v>
      </c>
      <c r="AL30" s="47"/>
      <c r="AM30" s="47"/>
      <c r="AN30" s="47"/>
      <c r="AO30" s="47"/>
      <c r="AP30" s="47"/>
      <c r="AQ30" s="47"/>
      <c r="AR30" s="50"/>
      <c r="BG30" s="51"/>
    </row>
    <row r="31" spans="1:59" s="3" customFormat="1" ht="14.4" customHeight="1" hidden="1">
      <c r="A31" s="3"/>
      <c r="B31" s="46"/>
      <c r="C31" s="47"/>
      <c r="D31" s="47"/>
      <c r="E31" s="47"/>
      <c r="F31" s="32" t="s">
        <v>46</v>
      </c>
      <c r="G31" s="47"/>
      <c r="H31" s="47"/>
      <c r="I31" s="47"/>
      <c r="J31" s="47"/>
      <c r="K31" s="47"/>
      <c r="L31" s="48">
        <v>0.21</v>
      </c>
      <c r="M31" s="47"/>
      <c r="N31" s="47"/>
      <c r="O31" s="47"/>
      <c r="P31" s="47"/>
      <c r="Q31" s="47"/>
      <c r="R31" s="47"/>
      <c r="S31" s="47"/>
      <c r="T31" s="47"/>
      <c r="U31" s="47"/>
      <c r="V31" s="47"/>
      <c r="W31" s="49">
        <f>ROUND(BD94,2)</f>
        <v>0</v>
      </c>
      <c r="X31" s="47"/>
      <c r="Y31" s="47"/>
      <c r="Z31" s="47"/>
      <c r="AA31" s="47"/>
      <c r="AB31" s="47"/>
      <c r="AC31" s="47"/>
      <c r="AD31" s="47"/>
      <c r="AE31" s="47"/>
      <c r="AF31" s="47"/>
      <c r="AG31" s="47"/>
      <c r="AH31" s="47"/>
      <c r="AI31" s="47"/>
      <c r="AJ31" s="47"/>
      <c r="AK31" s="49">
        <v>0</v>
      </c>
      <c r="AL31" s="47"/>
      <c r="AM31" s="47"/>
      <c r="AN31" s="47"/>
      <c r="AO31" s="47"/>
      <c r="AP31" s="47"/>
      <c r="AQ31" s="47"/>
      <c r="AR31" s="50"/>
      <c r="BG31" s="51"/>
    </row>
    <row r="32" spans="1:59" s="3" customFormat="1" ht="14.4" customHeight="1" hidden="1">
      <c r="A32" s="3"/>
      <c r="B32" s="46"/>
      <c r="C32" s="47"/>
      <c r="D32" s="47"/>
      <c r="E32" s="47"/>
      <c r="F32" s="32" t="s">
        <v>47</v>
      </c>
      <c r="G32" s="47"/>
      <c r="H32" s="47"/>
      <c r="I32" s="47"/>
      <c r="J32" s="47"/>
      <c r="K32" s="47"/>
      <c r="L32" s="48">
        <v>0.15</v>
      </c>
      <c r="M32" s="47"/>
      <c r="N32" s="47"/>
      <c r="O32" s="47"/>
      <c r="P32" s="47"/>
      <c r="Q32" s="47"/>
      <c r="R32" s="47"/>
      <c r="S32" s="47"/>
      <c r="T32" s="47"/>
      <c r="U32" s="47"/>
      <c r="V32" s="47"/>
      <c r="W32" s="49">
        <f>ROUND(BE94,2)</f>
        <v>0</v>
      </c>
      <c r="X32" s="47"/>
      <c r="Y32" s="47"/>
      <c r="Z32" s="47"/>
      <c r="AA32" s="47"/>
      <c r="AB32" s="47"/>
      <c r="AC32" s="47"/>
      <c r="AD32" s="47"/>
      <c r="AE32" s="47"/>
      <c r="AF32" s="47"/>
      <c r="AG32" s="47"/>
      <c r="AH32" s="47"/>
      <c r="AI32" s="47"/>
      <c r="AJ32" s="47"/>
      <c r="AK32" s="49">
        <v>0</v>
      </c>
      <c r="AL32" s="47"/>
      <c r="AM32" s="47"/>
      <c r="AN32" s="47"/>
      <c r="AO32" s="47"/>
      <c r="AP32" s="47"/>
      <c r="AQ32" s="47"/>
      <c r="AR32" s="50"/>
      <c r="BG32" s="51"/>
    </row>
    <row r="33" spans="1:59" s="3" customFormat="1" ht="14.4" customHeight="1" hidden="1">
      <c r="A33" s="3"/>
      <c r="B33" s="46"/>
      <c r="C33" s="47"/>
      <c r="D33" s="47"/>
      <c r="E33" s="47"/>
      <c r="F33" s="32" t="s">
        <v>48</v>
      </c>
      <c r="G33" s="47"/>
      <c r="H33" s="47"/>
      <c r="I33" s="47"/>
      <c r="J33" s="47"/>
      <c r="K33" s="47"/>
      <c r="L33" s="48">
        <v>0</v>
      </c>
      <c r="M33" s="47"/>
      <c r="N33" s="47"/>
      <c r="O33" s="47"/>
      <c r="P33" s="47"/>
      <c r="Q33" s="47"/>
      <c r="R33" s="47"/>
      <c r="S33" s="47"/>
      <c r="T33" s="47"/>
      <c r="U33" s="47"/>
      <c r="V33" s="47"/>
      <c r="W33" s="49">
        <f>ROUND(BF94,2)</f>
        <v>0</v>
      </c>
      <c r="X33" s="47"/>
      <c r="Y33" s="47"/>
      <c r="Z33" s="47"/>
      <c r="AA33" s="47"/>
      <c r="AB33" s="47"/>
      <c r="AC33" s="47"/>
      <c r="AD33" s="47"/>
      <c r="AE33" s="47"/>
      <c r="AF33" s="47"/>
      <c r="AG33" s="47"/>
      <c r="AH33" s="47"/>
      <c r="AI33" s="47"/>
      <c r="AJ33" s="47"/>
      <c r="AK33" s="49">
        <v>0</v>
      </c>
      <c r="AL33" s="47"/>
      <c r="AM33" s="47"/>
      <c r="AN33" s="47"/>
      <c r="AO33" s="47"/>
      <c r="AP33" s="47"/>
      <c r="AQ33" s="47"/>
      <c r="AR33" s="50"/>
      <c r="BG33" s="51"/>
    </row>
    <row r="34" spans="1:59"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G34" s="31"/>
    </row>
    <row r="35" spans="1:59" s="2" customFormat="1" ht="25.9" customHeight="1">
      <c r="A35" s="38"/>
      <c r="B35" s="39"/>
      <c r="C35" s="52"/>
      <c r="D35" s="53" t="s">
        <v>49</v>
      </c>
      <c r="E35" s="54"/>
      <c r="F35" s="54"/>
      <c r="G35" s="54"/>
      <c r="H35" s="54"/>
      <c r="I35" s="54"/>
      <c r="J35" s="54"/>
      <c r="K35" s="54"/>
      <c r="L35" s="54"/>
      <c r="M35" s="54"/>
      <c r="N35" s="54"/>
      <c r="O35" s="54"/>
      <c r="P35" s="54"/>
      <c r="Q35" s="54"/>
      <c r="R35" s="54"/>
      <c r="S35" s="54"/>
      <c r="T35" s="55" t="s">
        <v>50</v>
      </c>
      <c r="U35" s="54"/>
      <c r="V35" s="54"/>
      <c r="W35" s="54"/>
      <c r="X35" s="56" t="s">
        <v>51</v>
      </c>
      <c r="Y35" s="54"/>
      <c r="Z35" s="54"/>
      <c r="AA35" s="54"/>
      <c r="AB35" s="54"/>
      <c r="AC35" s="54"/>
      <c r="AD35" s="54"/>
      <c r="AE35" s="54"/>
      <c r="AF35" s="54"/>
      <c r="AG35" s="54"/>
      <c r="AH35" s="54"/>
      <c r="AI35" s="54"/>
      <c r="AJ35" s="54"/>
      <c r="AK35" s="57">
        <f>SUM(AK26:AK33)</f>
        <v>0</v>
      </c>
      <c r="AL35" s="54"/>
      <c r="AM35" s="54"/>
      <c r="AN35" s="54"/>
      <c r="AO35" s="58"/>
      <c r="AP35" s="52"/>
      <c r="AQ35" s="52"/>
      <c r="AR35" s="44"/>
      <c r="BG35" s="38"/>
    </row>
    <row r="36" spans="1:59"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G36" s="38"/>
    </row>
    <row r="37" spans="1:59"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G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52</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53</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9" s="2" customFormat="1" ht="12">
      <c r="A60" s="38"/>
      <c r="B60" s="39"/>
      <c r="C60" s="40"/>
      <c r="D60" s="64" t="s">
        <v>54</v>
      </c>
      <c r="E60" s="42"/>
      <c r="F60" s="42"/>
      <c r="G60" s="42"/>
      <c r="H60" s="42"/>
      <c r="I60" s="42"/>
      <c r="J60" s="42"/>
      <c r="K60" s="42"/>
      <c r="L60" s="42"/>
      <c r="M60" s="42"/>
      <c r="N60" s="42"/>
      <c r="O60" s="42"/>
      <c r="P60" s="42"/>
      <c r="Q60" s="42"/>
      <c r="R60" s="42"/>
      <c r="S60" s="42"/>
      <c r="T60" s="42"/>
      <c r="U60" s="42"/>
      <c r="V60" s="64" t="s">
        <v>55</v>
      </c>
      <c r="W60" s="42"/>
      <c r="X60" s="42"/>
      <c r="Y60" s="42"/>
      <c r="Z60" s="42"/>
      <c r="AA60" s="42"/>
      <c r="AB60" s="42"/>
      <c r="AC60" s="42"/>
      <c r="AD60" s="42"/>
      <c r="AE60" s="42"/>
      <c r="AF60" s="42"/>
      <c r="AG60" s="42"/>
      <c r="AH60" s="64" t="s">
        <v>54</v>
      </c>
      <c r="AI60" s="42"/>
      <c r="AJ60" s="42"/>
      <c r="AK60" s="42"/>
      <c r="AL60" s="42"/>
      <c r="AM60" s="64" t="s">
        <v>55</v>
      </c>
      <c r="AN60" s="42"/>
      <c r="AO60" s="42"/>
      <c r="AP60" s="40"/>
      <c r="AQ60" s="40"/>
      <c r="AR60" s="44"/>
      <c r="BG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9" s="2" customFormat="1" ht="12">
      <c r="A64" s="38"/>
      <c r="B64" s="39"/>
      <c r="C64" s="40"/>
      <c r="D64" s="61" t="s">
        <v>56</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57</v>
      </c>
      <c r="AI64" s="65"/>
      <c r="AJ64" s="65"/>
      <c r="AK64" s="65"/>
      <c r="AL64" s="65"/>
      <c r="AM64" s="65"/>
      <c r="AN64" s="65"/>
      <c r="AO64" s="65"/>
      <c r="AP64" s="40"/>
      <c r="AQ64" s="40"/>
      <c r="AR64" s="44"/>
      <c r="BG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9" s="2" customFormat="1" ht="12">
      <c r="A75" s="38"/>
      <c r="B75" s="39"/>
      <c r="C75" s="40"/>
      <c r="D75" s="64" t="s">
        <v>54</v>
      </c>
      <c r="E75" s="42"/>
      <c r="F75" s="42"/>
      <c r="G75" s="42"/>
      <c r="H75" s="42"/>
      <c r="I75" s="42"/>
      <c r="J75" s="42"/>
      <c r="K75" s="42"/>
      <c r="L75" s="42"/>
      <c r="M75" s="42"/>
      <c r="N75" s="42"/>
      <c r="O75" s="42"/>
      <c r="P75" s="42"/>
      <c r="Q75" s="42"/>
      <c r="R75" s="42"/>
      <c r="S75" s="42"/>
      <c r="T75" s="42"/>
      <c r="U75" s="42"/>
      <c r="V75" s="64" t="s">
        <v>55</v>
      </c>
      <c r="W75" s="42"/>
      <c r="X75" s="42"/>
      <c r="Y75" s="42"/>
      <c r="Z75" s="42"/>
      <c r="AA75" s="42"/>
      <c r="AB75" s="42"/>
      <c r="AC75" s="42"/>
      <c r="AD75" s="42"/>
      <c r="AE75" s="42"/>
      <c r="AF75" s="42"/>
      <c r="AG75" s="42"/>
      <c r="AH75" s="64" t="s">
        <v>54</v>
      </c>
      <c r="AI75" s="42"/>
      <c r="AJ75" s="42"/>
      <c r="AK75" s="42"/>
      <c r="AL75" s="42"/>
      <c r="AM75" s="64" t="s">
        <v>55</v>
      </c>
      <c r="AN75" s="42"/>
      <c r="AO75" s="42"/>
      <c r="AP75" s="40"/>
      <c r="AQ75" s="40"/>
      <c r="AR75" s="44"/>
      <c r="BG75" s="38"/>
    </row>
    <row r="76" spans="1:59"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G76" s="38"/>
    </row>
    <row r="77" spans="1:59"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G77" s="38"/>
    </row>
    <row r="81" spans="1:59"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G81" s="38"/>
    </row>
    <row r="82" spans="1:59" s="2" customFormat="1" ht="24.95" customHeight="1">
      <c r="A82" s="38"/>
      <c r="B82" s="39"/>
      <c r="C82" s="23" t="s">
        <v>58</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G82" s="38"/>
    </row>
    <row r="83" spans="1:59"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G83" s="38"/>
    </row>
    <row r="84" spans="1:59" s="4" customFormat="1" ht="12" customHeight="1">
      <c r="A84" s="4"/>
      <c r="B84" s="70"/>
      <c r="C84" s="32" t="s">
        <v>14</v>
      </c>
      <c r="D84" s="71"/>
      <c r="E84" s="71"/>
      <c r="F84" s="71"/>
      <c r="G84" s="71"/>
      <c r="H84" s="71"/>
      <c r="I84" s="71"/>
      <c r="J84" s="71"/>
      <c r="K84" s="71"/>
      <c r="L84" s="71" t="str">
        <f>K5</f>
        <v>220111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G84" s="4"/>
    </row>
    <row r="85" spans="1:59" s="5" customFormat="1" ht="36.95" customHeight="1">
      <c r="A85" s="5"/>
      <c r="B85" s="73"/>
      <c r="C85" s="74" t="s">
        <v>17</v>
      </c>
      <c r="D85" s="75"/>
      <c r="E85" s="75"/>
      <c r="F85" s="75"/>
      <c r="G85" s="75"/>
      <c r="H85" s="75"/>
      <c r="I85" s="75"/>
      <c r="J85" s="75"/>
      <c r="K85" s="75"/>
      <c r="L85" s="76" t="str">
        <f>K6</f>
        <v>MŠ Pionýrů – Oprava elektroinstalace (osvětlení) čtyř tříd, Sokolov</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G85" s="5"/>
    </row>
    <row r="86" spans="1:59"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G86" s="38"/>
    </row>
    <row r="87" spans="1:59" s="2" customFormat="1" ht="12" customHeight="1">
      <c r="A87" s="38"/>
      <c r="B87" s="39"/>
      <c r="C87" s="32" t="s">
        <v>23</v>
      </c>
      <c r="D87" s="40"/>
      <c r="E87" s="40"/>
      <c r="F87" s="40"/>
      <c r="G87" s="40"/>
      <c r="H87" s="40"/>
      <c r="I87" s="40"/>
      <c r="J87" s="40"/>
      <c r="K87" s="40"/>
      <c r="L87" s="78" t="str">
        <f>IF(K8="","",K8)</f>
        <v>Sokolov</v>
      </c>
      <c r="M87" s="40"/>
      <c r="N87" s="40"/>
      <c r="O87" s="40"/>
      <c r="P87" s="40"/>
      <c r="Q87" s="40"/>
      <c r="R87" s="40"/>
      <c r="S87" s="40"/>
      <c r="T87" s="40"/>
      <c r="U87" s="40"/>
      <c r="V87" s="40"/>
      <c r="W87" s="40"/>
      <c r="X87" s="40"/>
      <c r="Y87" s="40"/>
      <c r="Z87" s="40"/>
      <c r="AA87" s="40"/>
      <c r="AB87" s="40"/>
      <c r="AC87" s="40"/>
      <c r="AD87" s="40"/>
      <c r="AE87" s="40"/>
      <c r="AF87" s="40"/>
      <c r="AG87" s="40"/>
      <c r="AH87" s="40"/>
      <c r="AI87" s="32" t="s">
        <v>25</v>
      </c>
      <c r="AJ87" s="40"/>
      <c r="AK87" s="40"/>
      <c r="AL87" s="40"/>
      <c r="AM87" s="79" t="str">
        <f>IF(AN8="","",AN8)</f>
        <v>23. 2. 2022</v>
      </c>
      <c r="AN87" s="79"/>
      <c r="AO87" s="40"/>
      <c r="AP87" s="40"/>
      <c r="AQ87" s="40"/>
      <c r="AR87" s="44"/>
      <c r="BG87" s="38"/>
    </row>
    <row r="88" spans="1:59"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G88" s="38"/>
    </row>
    <row r="89" spans="1:59" s="2" customFormat="1" ht="15.15" customHeight="1">
      <c r="A89" s="38"/>
      <c r="B89" s="39"/>
      <c r="C89" s="32" t="s">
        <v>27</v>
      </c>
      <c r="D89" s="40"/>
      <c r="E89" s="40"/>
      <c r="F89" s="40"/>
      <c r="G89" s="40"/>
      <c r="H89" s="40"/>
      <c r="I89" s="40"/>
      <c r="J89" s="40"/>
      <c r="K89" s="40"/>
      <c r="L89" s="71" t="str">
        <f>IF(E11="","",E11)</f>
        <v>Město Sokolov</v>
      </c>
      <c r="M89" s="40"/>
      <c r="N89" s="40"/>
      <c r="O89" s="40"/>
      <c r="P89" s="40"/>
      <c r="Q89" s="40"/>
      <c r="R89" s="40"/>
      <c r="S89" s="40"/>
      <c r="T89" s="40"/>
      <c r="U89" s="40"/>
      <c r="V89" s="40"/>
      <c r="W89" s="40"/>
      <c r="X89" s="40"/>
      <c r="Y89" s="40"/>
      <c r="Z89" s="40"/>
      <c r="AA89" s="40"/>
      <c r="AB89" s="40"/>
      <c r="AC89" s="40"/>
      <c r="AD89" s="40"/>
      <c r="AE89" s="40"/>
      <c r="AF89" s="40"/>
      <c r="AG89" s="40"/>
      <c r="AH89" s="40"/>
      <c r="AI89" s="32" t="s">
        <v>33</v>
      </c>
      <c r="AJ89" s="40"/>
      <c r="AK89" s="40"/>
      <c r="AL89" s="40"/>
      <c r="AM89" s="80" t="str">
        <f>IF(E17="","",E17)</f>
        <v>Ing. Jiří Voráč</v>
      </c>
      <c r="AN89" s="71"/>
      <c r="AO89" s="71"/>
      <c r="AP89" s="71"/>
      <c r="AQ89" s="40"/>
      <c r="AR89" s="44"/>
      <c r="AS89" s="81" t="s">
        <v>59</v>
      </c>
      <c r="AT89" s="82"/>
      <c r="AU89" s="83"/>
      <c r="AV89" s="83"/>
      <c r="AW89" s="83"/>
      <c r="AX89" s="83"/>
      <c r="AY89" s="83"/>
      <c r="AZ89" s="83"/>
      <c r="BA89" s="83"/>
      <c r="BB89" s="83"/>
      <c r="BC89" s="83"/>
      <c r="BD89" s="83"/>
      <c r="BE89" s="83"/>
      <c r="BF89" s="84"/>
      <c r="BG89" s="38"/>
    </row>
    <row r="90" spans="1:59" s="2" customFormat="1" ht="15.15" customHeight="1">
      <c r="A90" s="38"/>
      <c r="B90" s="39"/>
      <c r="C90" s="32" t="s">
        <v>31</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35</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7"/>
      <c r="BE90" s="87"/>
      <c r="BF90" s="88"/>
      <c r="BG90" s="38"/>
    </row>
    <row r="91" spans="1:59"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1"/>
      <c r="BE91" s="91"/>
      <c r="BF91" s="92"/>
      <c r="BG91" s="38"/>
    </row>
    <row r="92" spans="1:59" s="2" customFormat="1" ht="29.25" customHeight="1">
      <c r="A92" s="38"/>
      <c r="B92" s="39"/>
      <c r="C92" s="93" t="s">
        <v>60</v>
      </c>
      <c r="D92" s="94"/>
      <c r="E92" s="94"/>
      <c r="F92" s="94"/>
      <c r="G92" s="94"/>
      <c r="H92" s="95"/>
      <c r="I92" s="96" t="s">
        <v>61</v>
      </c>
      <c r="J92" s="94"/>
      <c r="K92" s="94"/>
      <c r="L92" s="94"/>
      <c r="M92" s="94"/>
      <c r="N92" s="94"/>
      <c r="O92" s="94"/>
      <c r="P92" s="94"/>
      <c r="Q92" s="94"/>
      <c r="R92" s="94"/>
      <c r="S92" s="94"/>
      <c r="T92" s="94"/>
      <c r="U92" s="94"/>
      <c r="V92" s="94"/>
      <c r="W92" s="94"/>
      <c r="X92" s="94"/>
      <c r="Y92" s="94"/>
      <c r="Z92" s="94"/>
      <c r="AA92" s="94"/>
      <c r="AB92" s="94"/>
      <c r="AC92" s="94"/>
      <c r="AD92" s="94"/>
      <c r="AE92" s="94"/>
      <c r="AF92" s="94"/>
      <c r="AG92" s="97" t="s">
        <v>62</v>
      </c>
      <c r="AH92" s="94"/>
      <c r="AI92" s="94"/>
      <c r="AJ92" s="94"/>
      <c r="AK92" s="94"/>
      <c r="AL92" s="94"/>
      <c r="AM92" s="94"/>
      <c r="AN92" s="96" t="s">
        <v>63</v>
      </c>
      <c r="AO92" s="94"/>
      <c r="AP92" s="98"/>
      <c r="AQ92" s="99" t="s">
        <v>64</v>
      </c>
      <c r="AR92" s="44"/>
      <c r="AS92" s="100" t="s">
        <v>65</v>
      </c>
      <c r="AT92" s="101" t="s">
        <v>66</v>
      </c>
      <c r="AU92" s="101" t="s">
        <v>67</v>
      </c>
      <c r="AV92" s="101" t="s">
        <v>68</v>
      </c>
      <c r="AW92" s="101" t="s">
        <v>69</v>
      </c>
      <c r="AX92" s="101" t="s">
        <v>70</v>
      </c>
      <c r="AY92" s="101" t="s">
        <v>71</v>
      </c>
      <c r="AZ92" s="101" t="s">
        <v>72</v>
      </c>
      <c r="BA92" s="101" t="s">
        <v>73</v>
      </c>
      <c r="BB92" s="101" t="s">
        <v>74</v>
      </c>
      <c r="BC92" s="101" t="s">
        <v>75</v>
      </c>
      <c r="BD92" s="101" t="s">
        <v>76</v>
      </c>
      <c r="BE92" s="101" t="s">
        <v>77</v>
      </c>
      <c r="BF92" s="102" t="s">
        <v>78</v>
      </c>
      <c r="BG92" s="38"/>
    </row>
    <row r="93" spans="1:59"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4"/>
      <c r="BE93" s="104"/>
      <c r="BF93" s="105"/>
      <c r="BG93" s="38"/>
    </row>
    <row r="94" spans="1:90" s="6" customFormat="1" ht="32.4" customHeight="1">
      <c r="A94" s="6"/>
      <c r="B94" s="106"/>
      <c r="C94" s="107" t="s">
        <v>79</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ROUND(SUM(AG95:AG102),2)</f>
        <v>0</v>
      </c>
      <c r="AH94" s="109"/>
      <c r="AI94" s="109"/>
      <c r="AJ94" s="109"/>
      <c r="AK94" s="109"/>
      <c r="AL94" s="109"/>
      <c r="AM94" s="109"/>
      <c r="AN94" s="110">
        <f>SUM(AG94,AV94)</f>
        <v>0</v>
      </c>
      <c r="AO94" s="110"/>
      <c r="AP94" s="110"/>
      <c r="AQ94" s="111" t="s">
        <v>1</v>
      </c>
      <c r="AR94" s="112"/>
      <c r="AS94" s="113">
        <f>ROUND(SUM(AS95:AS102),2)</f>
        <v>0</v>
      </c>
      <c r="AT94" s="114">
        <f>ROUND(SUM(AT95:AT102),2)</f>
        <v>0</v>
      </c>
      <c r="AU94" s="115">
        <f>ROUND(SUM(AU95:AU102),2)</f>
        <v>0</v>
      </c>
      <c r="AV94" s="115">
        <f>ROUND(SUM(AX94:AY94),2)</f>
        <v>0</v>
      </c>
      <c r="AW94" s="116">
        <f>ROUND(SUM(AW95:AW102),5)</f>
        <v>0</v>
      </c>
      <c r="AX94" s="115">
        <f>ROUND(BB94*L29,2)</f>
        <v>0</v>
      </c>
      <c r="AY94" s="115">
        <f>ROUND(BC94*L30,2)</f>
        <v>0</v>
      </c>
      <c r="AZ94" s="115">
        <f>ROUND(BD94*L29,2)</f>
        <v>0</v>
      </c>
      <c r="BA94" s="115">
        <f>ROUND(BE94*L30,2)</f>
        <v>0</v>
      </c>
      <c r="BB94" s="115">
        <f>ROUND(SUM(BB95:BB102),2)</f>
        <v>0</v>
      </c>
      <c r="BC94" s="115">
        <f>ROUND(SUM(BC95:BC102),2)</f>
        <v>0</v>
      </c>
      <c r="BD94" s="115">
        <f>ROUND(SUM(BD95:BD102),2)</f>
        <v>0</v>
      </c>
      <c r="BE94" s="115">
        <f>ROUND(SUM(BE95:BE102),2)</f>
        <v>0</v>
      </c>
      <c r="BF94" s="117">
        <f>ROUND(SUM(BF95:BF102),2)</f>
        <v>0</v>
      </c>
      <c r="BG94" s="6"/>
      <c r="BS94" s="118" t="s">
        <v>80</v>
      </c>
      <c r="BT94" s="118" t="s">
        <v>81</v>
      </c>
      <c r="BU94" s="119" t="s">
        <v>82</v>
      </c>
      <c r="BV94" s="118" t="s">
        <v>83</v>
      </c>
      <c r="BW94" s="118" t="s">
        <v>6</v>
      </c>
      <c r="BX94" s="118" t="s">
        <v>84</v>
      </c>
      <c r="CL94" s="118" t="s">
        <v>20</v>
      </c>
    </row>
    <row r="95" spans="1:91" s="7" customFormat="1" ht="16.5" customHeight="1">
      <c r="A95" s="120" t="s">
        <v>85</v>
      </c>
      <c r="B95" s="121"/>
      <c r="C95" s="122"/>
      <c r="D95" s="123" t="s">
        <v>86</v>
      </c>
      <c r="E95" s="123"/>
      <c r="F95" s="123"/>
      <c r="G95" s="123"/>
      <c r="H95" s="123"/>
      <c r="I95" s="124"/>
      <c r="J95" s="123" t="s">
        <v>87</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'01 - Elektroinstalace - m...'!K32</f>
        <v>0</v>
      </c>
      <c r="AH95" s="124"/>
      <c r="AI95" s="124"/>
      <c r="AJ95" s="124"/>
      <c r="AK95" s="124"/>
      <c r="AL95" s="124"/>
      <c r="AM95" s="124"/>
      <c r="AN95" s="125">
        <f>SUM(AG95,AV95)</f>
        <v>0</v>
      </c>
      <c r="AO95" s="124"/>
      <c r="AP95" s="124"/>
      <c r="AQ95" s="126" t="s">
        <v>88</v>
      </c>
      <c r="AR95" s="127"/>
      <c r="AS95" s="128">
        <f>'01 - Elektroinstalace - m...'!K30</f>
        <v>0</v>
      </c>
      <c r="AT95" s="129">
        <f>'01 - Elektroinstalace - m...'!K31</f>
        <v>0</v>
      </c>
      <c r="AU95" s="129">
        <v>0</v>
      </c>
      <c r="AV95" s="129">
        <f>ROUND(SUM(AX95:AY95),2)</f>
        <v>0</v>
      </c>
      <c r="AW95" s="130">
        <f>'01 - Elektroinstalace - m...'!T120</f>
        <v>0</v>
      </c>
      <c r="AX95" s="129">
        <f>'01 - Elektroinstalace - m...'!K35</f>
        <v>0</v>
      </c>
      <c r="AY95" s="129">
        <f>'01 - Elektroinstalace - m...'!K36</f>
        <v>0</v>
      </c>
      <c r="AZ95" s="129">
        <f>'01 - Elektroinstalace - m...'!K37</f>
        <v>0</v>
      </c>
      <c r="BA95" s="129">
        <f>'01 - Elektroinstalace - m...'!K38</f>
        <v>0</v>
      </c>
      <c r="BB95" s="129">
        <f>'01 - Elektroinstalace - m...'!F35</f>
        <v>0</v>
      </c>
      <c r="BC95" s="129">
        <f>'01 - Elektroinstalace - m...'!F36</f>
        <v>0</v>
      </c>
      <c r="BD95" s="129">
        <f>'01 - Elektroinstalace - m...'!F37</f>
        <v>0</v>
      </c>
      <c r="BE95" s="129">
        <f>'01 - Elektroinstalace - m...'!F38</f>
        <v>0</v>
      </c>
      <c r="BF95" s="131">
        <f>'01 - Elektroinstalace - m...'!F39</f>
        <v>0</v>
      </c>
      <c r="BG95" s="7"/>
      <c r="BT95" s="132" t="s">
        <v>89</v>
      </c>
      <c r="BV95" s="132" t="s">
        <v>83</v>
      </c>
      <c r="BW95" s="132" t="s">
        <v>90</v>
      </c>
      <c r="BX95" s="132" t="s">
        <v>6</v>
      </c>
      <c r="CL95" s="132" t="s">
        <v>1</v>
      </c>
      <c r="CM95" s="132" t="s">
        <v>91</v>
      </c>
    </row>
    <row r="96" spans="1:91" s="7" customFormat="1" ht="16.5" customHeight="1">
      <c r="A96" s="120" t="s">
        <v>85</v>
      </c>
      <c r="B96" s="121"/>
      <c r="C96" s="122"/>
      <c r="D96" s="123" t="s">
        <v>92</v>
      </c>
      <c r="E96" s="123"/>
      <c r="F96" s="123"/>
      <c r="G96" s="123"/>
      <c r="H96" s="123"/>
      <c r="I96" s="124"/>
      <c r="J96" s="123" t="s">
        <v>93</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'02 - Elektroinstalace - m...'!K32</f>
        <v>0</v>
      </c>
      <c r="AH96" s="124"/>
      <c r="AI96" s="124"/>
      <c r="AJ96" s="124"/>
      <c r="AK96" s="124"/>
      <c r="AL96" s="124"/>
      <c r="AM96" s="124"/>
      <c r="AN96" s="125">
        <f>SUM(AG96,AV96)</f>
        <v>0</v>
      </c>
      <c r="AO96" s="124"/>
      <c r="AP96" s="124"/>
      <c r="AQ96" s="126" t="s">
        <v>88</v>
      </c>
      <c r="AR96" s="127"/>
      <c r="AS96" s="128">
        <f>'02 - Elektroinstalace - m...'!K30</f>
        <v>0</v>
      </c>
      <c r="AT96" s="129">
        <f>'02 - Elektroinstalace - m...'!K31</f>
        <v>0</v>
      </c>
      <c r="AU96" s="129">
        <v>0</v>
      </c>
      <c r="AV96" s="129">
        <f>ROUND(SUM(AX96:AY96),2)</f>
        <v>0</v>
      </c>
      <c r="AW96" s="130">
        <f>'02 - Elektroinstalace - m...'!T120</f>
        <v>0</v>
      </c>
      <c r="AX96" s="129">
        <f>'02 - Elektroinstalace - m...'!K35</f>
        <v>0</v>
      </c>
      <c r="AY96" s="129">
        <f>'02 - Elektroinstalace - m...'!K36</f>
        <v>0</v>
      </c>
      <c r="AZ96" s="129">
        <f>'02 - Elektroinstalace - m...'!K37</f>
        <v>0</v>
      </c>
      <c r="BA96" s="129">
        <f>'02 - Elektroinstalace - m...'!K38</f>
        <v>0</v>
      </c>
      <c r="BB96" s="129">
        <f>'02 - Elektroinstalace - m...'!F35</f>
        <v>0</v>
      </c>
      <c r="BC96" s="129">
        <f>'02 - Elektroinstalace - m...'!F36</f>
        <v>0</v>
      </c>
      <c r="BD96" s="129">
        <f>'02 - Elektroinstalace - m...'!F37</f>
        <v>0</v>
      </c>
      <c r="BE96" s="129">
        <f>'02 - Elektroinstalace - m...'!F38</f>
        <v>0</v>
      </c>
      <c r="BF96" s="131">
        <f>'02 - Elektroinstalace - m...'!F39</f>
        <v>0</v>
      </c>
      <c r="BG96" s="7"/>
      <c r="BT96" s="132" t="s">
        <v>89</v>
      </c>
      <c r="BV96" s="132" t="s">
        <v>83</v>
      </c>
      <c r="BW96" s="132" t="s">
        <v>94</v>
      </c>
      <c r="BX96" s="132" t="s">
        <v>6</v>
      </c>
      <c r="CL96" s="132" t="s">
        <v>1</v>
      </c>
      <c r="CM96" s="132" t="s">
        <v>91</v>
      </c>
    </row>
    <row r="97" spans="1:91" s="7" customFormat="1" ht="16.5" customHeight="1">
      <c r="A97" s="120" t="s">
        <v>85</v>
      </c>
      <c r="B97" s="121"/>
      <c r="C97" s="122"/>
      <c r="D97" s="123" t="s">
        <v>95</v>
      </c>
      <c r="E97" s="123"/>
      <c r="F97" s="123"/>
      <c r="G97" s="123"/>
      <c r="H97" s="123"/>
      <c r="I97" s="124"/>
      <c r="J97" s="123" t="s">
        <v>96</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'03 - Elektroinstalace - m...'!K32</f>
        <v>0</v>
      </c>
      <c r="AH97" s="124"/>
      <c r="AI97" s="124"/>
      <c r="AJ97" s="124"/>
      <c r="AK97" s="124"/>
      <c r="AL97" s="124"/>
      <c r="AM97" s="124"/>
      <c r="AN97" s="125">
        <f>SUM(AG97,AV97)</f>
        <v>0</v>
      </c>
      <c r="AO97" s="124"/>
      <c r="AP97" s="124"/>
      <c r="AQ97" s="126" t="s">
        <v>88</v>
      </c>
      <c r="AR97" s="127"/>
      <c r="AS97" s="128">
        <f>'03 - Elektroinstalace - m...'!K30</f>
        <v>0</v>
      </c>
      <c r="AT97" s="129">
        <f>'03 - Elektroinstalace - m...'!K31</f>
        <v>0</v>
      </c>
      <c r="AU97" s="129">
        <v>0</v>
      </c>
      <c r="AV97" s="129">
        <f>ROUND(SUM(AX97:AY97),2)</f>
        <v>0</v>
      </c>
      <c r="AW97" s="130">
        <f>'03 - Elektroinstalace - m...'!T120</f>
        <v>0</v>
      </c>
      <c r="AX97" s="129">
        <f>'03 - Elektroinstalace - m...'!K35</f>
        <v>0</v>
      </c>
      <c r="AY97" s="129">
        <f>'03 - Elektroinstalace - m...'!K36</f>
        <v>0</v>
      </c>
      <c r="AZ97" s="129">
        <f>'03 - Elektroinstalace - m...'!K37</f>
        <v>0</v>
      </c>
      <c r="BA97" s="129">
        <f>'03 - Elektroinstalace - m...'!K38</f>
        <v>0</v>
      </c>
      <c r="BB97" s="129">
        <f>'03 - Elektroinstalace - m...'!F35</f>
        <v>0</v>
      </c>
      <c r="BC97" s="129">
        <f>'03 - Elektroinstalace - m...'!F36</f>
        <v>0</v>
      </c>
      <c r="BD97" s="129">
        <f>'03 - Elektroinstalace - m...'!F37</f>
        <v>0</v>
      </c>
      <c r="BE97" s="129">
        <f>'03 - Elektroinstalace - m...'!F38</f>
        <v>0</v>
      </c>
      <c r="BF97" s="131">
        <f>'03 - Elektroinstalace - m...'!F39</f>
        <v>0</v>
      </c>
      <c r="BG97" s="7"/>
      <c r="BT97" s="132" t="s">
        <v>89</v>
      </c>
      <c r="BV97" s="132" t="s">
        <v>83</v>
      </c>
      <c r="BW97" s="132" t="s">
        <v>97</v>
      </c>
      <c r="BX97" s="132" t="s">
        <v>6</v>
      </c>
      <c r="CL97" s="132" t="s">
        <v>1</v>
      </c>
      <c r="CM97" s="132" t="s">
        <v>91</v>
      </c>
    </row>
    <row r="98" spans="1:91" s="7" customFormat="1" ht="16.5" customHeight="1">
      <c r="A98" s="120" t="s">
        <v>85</v>
      </c>
      <c r="B98" s="121"/>
      <c r="C98" s="122"/>
      <c r="D98" s="123" t="s">
        <v>98</v>
      </c>
      <c r="E98" s="123"/>
      <c r="F98" s="123"/>
      <c r="G98" s="123"/>
      <c r="H98" s="123"/>
      <c r="I98" s="124"/>
      <c r="J98" s="123" t="s">
        <v>99</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'04 - Elektroinstalace - m...'!K32</f>
        <v>0</v>
      </c>
      <c r="AH98" s="124"/>
      <c r="AI98" s="124"/>
      <c r="AJ98" s="124"/>
      <c r="AK98" s="124"/>
      <c r="AL98" s="124"/>
      <c r="AM98" s="124"/>
      <c r="AN98" s="125">
        <f>SUM(AG98,AV98)</f>
        <v>0</v>
      </c>
      <c r="AO98" s="124"/>
      <c r="AP98" s="124"/>
      <c r="AQ98" s="126" t="s">
        <v>88</v>
      </c>
      <c r="AR98" s="127"/>
      <c r="AS98" s="128">
        <f>'04 - Elektroinstalace - m...'!K30</f>
        <v>0</v>
      </c>
      <c r="AT98" s="129">
        <f>'04 - Elektroinstalace - m...'!K31</f>
        <v>0</v>
      </c>
      <c r="AU98" s="129">
        <v>0</v>
      </c>
      <c r="AV98" s="129">
        <f>ROUND(SUM(AX98:AY98),2)</f>
        <v>0</v>
      </c>
      <c r="AW98" s="130">
        <f>'04 - Elektroinstalace - m...'!T120</f>
        <v>0</v>
      </c>
      <c r="AX98" s="129">
        <f>'04 - Elektroinstalace - m...'!K35</f>
        <v>0</v>
      </c>
      <c r="AY98" s="129">
        <f>'04 - Elektroinstalace - m...'!K36</f>
        <v>0</v>
      </c>
      <c r="AZ98" s="129">
        <f>'04 - Elektroinstalace - m...'!K37</f>
        <v>0</v>
      </c>
      <c r="BA98" s="129">
        <f>'04 - Elektroinstalace - m...'!K38</f>
        <v>0</v>
      </c>
      <c r="BB98" s="129">
        <f>'04 - Elektroinstalace - m...'!F35</f>
        <v>0</v>
      </c>
      <c r="BC98" s="129">
        <f>'04 - Elektroinstalace - m...'!F36</f>
        <v>0</v>
      </c>
      <c r="BD98" s="129">
        <f>'04 - Elektroinstalace - m...'!F37</f>
        <v>0</v>
      </c>
      <c r="BE98" s="129">
        <f>'04 - Elektroinstalace - m...'!F38</f>
        <v>0</v>
      </c>
      <c r="BF98" s="131">
        <f>'04 - Elektroinstalace - m...'!F39</f>
        <v>0</v>
      </c>
      <c r="BG98" s="7"/>
      <c r="BT98" s="132" t="s">
        <v>89</v>
      </c>
      <c r="BV98" s="132" t="s">
        <v>83</v>
      </c>
      <c r="BW98" s="132" t="s">
        <v>100</v>
      </c>
      <c r="BX98" s="132" t="s">
        <v>6</v>
      </c>
      <c r="CL98" s="132" t="s">
        <v>1</v>
      </c>
      <c r="CM98" s="132" t="s">
        <v>91</v>
      </c>
    </row>
    <row r="99" spans="1:91" s="7" customFormat="1" ht="16.5" customHeight="1">
      <c r="A99" s="120" t="s">
        <v>85</v>
      </c>
      <c r="B99" s="121"/>
      <c r="C99" s="122"/>
      <c r="D99" s="123" t="s">
        <v>101</v>
      </c>
      <c r="E99" s="123"/>
      <c r="F99" s="123"/>
      <c r="G99" s="123"/>
      <c r="H99" s="123"/>
      <c r="I99" s="124"/>
      <c r="J99" s="123" t="s">
        <v>102</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'05 - Stavební přípomoc m....'!K32</f>
        <v>0</v>
      </c>
      <c r="AH99" s="124"/>
      <c r="AI99" s="124"/>
      <c r="AJ99" s="124"/>
      <c r="AK99" s="124"/>
      <c r="AL99" s="124"/>
      <c r="AM99" s="124"/>
      <c r="AN99" s="125">
        <f>SUM(AG99,AV99)</f>
        <v>0</v>
      </c>
      <c r="AO99" s="124"/>
      <c r="AP99" s="124"/>
      <c r="AQ99" s="126" t="s">
        <v>88</v>
      </c>
      <c r="AR99" s="127"/>
      <c r="AS99" s="128">
        <f>'05 - Stavební přípomoc m....'!K30</f>
        <v>0</v>
      </c>
      <c r="AT99" s="129">
        <f>'05 - Stavební přípomoc m....'!K31</f>
        <v>0</v>
      </c>
      <c r="AU99" s="129">
        <v>0</v>
      </c>
      <c r="AV99" s="129">
        <f>ROUND(SUM(AX99:AY99),2)</f>
        <v>0</v>
      </c>
      <c r="AW99" s="130">
        <f>'05 - Stavební přípomoc m....'!T122</f>
        <v>0</v>
      </c>
      <c r="AX99" s="129">
        <f>'05 - Stavební přípomoc m....'!K35</f>
        <v>0</v>
      </c>
      <c r="AY99" s="129">
        <f>'05 - Stavební přípomoc m....'!K36</f>
        <v>0</v>
      </c>
      <c r="AZ99" s="129">
        <f>'05 - Stavební přípomoc m....'!K37</f>
        <v>0</v>
      </c>
      <c r="BA99" s="129">
        <f>'05 - Stavební přípomoc m....'!K38</f>
        <v>0</v>
      </c>
      <c r="BB99" s="129">
        <f>'05 - Stavební přípomoc m....'!F35</f>
        <v>0</v>
      </c>
      <c r="BC99" s="129">
        <f>'05 - Stavební přípomoc m....'!F36</f>
        <v>0</v>
      </c>
      <c r="BD99" s="129">
        <f>'05 - Stavební přípomoc m....'!F37</f>
        <v>0</v>
      </c>
      <c r="BE99" s="129">
        <f>'05 - Stavební přípomoc m....'!F38</f>
        <v>0</v>
      </c>
      <c r="BF99" s="131">
        <f>'05 - Stavební přípomoc m....'!F39</f>
        <v>0</v>
      </c>
      <c r="BG99" s="7"/>
      <c r="BT99" s="132" t="s">
        <v>89</v>
      </c>
      <c r="BV99" s="132" t="s">
        <v>83</v>
      </c>
      <c r="BW99" s="132" t="s">
        <v>103</v>
      </c>
      <c r="BX99" s="132" t="s">
        <v>6</v>
      </c>
      <c r="CL99" s="132" t="s">
        <v>20</v>
      </c>
      <c r="CM99" s="132" t="s">
        <v>91</v>
      </c>
    </row>
    <row r="100" spans="1:91" s="7" customFormat="1" ht="16.5" customHeight="1">
      <c r="A100" s="120" t="s">
        <v>85</v>
      </c>
      <c r="B100" s="121"/>
      <c r="C100" s="122"/>
      <c r="D100" s="123" t="s">
        <v>104</v>
      </c>
      <c r="E100" s="123"/>
      <c r="F100" s="123"/>
      <c r="G100" s="123"/>
      <c r="H100" s="123"/>
      <c r="I100" s="124"/>
      <c r="J100" s="123" t="s">
        <v>105</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'06 - Stavební přípomoc m....'!K32</f>
        <v>0</v>
      </c>
      <c r="AH100" s="124"/>
      <c r="AI100" s="124"/>
      <c r="AJ100" s="124"/>
      <c r="AK100" s="124"/>
      <c r="AL100" s="124"/>
      <c r="AM100" s="124"/>
      <c r="AN100" s="125">
        <f>SUM(AG100,AV100)</f>
        <v>0</v>
      </c>
      <c r="AO100" s="124"/>
      <c r="AP100" s="124"/>
      <c r="AQ100" s="126" t="s">
        <v>88</v>
      </c>
      <c r="AR100" s="127"/>
      <c r="AS100" s="128">
        <f>'06 - Stavební přípomoc m....'!K30</f>
        <v>0</v>
      </c>
      <c r="AT100" s="129">
        <f>'06 - Stavební přípomoc m....'!K31</f>
        <v>0</v>
      </c>
      <c r="AU100" s="129">
        <v>0</v>
      </c>
      <c r="AV100" s="129">
        <f>ROUND(SUM(AX100:AY100),2)</f>
        <v>0</v>
      </c>
      <c r="AW100" s="130">
        <f>'06 - Stavební přípomoc m....'!T122</f>
        <v>0</v>
      </c>
      <c r="AX100" s="129">
        <f>'06 - Stavební přípomoc m....'!K35</f>
        <v>0</v>
      </c>
      <c r="AY100" s="129">
        <f>'06 - Stavební přípomoc m....'!K36</f>
        <v>0</v>
      </c>
      <c r="AZ100" s="129">
        <f>'06 - Stavební přípomoc m....'!K37</f>
        <v>0</v>
      </c>
      <c r="BA100" s="129">
        <f>'06 - Stavební přípomoc m....'!K38</f>
        <v>0</v>
      </c>
      <c r="BB100" s="129">
        <f>'06 - Stavební přípomoc m....'!F35</f>
        <v>0</v>
      </c>
      <c r="BC100" s="129">
        <f>'06 - Stavební přípomoc m....'!F36</f>
        <v>0</v>
      </c>
      <c r="BD100" s="129">
        <f>'06 - Stavební přípomoc m....'!F37</f>
        <v>0</v>
      </c>
      <c r="BE100" s="129">
        <f>'06 - Stavební přípomoc m....'!F38</f>
        <v>0</v>
      </c>
      <c r="BF100" s="131">
        <f>'06 - Stavební přípomoc m....'!F39</f>
        <v>0</v>
      </c>
      <c r="BG100" s="7"/>
      <c r="BT100" s="132" t="s">
        <v>89</v>
      </c>
      <c r="BV100" s="132" t="s">
        <v>83</v>
      </c>
      <c r="BW100" s="132" t="s">
        <v>106</v>
      </c>
      <c r="BX100" s="132" t="s">
        <v>6</v>
      </c>
      <c r="CL100" s="132" t="s">
        <v>20</v>
      </c>
      <c r="CM100" s="132" t="s">
        <v>91</v>
      </c>
    </row>
    <row r="101" spans="1:91" s="7" customFormat="1" ht="16.5" customHeight="1">
      <c r="A101" s="120" t="s">
        <v>85</v>
      </c>
      <c r="B101" s="121"/>
      <c r="C101" s="122"/>
      <c r="D101" s="123" t="s">
        <v>107</v>
      </c>
      <c r="E101" s="123"/>
      <c r="F101" s="123"/>
      <c r="G101" s="123"/>
      <c r="H101" s="123"/>
      <c r="I101" s="124"/>
      <c r="J101" s="123" t="s">
        <v>108</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'07 - Stavební přípomoc m....'!K32</f>
        <v>0</v>
      </c>
      <c r="AH101" s="124"/>
      <c r="AI101" s="124"/>
      <c r="AJ101" s="124"/>
      <c r="AK101" s="124"/>
      <c r="AL101" s="124"/>
      <c r="AM101" s="124"/>
      <c r="AN101" s="125">
        <f>SUM(AG101,AV101)</f>
        <v>0</v>
      </c>
      <c r="AO101" s="124"/>
      <c r="AP101" s="124"/>
      <c r="AQ101" s="126" t="s">
        <v>88</v>
      </c>
      <c r="AR101" s="127"/>
      <c r="AS101" s="128">
        <f>'07 - Stavební přípomoc m....'!K30</f>
        <v>0</v>
      </c>
      <c r="AT101" s="129">
        <f>'07 - Stavební přípomoc m....'!K31</f>
        <v>0</v>
      </c>
      <c r="AU101" s="129">
        <v>0</v>
      </c>
      <c r="AV101" s="129">
        <f>ROUND(SUM(AX101:AY101),2)</f>
        <v>0</v>
      </c>
      <c r="AW101" s="130">
        <f>'07 - Stavební přípomoc m....'!T122</f>
        <v>0</v>
      </c>
      <c r="AX101" s="129">
        <f>'07 - Stavební přípomoc m....'!K35</f>
        <v>0</v>
      </c>
      <c r="AY101" s="129">
        <f>'07 - Stavební přípomoc m....'!K36</f>
        <v>0</v>
      </c>
      <c r="AZ101" s="129">
        <f>'07 - Stavební přípomoc m....'!K37</f>
        <v>0</v>
      </c>
      <c r="BA101" s="129">
        <f>'07 - Stavební přípomoc m....'!K38</f>
        <v>0</v>
      </c>
      <c r="BB101" s="129">
        <f>'07 - Stavební přípomoc m....'!F35</f>
        <v>0</v>
      </c>
      <c r="BC101" s="129">
        <f>'07 - Stavební přípomoc m....'!F36</f>
        <v>0</v>
      </c>
      <c r="BD101" s="129">
        <f>'07 - Stavební přípomoc m....'!F37</f>
        <v>0</v>
      </c>
      <c r="BE101" s="129">
        <f>'07 - Stavební přípomoc m....'!F38</f>
        <v>0</v>
      </c>
      <c r="BF101" s="131">
        <f>'07 - Stavební přípomoc m....'!F39</f>
        <v>0</v>
      </c>
      <c r="BG101" s="7"/>
      <c r="BT101" s="132" t="s">
        <v>89</v>
      </c>
      <c r="BV101" s="132" t="s">
        <v>83</v>
      </c>
      <c r="BW101" s="132" t="s">
        <v>109</v>
      </c>
      <c r="BX101" s="132" t="s">
        <v>6</v>
      </c>
      <c r="CL101" s="132" t="s">
        <v>20</v>
      </c>
      <c r="CM101" s="132" t="s">
        <v>91</v>
      </c>
    </row>
    <row r="102" spans="1:91" s="7" customFormat="1" ht="16.5" customHeight="1">
      <c r="A102" s="120" t="s">
        <v>85</v>
      </c>
      <c r="B102" s="121"/>
      <c r="C102" s="122"/>
      <c r="D102" s="123" t="s">
        <v>110</v>
      </c>
      <c r="E102" s="123"/>
      <c r="F102" s="123"/>
      <c r="G102" s="123"/>
      <c r="H102" s="123"/>
      <c r="I102" s="124"/>
      <c r="J102" s="123" t="s">
        <v>111</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'08 - Stavební přípomoc m....'!K32</f>
        <v>0</v>
      </c>
      <c r="AH102" s="124"/>
      <c r="AI102" s="124"/>
      <c r="AJ102" s="124"/>
      <c r="AK102" s="124"/>
      <c r="AL102" s="124"/>
      <c r="AM102" s="124"/>
      <c r="AN102" s="125">
        <f>SUM(AG102,AV102)</f>
        <v>0</v>
      </c>
      <c r="AO102" s="124"/>
      <c r="AP102" s="124"/>
      <c r="AQ102" s="126" t="s">
        <v>88</v>
      </c>
      <c r="AR102" s="127"/>
      <c r="AS102" s="133">
        <f>'08 - Stavební přípomoc m....'!K30</f>
        <v>0</v>
      </c>
      <c r="AT102" s="134">
        <f>'08 - Stavební přípomoc m....'!K31</f>
        <v>0</v>
      </c>
      <c r="AU102" s="134">
        <v>0</v>
      </c>
      <c r="AV102" s="134">
        <f>ROUND(SUM(AX102:AY102),2)</f>
        <v>0</v>
      </c>
      <c r="AW102" s="135">
        <f>'08 - Stavební přípomoc m....'!T122</f>
        <v>0</v>
      </c>
      <c r="AX102" s="134">
        <f>'08 - Stavební přípomoc m....'!K35</f>
        <v>0</v>
      </c>
      <c r="AY102" s="134">
        <f>'08 - Stavební přípomoc m....'!K36</f>
        <v>0</v>
      </c>
      <c r="AZ102" s="134">
        <f>'08 - Stavební přípomoc m....'!K37</f>
        <v>0</v>
      </c>
      <c r="BA102" s="134">
        <f>'08 - Stavební přípomoc m....'!K38</f>
        <v>0</v>
      </c>
      <c r="BB102" s="134">
        <f>'08 - Stavební přípomoc m....'!F35</f>
        <v>0</v>
      </c>
      <c r="BC102" s="134">
        <f>'08 - Stavební přípomoc m....'!F36</f>
        <v>0</v>
      </c>
      <c r="BD102" s="134">
        <f>'08 - Stavební přípomoc m....'!F37</f>
        <v>0</v>
      </c>
      <c r="BE102" s="134">
        <f>'08 - Stavební přípomoc m....'!F38</f>
        <v>0</v>
      </c>
      <c r="BF102" s="136">
        <f>'08 - Stavební přípomoc m....'!F39</f>
        <v>0</v>
      </c>
      <c r="BG102" s="7"/>
      <c r="BT102" s="132" t="s">
        <v>89</v>
      </c>
      <c r="BV102" s="132" t="s">
        <v>83</v>
      </c>
      <c r="BW102" s="132" t="s">
        <v>112</v>
      </c>
      <c r="BX102" s="132" t="s">
        <v>6</v>
      </c>
      <c r="CL102" s="132" t="s">
        <v>20</v>
      </c>
      <c r="CM102" s="132" t="s">
        <v>91</v>
      </c>
    </row>
    <row r="103" spans="1:59" s="2" customFormat="1" ht="30" customHeight="1">
      <c r="A103" s="38"/>
      <c r="B103" s="39"/>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4"/>
      <c r="AS103" s="38"/>
      <c r="AT103" s="38"/>
      <c r="AU103" s="38"/>
      <c r="AV103" s="38"/>
      <c r="AW103" s="38"/>
      <c r="AX103" s="38"/>
      <c r="AY103" s="38"/>
      <c r="AZ103" s="38"/>
      <c r="BA103" s="38"/>
      <c r="BB103" s="38"/>
      <c r="BC103" s="38"/>
      <c r="BD103" s="38"/>
      <c r="BE103" s="38"/>
      <c r="BF103" s="38"/>
      <c r="BG103" s="38"/>
    </row>
    <row r="104" spans="1:59" s="2" customFormat="1" ht="6.95" customHeight="1">
      <c r="A104" s="38"/>
      <c r="B104" s="66"/>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44"/>
      <c r="AS104" s="38"/>
      <c r="AT104" s="38"/>
      <c r="AU104" s="38"/>
      <c r="AV104" s="38"/>
      <c r="AW104" s="38"/>
      <c r="AX104" s="38"/>
      <c r="AY104" s="38"/>
      <c r="AZ104" s="38"/>
      <c r="BA104" s="38"/>
      <c r="BB104" s="38"/>
      <c r="BC104" s="38"/>
      <c r="BD104" s="38"/>
      <c r="BE104" s="38"/>
      <c r="BF104" s="38"/>
      <c r="BG104" s="38"/>
    </row>
  </sheetData>
  <sheetProtection password="CC35" sheet="1" objects="1" scenarios="1" formatColumns="0" formatRows="0"/>
  <mergeCells count="70">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G94:AM94"/>
    <mergeCell ref="AN94:AP94"/>
    <mergeCell ref="BG5:BG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G2"/>
  </mergeCells>
  <hyperlinks>
    <hyperlink ref="A95" location="'01 - Elektroinstalace - m...'!C2" display="/"/>
    <hyperlink ref="A96" location="'02 - Elektroinstalace - m...'!C2" display="/"/>
    <hyperlink ref="A97" location="'03 - Elektroinstalace - m...'!C2" display="/"/>
    <hyperlink ref="A98" location="'04 - Elektroinstalace - m...'!C2" display="/"/>
    <hyperlink ref="A99" location="'05 - Stavební přípomoc m....'!C2" display="/"/>
    <hyperlink ref="A100" location="'06 - Stavební přípomoc m....'!C2" display="/"/>
    <hyperlink ref="A101" location="'07 - Stavební přípomoc m....'!C2" display="/"/>
    <hyperlink ref="A102" location="'08 - Stavební přípomoc m....'!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90</v>
      </c>
    </row>
    <row r="3" spans="2:46" s="1" customFormat="1" ht="6.95" customHeight="1">
      <c r="B3" s="137"/>
      <c r="C3" s="138"/>
      <c r="D3" s="138"/>
      <c r="E3" s="138"/>
      <c r="F3" s="138"/>
      <c r="G3" s="138"/>
      <c r="H3" s="138"/>
      <c r="I3" s="138"/>
      <c r="J3" s="138"/>
      <c r="K3" s="138"/>
      <c r="L3" s="138"/>
      <c r="M3" s="20"/>
      <c r="AT3" s="17" t="s">
        <v>91</v>
      </c>
    </row>
    <row r="4" spans="2:46" s="1" customFormat="1" ht="24.95" customHeight="1">
      <c r="B4" s="20"/>
      <c r="D4" s="139" t="s">
        <v>113</v>
      </c>
      <c r="M4" s="20"/>
      <c r="N4" s="140" t="s">
        <v>11</v>
      </c>
      <c r="AT4" s="17" t="s">
        <v>4</v>
      </c>
    </row>
    <row r="5" spans="2:13" s="1" customFormat="1" ht="6.95" customHeight="1">
      <c r="B5" s="20"/>
      <c r="M5" s="20"/>
    </row>
    <row r="6" spans="2:13" s="1" customFormat="1" ht="12" customHeight="1">
      <c r="B6" s="20"/>
      <c r="D6" s="141" t="s">
        <v>17</v>
      </c>
      <c r="M6" s="20"/>
    </row>
    <row r="7" spans="2:13" s="1" customFormat="1" ht="16.5" customHeight="1">
      <c r="B7" s="20"/>
      <c r="E7" s="142" t="str">
        <f>'Rekapitulace stavby'!K6</f>
        <v>MŠ Pionýrů – Oprava elektroinstalace (osvětlení) čtyř tříd, Sokolov</v>
      </c>
      <c r="F7" s="141"/>
      <c r="G7" s="141"/>
      <c r="H7" s="141"/>
      <c r="M7" s="20"/>
    </row>
    <row r="8" spans="1:31" s="2" customFormat="1" ht="12" customHeight="1">
      <c r="A8" s="38"/>
      <c r="B8" s="44"/>
      <c r="C8" s="38"/>
      <c r="D8" s="141" t="s">
        <v>114</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c r="A9" s="38"/>
      <c r="B9" s="44"/>
      <c r="C9" s="38"/>
      <c r="D9" s="38"/>
      <c r="E9" s="143" t="s">
        <v>115</v>
      </c>
      <c r="F9" s="38"/>
      <c r="G9" s="38"/>
      <c r="H9" s="38"/>
      <c r="I9" s="38"/>
      <c r="J9" s="38"/>
      <c r="K9" s="38"/>
      <c r="L9" s="38"/>
      <c r="M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c r="A11" s="38"/>
      <c r="B11" s="44"/>
      <c r="C11" s="38"/>
      <c r="D11" s="141" t="s">
        <v>19</v>
      </c>
      <c r="E11" s="38"/>
      <c r="F11" s="144" t="s">
        <v>1</v>
      </c>
      <c r="G11" s="38"/>
      <c r="H11" s="38"/>
      <c r="I11" s="141" t="s">
        <v>21</v>
      </c>
      <c r="J11" s="144" t="s">
        <v>1</v>
      </c>
      <c r="K11" s="38"/>
      <c r="L11" s="38"/>
      <c r="M11" s="63"/>
      <c r="S11" s="38"/>
      <c r="T11" s="38"/>
      <c r="U11" s="38"/>
      <c r="V11" s="38"/>
      <c r="W11" s="38"/>
      <c r="X11" s="38"/>
      <c r="Y11" s="38"/>
      <c r="Z11" s="38"/>
      <c r="AA11" s="38"/>
      <c r="AB11" s="38"/>
      <c r="AC11" s="38"/>
      <c r="AD11" s="38"/>
      <c r="AE11" s="38"/>
    </row>
    <row r="12" spans="1:31" s="2" customFormat="1" ht="12" customHeight="1">
      <c r="A12" s="38"/>
      <c r="B12" s="44"/>
      <c r="C12" s="38"/>
      <c r="D12" s="141" t="s">
        <v>23</v>
      </c>
      <c r="E12" s="38"/>
      <c r="F12" s="144" t="s">
        <v>24</v>
      </c>
      <c r="G12" s="38"/>
      <c r="H12" s="38"/>
      <c r="I12" s="141" t="s">
        <v>25</v>
      </c>
      <c r="J12" s="145" t="str">
        <f>'Rekapitulace stavby'!AN8</f>
        <v>23. 2. 2022</v>
      </c>
      <c r="K12" s="38"/>
      <c r="L12" s="38"/>
      <c r="M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c r="A14" s="38"/>
      <c r="B14" s="44"/>
      <c r="C14" s="38"/>
      <c r="D14" s="141" t="s">
        <v>27</v>
      </c>
      <c r="E14" s="38"/>
      <c r="F14" s="38"/>
      <c r="G14" s="38"/>
      <c r="H14" s="38"/>
      <c r="I14" s="141" t="s">
        <v>28</v>
      </c>
      <c r="J14" s="144" t="str">
        <f>IF('Rekapitulace stavby'!AN10="","",'Rekapitulace stavby'!AN10)</f>
        <v/>
      </c>
      <c r="K14" s="38"/>
      <c r="L14" s="38"/>
      <c r="M14" s="63"/>
      <c r="S14" s="38"/>
      <c r="T14" s="38"/>
      <c r="U14" s="38"/>
      <c r="V14" s="38"/>
      <c r="W14" s="38"/>
      <c r="X14" s="38"/>
      <c r="Y14" s="38"/>
      <c r="Z14" s="38"/>
      <c r="AA14" s="38"/>
      <c r="AB14" s="38"/>
      <c r="AC14" s="38"/>
      <c r="AD14" s="38"/>
      <c r="AE14" s="38"/>
    </row>
    <row r="15" spans="1:31" s="2" customFormat="1" ht="18" customHeight="1">
      <c r="A15" s="38"/>
      <c r="B15" s="44"/>
      <c r="C15" s="38"/>
      <c r="D15" s="38"/>
      <c r="E15" s="144" t="str">
        <f>IF('Rekapitulace stavby'!E11="","",'Rekapitulace stavby'!E11)</f>
        <v>Město Sokolov</v>
      </c>
      <c r="F15" s="38"/>
      <c r="G15" s="38"/>
      <c r="H15" s="38"/>
      <c r="I15" s="141" t="s">
        <v>30</v>
      </c>
      <c r="J15" s="144" t="str">
        <f>IF('Rekapitulace stavby'!AN11="","",'Rekapitulace stavby'!AN11)</f>
        <v/>
      </c>
      <c r="K15" s="38"/>
      <c r="L15" s="38"/>
      <c r="M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c r="A17" s="38"/>
      <c r="B17" s="44"/>
      <c r="C17" s="38"/>
      <c r="D17" s="141" t="s">
        <v>31</v>
      </c>
      <c r="E17" s="38"/>
      <c r="F17" s="38"/>
      <c r="G17" s="38"/>
      <c r="H17" s="38"/>
      <c r="I17" s="141" t="s">
        <v>28</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30</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c r="A20" s="38"/>
      <c r="B20" s="44"/>
      <c r="C20" s="38"/>
      <c r="D20" s="141" t="s">
        <v>33</v>
      </c>
      <c r="E20" s="38"/>
      <c r="F20" s="38"/>
      <c r="G20" s="38"/>
      <c r="H20" s="38"/>
      <c r="I20" s="141" t="s">
        <v>28</v>
      </c>
      <c r="J20" s="144" t="str">
        <f>IF('Rekapitulace stavby'!AN16="","",'Rekapitulace stavby'!AN16)</f>
        <v/>
      </c>
      <c r="K20" s="38"/>
      <c r="L20" s="38"/>
      <c r="M20" s="63"/>
      <c r="S20" s="38"/>
      <c r="T20" s="38"/>
      <c r="U20" s="38"/>
      <c r="V20" s="38"/>
      <c r="W20" s="38"/>
      <c r="X20" s="38"/>
      <c r="Y20" s="38"/>
      <c r="Z20" s="38"/>
      <c r="AA20" s="38"/>
      <c r="AB20" s="38"/>
      <c r="AC20" s="38"/>
      <c r="AD20" s="38"/>
      <c r="AE20" s="38"/>
    </row>
    <row r="21" spans="1:31" s="2" customFormat="1" ht="18" customHeight="1">
      <c r="A21" s="38"/>
      <c r="B21" s="44"/>
      <c r="C21" s="38"/>
      <c r="D21" s="38"/>
      <c r="E21" s="144" t="str">
        <f>IF('Rekapitulace stavby'!E17="","",'Rekapitulace stavby'!E17)</f>
        <v>Ing. Jiří Voráč</v>
      </c>
      <c r="F21" s="38"/>
      <c r="G21" s="38"/>
      <c r="H21" s="38"/>
      <c r="I21" s="141" t="s">
        <v>30</v>
      </c>
      <c r="J21" s="144" t="str">
        <f>IF('Rekapitulace stavby'!AN17="","",'Rekapitulace stavby'!AN17)</f>
        <v/>
      </c>
      <c r="K21" s="38"/>
      <c r="L21" s="38"/>
      <c r="M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c r="A23" s="38"/>
      <c r="B23" s="44"/>
      <c r="C23" s="38"/>
      <c r="D23" s="141" t="s">
        <v>35</v>
      </c>
      <c r="E23" s="38"/>
      <c r="F23" s="38"/>
      <c r="G23" s="38"/>
      <c r="H23" s="38"/>
      <c r="I23" s="141" t="s">
        <v>28</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 xml:space="preserve"> </v>
      </c>
      <c r="F24" s="38"/>
      <c r="G24" s="38"/>
      <c r="H24" s="38"/>
      <c r="I24" s="141" t="s">
        <v>30</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c r="A26" s="38"/>
      <c r="B26" s="44"/>
      <c r="C26" s="38"/>
      <c r="D26" s="141" t="s">
        <v>37</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c r="A30" s="38"/>
      <c r="B30" s="44"/>
      <c r="C30" s="38"/>
      <c r="D30" s="38"/>
      <c r="E30" s="141" t="s">
        <v>116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c r="A31" s="38"/>
      <c r="B31" s="44"/>
      <c r="C31" s="38"/>
      <c r="D31" s="38"/>
      <c r="E31" s="141" t="s">
        <v>117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c r="A32" s="38"/>
      <c r="B32" s="44"/>
      <c r="C32" s="38"/>
      <c r="D32" s="152" t="s">
        <v>39</v>
      </c>
      <c r="E32" s="38"/>
      <c r="F32" s="38"/>
      <c r="G32" s="38"/>
      <c r="H32" s="38"/>
      <c r="I32" s="38"/>
      <c r="J32" s="38"/>
      <c r="K32" s="153">
        <f>ROUND(K120,2)</f>
        <v>0</v>
      </c>
      <c r="L32" s="38"/>
      <c r="M32" s="63"/>
      <c r="S32" s="38"/>
      <c r="T32" s="38"/>
      <c r="U32" s="38"/>
      <c r="V32" s="38"/>
      <c r="W32" s="38"/>
      <c r="X32" s="38"/>
      <c r="Y32" s="38"/>
      <c r="Z32" s="38"/>
      <c r="AA32" s="38"/>
      <c r="AB32" s="38"/>
      <c r="AC32" s="38"/>
      <c r="AD32" s="38"/>
      <c r="AE32" s="38"/>
    </row>
    <row r="33" spans="1:31" s="2" customFormat="1" ht="6.95" customHeight="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c r="A34" s="38"/>
      <c r="B34" s="44"/>
      <c r="C34" s="38"/>
      <c r="D34" s="38"/>
      <c r="E34" s="38"/>
      <c r="F34" s="154" t="s">
        <v>41</v>
      </c>
      <c r="G34" s="38"/>
      <c r="H34" s="38"/>
      <c r="I34" s="154" t="s">
        <v>40</v>
      </c>
      <c r="J34" s="38"/>
      <c r="K34" s="154" t="s">
        <v>42</v>
      </c>
      <c r="L34" s="38"/>
      <c r="M34" s="63"/>
      <c r="S34" s="38"/>
      <c r="T34" s="38"/>
      <c r="U34" s="38"/>
      <c r="V34" s="38"/>
      <c r="W34" s="38"/>
      <c r="X34" s="38"/>
      <c r="Y34" s="38"/>
      <c r="Z34" s="38"/>
      <c r="AA34" s="38"/>
      <c r="AB34" s="38"/>
      <c r="AC34" s="38"/>
      <c r="AD34" s="38"/>
      <c r="AE34" s="38"/>
    </row>
    <row r="35" spans="1:31" s="2" customFormat="1" ht="14.4" customHeight="1">
      <c r="A35" s="38"/>
      <c r="B35" s="44"/>
      <c r="C35" s="38"/>
      <c r="D35" s="155" t="s">
        <v>43</v>
      </c>
      <c r="E35" s="141" t="s">
        <v>44</v>
      </c>
      <c r="F35" s="151">
        <f>ROUND((SUM(BE120:BE265)),2)</f>
        <v>0</v>
      </c>
      <c r="G35" s="38"/>
      <c r="H35" s="38"/>
      <c r="I35" s="156">
        <v>0.21</v>
      </c>
      <c r="J35" s="38"/>
      <c r="K35" s="151">
        <f>ROUND(((SUM(BE120:BE265))*I35),2)</f>
        <v>0</v>
      </c>
      <c r="L35" s="38"/>
      <c r="M35" s="63"/>
      <c r="S35" s="38"/>
      <c r="T35" s="38"/>
      <c r="U35" s="38"/>
      <c r="V35" s="38"/>
      <c r="W35" s="38"/>
      <c r="X35" s="38"/>
      <c r="Y35" s="38"/>
      <c r="Z35" s="38"/>
      <c r="AA35" s="38"/>
      <c r="AB35" s="38"/>
      <c r="AC35" s="38"/>
      <c r="AD35" s="38"/>
      <c r="AE35" s="38"/>
    </row>
    <row r="36" spans="1:31" s="2" customFormat="1" ht="14.4" customHeight="1">
      <c r="A36" s="38"/>
      <c r="B36" s="44"/>
      <c r="C36" s="38"/>
      <c r="D36" s="38"/>
      <c r="E36" s="141" t="s">
        <v>45</v>
      </c>
      <c r="F36" s="151">
        <f>ROUND((SUM(BF120:BF265)),2)</f>
        <v>0</v>
      </c>
      <c r="G36" s="38"/>
      <c r="H36" s="38"/>
      <c r="I36" s="156">
        <v>0.15</v>
      </c>
      <c r="J36" s="38"/>
      <c r="K36" s="151">
        <f>ROUND(((SUM(BF120:BF265))*I36),2)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46</v>
      </c>
      <c r="F37" s="151">
        <f>ROUND((SUM(BG120:BG265)),2)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47</v>
      </c>
      <c r="F38" s="151">
        <f>ROUND((SUM(BH120:BH265)),2)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48</v>
      </c>
      <c r="F39" s="151">
        <f>ROUND((SUM(BI120:BI265)),2)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c r="A41" s="38"/>
      <c r="B41" s="44"/>
      <c r="C41" s="157"/>
      <c r="D41" s="158" t="s">
        <v>49</v>
      </c>
      <c r="E41" s="159"/>
      <c r="F41" s="159"/>
      <c r="G41" s="160" t="s">
        <v>50</v>
      </c>
      <c r="H41" s="161" t="s">
        <v>51</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c r="B43" s="20"/>
      <c r="M43" s="20"/>
    </row>
    <row r="44" spans="2:13" s="1" customFormat="1" ht="14.4" customHeight="1">
      <c r="B44" s="20"/>
      <c r="M44" s="20"/>
    </row>
    <row r="45" spans="2:13" s="1" customFormat="1" ht="14.4" customHeight="1">
      <c r="B45" s="20"/>
      <c r="M45" s="20"/>
    </row>
    <row r="46" spans="2:13" s="1" customFormat="1" ht="14.4" customHeight="1">
      <c r="B46" s="20"/>
      <c r="M46" s="20"/>
    </row>
    <row r="47" spans="2:13" s="1" customFormat="1" ht="14.4" customHeight="1">
      <c r="B47" s="20"/>
      <c r="M47" s="20"/>
    </row>
    <row r="48" spans="2:13" s="1" customFormat="1" ht="14.4" customHeight="1">
      <c r="B48" s="20"/>
      <c r="M48" s="20"/>
    </row>
    <row r="49" spans="2:13" s="1" customFormat="1" ht="14.4" customHeight="1">
      <c r="B49" s="20"/>
      <c r="M49" s="20"/>
    </row>
    <row r="50" spans="2:13" s="2" customFormat="1" ht="14.4" customHeight="1">
      <c r="B50" s="63"/>
      <c r="D50" s="164" t="s">
        <v>52</v>
      </c>
      <c r="E50" s="165"/>
      <c r="F50" s="165"/>
      <c r="G50" s="164" t="s">
        <v>53</v>
      </c>
      <c r="H50" s="165"/>
      <c r="I50" s="165"/>
      <c r="J50" s="165"/>
      <c r="K50" s="165"/>
      <c r="L50" s="165"/>
      <c r="M50" s="63"/>
    </row>
    <row r="51" spans="2:13" ht="12">
      <c r="B51" s="20"/>
      <c r="M51" s="20"/>
    </row>
    <row r="52" spans="2:13" ht="12">
      <c r="B52" s="20"/>
      <c r="M52" s="20"/>
    </row>
    <row r="53" spans="2:13" ht="12">
      <c r="B53" s="20"/>
      <c r="M53" s="20"/>
    </row>
    <row r="54" spans="2:13" ht="12">
      <c r="B54" s="20"/>
      <c r="M54" s="20"/>
    </row>
    <row r="55" spans="2:13" ht="12">
      <c r="B55" s="20"/>
      <c r="M55" s="20"/>
    </row>
    <row r="56" spans="2:13" ht="12">
      <c r="B56" s="20"/>
      <c r="M56" s="20"/>
    </row>
    <row r="57" spans="2:13" ht="12">
      <c r="B57" s="20"/>
      <c r="M57" s="20"/>
    </row>
    <row r="58" spans="2:13" ht="12">
      <c r="B58" s="20"/>
      <c r="M58" s="20"/>
    </row>
    <row r="59" spans="2:13" ht="12">
      <c r="B59" s="20"/>
      <c r="M59" s="20"/>
    </row>
    <row r="60" spans="2:13" ht="12">
      <c r="B60" s="20"/>
      <c r="M60" s="20"/>
    </row>
    <row r="61" spans="1:31" s="2" customFormat="1" ht="12">
      <c r="A61" s="38"/>
      <c r="B61" s="44"/>
      <c r="C61" s="38"/>
      <c r="D61" s="166" t="s">
        <v>54</v>
      </c>
      <c r="E61" s="167"/>
      <c r="F61" s="168" t="s">
        <v>55</v>
      </c>
      <c r="G61" s="166" t="s">
        <v>54</v>
      </c>
      <c r="H61" s="167"/>
      <c r="I61" s="167"/>
      <c r="J61" s="169" t="s">
        <v>55</v>
      </c>
      <c r="K61" s="167"/>
      <c r="L61" s="167"/>
      <c r="M61" s="63"/>
      <c r="S61" s="38"/>
      <c r="T61" s="38"/>
      <c r="U61" s="38"/>
      <c r="V61" s="38"/>
      <c r="W61" s="38"/>
      <c r="X61" s="38"/>
      <c r="Y61" s="38"/>
      <c r="Z61" s="38"/>
      <c r="AA61" s="38"/>
      <c r="AB61" s="38"/>
      <c r="AC61" s="38"/>
      <c r="AD61" s="38"/>
      <c r="AE61" s="38"/>
    </row>
    <row r="62" spans="2:13" ht="12">
      <c r="B62" s="20"/>
      <c r="M62" s="20"/>
    </row>
    <row r="63" spans="2:13" ht="12">
      <c r="B63" s="20"/>
      <c r="M63" s="20"/>
    </row>
    <row r="64" spans="2:13" ht="12">
      <c r="B64" s="20"/>
      <c r="M64" s="20"/>
    </row>
    <row r="65" spans="1:31" s="2" customFormat="1" ht="12">
      <c r="A65" s="38"/>
      <c r="B65" s="44"/>
      <c r="C65" s="38"/>
      <c r="D65" s="164" t="s">
        <v>56</v>
      </c>
      <c r="E65" s="170"/>
      <c r="F65" s="170"/>
      <c r="G65" s="164" t="s">
        <v>57</v>
      </c>
      <c r="H65" s="170"/>
      <c r="I65" s="170"/>
      <c r="J65" s="170"/>
      <c r="K65" s="170"/>
      <c r="L65" s="170"/>
      <c r="M65" s="63"/>
      <c r="S65" s="38"/>
      <c r="T65" s="38"/>
      <c r="U65" s="38"/>
      <c r="V65" s="38"/>
      <c r="W65" s="38"/>
      <c r="X65" s="38"/>
      <c r="Y65" s="38"/>
      <c r="Z65" s="38"/>
      <c r="AA65" s="38"/>
      <c r="AB65" s="38"/>
      <c r="AC65" s="38"/>
      <c r="AD65" s="38"/>
      <c r="AE65" s="38"/>
    </row>
    <row r="66" spans="2:13" ht="12">
      <c r="B66" s="20"/>
      <c r="M66" s="20"/>
    </row>
    <row r="67" spans="2:13" ht="12">
      <c r="B67" s="20"/>
      <c r="M67" s="20"/>
    </row>
    <row r="68" spans="2:13" ht="12">
      <c r="B68" s="20"/>
      <c r="M68" s="20"/>
    </row>
    <row r="69" spans="2:13" ht="12">
      <c r="B69" s="20"/>
      <c r="M69" s="20"/>
    </row>
    <row r="70" spans="2:13" ht="12">
      <c r="B70" s="20"/>
      <c r="M70" s="20"/>
    </row>
    <row r="71" spans="2:13" ht="12">
      <c r="B71" s="20"/>
      <c r="M71" s="20"/>
    </row>
    <row r="72" spans="2:13" ht="12">
      <c r="B72" s="20"/>
      <c r="M72" s="20"/>
    </row>
    <row r="73" spans="2:13" ht="12">
      <c r="B73" s="20"/>
      <c r="M73" s="20"/>
    </row>
    <row r="74" spans="2:13" ht="12">
      <c r="B74" s="20"/>
      <c r="M74" s="20"/>
    </row>
    <row r="75" spans="2:13" ht="12">
      <c r="B75" s="20"/>
      <c r="M75" s="20"/>
    </row>
    <row r="76" spans="1:31" s="2" customFormat="1" ht="12">
      <c r="A76" s="38"/>
      <c r="B76" s="44"/>
      <c r="C76" s="38"/>
      <c r="D76" s="166" t="s">
        <v>54</v>
      </c>
      <c r="E76" s="167"/>
      <c r="F76" s="168" t="s">
        <v>55</v>
      </c>
      <c r="G76" s="166" t="s">
        <v>54</v>
      </c>
      <c r="H76" s="167"/>
      <c r="I76" s="167"/>
      <c r="J76" s="169" t="s">
        <v>55</v>
      </c>
      <c r="K76" s="167"/>
      <c r="L76" s="167"/>
      <c r="M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118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MŠ Pionýrů – Oprava elektroinstalace (osvětlení) čtyř tříd, Sokolov</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114</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01 - Elektroinstalace - m.č. 101 - herna</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23</v>
      </c>
      <c r="D89" s="40"/>
      <c r="E89" s="40"/>
      <c r="F89" s="27" t="str">
        <f>F12</f>
        <v>Sokolov</v>
      </c>
      <c r="G89" s="40"/>
      <c r="H89" s="40"/>
      <c r="I89" s="32" t="s">
        <v>25</v>
      </c>
      <c r="J89" s="79" t="str">
        <f>IF(J12="","",J12)</f>
        <v>23. 2. 2022</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Město Sokolov</v>
      </c>
      <c r="G91" s="40"/>
      <c r="H91" s="40"/>
      <c r="I91" s="32" t="s">
        <v>33</v>
      </c>
      <c r="J91" s="36" t="str">
        <f>E21</f>
        <v>Ing. Jiří Voráč</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31</v>
      </c>
      <c r="D92" s="40"/>
      <c r="E92" s="40"/>
      <c r="F92" s="27" t="str">
        <f>IF(E18="","",E18)</f>
        <v>Vyplň údaj</v>
      </c>
      <c r="G92" s="40"/>
      <c r="H92" s="40"/>
      <c r="I92" s="32" t="s">
        <v>35</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119</v>
      </c>
      <c r="D94" s="177"/>
      <c r="E94" s="177"/>
      <c r="F94" s="177"/>
      <c r="G94" s="177"/>
      <c r="H94" s="177"/>
      <c r="I94" s="178" t="s">
        <v>120</v>
      </c>
      <c r="J94" s="178" t="s">
        <v>121</v>
      </c>
      <c r="K94" s="178" t="s">
        <v>122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123</v>
      </c>
      <c r="D96" s="40"/>
      <c r="E96" s="40"/>
      <c r="F96" s="40"/>
      <c r="G96" s="40"/>
      <c r="H96" s="40"/>
      <c r="I96" s="110">
        <f>Q120</f>
        <v>0</v>
      </c>
      <c r="J96" s="110">
        <f>R120</f>
        <v>0</v>
      </c>
      <c r="K96" s="110">
        <f>K120</f>
        <v>0</v>
      </c>
      <c r="L96" s="40"/>
      <c r="M96" s="63"/>
      <c r="S96" s="38"/>
      <c r="T96" s="38"/>
      <c r="U96" s="38"/>
      <c r="V96" s="38"/>
      <c r="W96" s="38"/>
      <c r="X96" s="38"/>
      <c r="Y96" s="38"/>
      <c r="Z96" s="38"/>
      <c r="AA96" s="38"/>
      <c r="AB96" s="38"/>
      <c r="AC96" s="38"/>
      <c r="AD96" s="38"/>
      <c r="AE96" s="38"/>
      <c r="AU96" s="17" t="s">
        <v>124</v>
      </c>
    </row>
    <row r="97" spans="1:31" s="9" customFormat="1" ht="24.95" customHeight="1">
      <c r="A97" s="9"/>
      <c r="B97" s="180"/>
      <c r="C97" s="181"/>
      <c r="D97" s="182" t="s">
        <v>125</v>
      </c>
      <c r="E97" s="183"/>
      <c r="F97" s="183"/>
      <c r="G97" s="183"/>
      <c r="H97" s="183"/>
      <c r="I97" s="184">
        <f>Q121</f>
        <v>0</v>
      </c>
      <c r="J97" s="184">
        <f>R121</f>
        <v>0</v>
      </c>
      <c r="K97" s="184">
        <f>K121</f>
        <v>0</v>
      </c>
      <c r="L97" s="181"/>
      <c r="M97" s="185"/>
      <c r="S97" s="9"/>
      <c r="T97" s="9"/>
      <c r="U97" s="9"/>
      <c r="V97" s="9"/>
      <c r="W97" s="9"/>
      <c r="X97" s="9"/>
      <c r="Y97" s="9"/>
      <c r="Z97" s="9"/>
      <c r="AA97" s="9"/>
      <c r="AB97" s="9"/>
      <c r="AC97" s="9"/>
      <c r="AD97" s="9"/>
      <c r="AE97" s="9"/>
    </row>
    <row r="98" spans="1:31" s="10" customFormat="1" ht="19.9" customHeight="1">
      <c r="A98" s="10"/>
      <c r="B98" s="186"/>
      <c r="C98" s="187"/>
      <c r="D98" s="188" t="s">
        <v>126</v>
      </c>
      <c r="E98" s="189"/>
      <c r="F98" s="189"/>
      <c r="G98" s="189"/>
      <c r="H98" s="189"/>
      <c r="I98" s="190">
        <f>Q122</f>
        <v>0</v>
      </c>
      <c r="J98" s="190">
        <f>R122</f>
        <v>0</v>
      </c>
      <c r="K98" s="190">
        <f>K122</f>
        <v>0</v>
      </c>
      <c r="L98" s="187"/>
      <c r="M98" s="191"/>
      <c r="S98" s="10"/>
      <c r="T98" s="10"/>
      <c r="U98" s="10"/>
      <c r="V98" s="10"/>
      <c r="W98" s="10"/>
      <c r="X98" s="10"/>
      <c r="Y98" s="10"/>
      <c r="Z98" s="10"/>
      <c r="AA98" s="10"/>
      <c r="AB98" s="10"/>
      <c r="AC98" s="10"/>
      <c r="AD98" s="10"/>
      <c r="AE98" s="10"/>
    </row>
    <row r="99" spans="1:31" s="10" customFormat="1" ht="19.9" customHeight="1">
      <c r="A99" s="10"/>
      <c r="B99" s="186"/>
      <c r="C99" s="187"/>
      <c r="D99" s="188" t="s">
        <v>127</v>
      </c>
      <c r="E99" s="189"/>
      <c r="F99" s="189"/>
      <c r="G99" s="189"/>
      <c r="H99" s="189"/>
      <c r="I99" s="190">
        <f>Q255</f>
        <v>0</v>
      </c>
      <c r="J99" s="190">
        <f>R255</f>
        <v>0</v>
      </c>
      <c r="K99" s="190">
        <f>K255</f>
        <v>0</v>
      </c>
      <c r="L99" s="187"/>
      <c r="M99" s="191"/>
      <c r="S99" s="10"/>
      <c r="T99" s="10"/>
      <c r="U99" s="10"/>
      <c r="V99" s="10"/>
      <c r="W99" s="10"/>
      <c r="X99" s="10"/>
      <c r="Y99" s="10"/>
      <c r="Z99" s="10"/>
      <c r="AA99" s="10"/>
      <c r="AB99" s="10"/>
      <c r="AC99" s="10"/>
      <c r="AD99" s="10"/>
      <c r="AE99" s="10"/>
    </row>
    <row r="100" spans="1:31" s="10" customFormat="1" ht="14.85" customHeight="1">
      <c r="A100" s="10"/>
      <c r="B100" s="186"/>
      <c r="C100" s="187"/>
      <c r="D100" s="188" t="s">
        <v>128</v>
      </c>
      <c r="E100" s="189"/>
      <c r="F100" s="189"/>
      <c r="G100" s="189"/>
      <c r="H100" s="189"/>
      <c r="I100" s="190">
        <f>Q256</f>
        <v>0</v>
      </c>
      <c r="J100" s="190">
        <f>R256</f>
        <v>0</v>
      </c>
      <c r="K100" s="190">
        <f>K256</f>
        <v>0</v>
      </c>
      <c r="L100" s="187"/>
      <c r="M100" s="191"/>
      <c r="S100" s="10"/>
      <c r="T100" s="10"/>
      <c r="U100" s="10"/>
      <c r="V100" s="10"/>
      <c r="W100" s="10"/>
      <c r="X100" s="10"/>
      <c r="Y100" s="10"/>
      <c r="Z100" s="10"/>
      <c r="AA100" s="10"/>
      <c r="AB100" s="10"/>
      <c r="AC100" s="10"/>
      <c r="AD100" s="10"/>
      <c r="AE100" s="10"/>
    </row>
    <row r="101" spans="1:31" s="2" customFormat="1" ht="21.8" customHeight="1">
      <c r="A101" s="38"/>
      <c r="B101" s="39"/>
      <c r="C101" s="40"/>
      <c r="D101" s="40"/>
      <c r="E101" s="40"/>
      <c r="F101" s="40"/>
      <c r="G101" s="40"/>
      <c r="H101" s="40"/>
      <c r="I101" s="40"/>
      <c r="J101" s="40"/>
      <c r="K101" s="40"/>
      <c r="L101" s="40"/>
      <c r="M101" s="63"/>
      <c r="S101" s="38"/>
      <c r="T101" s="38"/>
      <c r="U101" s="38"/>
      <c r="V101" s="38"/>
      <c r="W101" s="38"/>
      <c r="X101" s="38"/>
      <c r="Y101" s="38"/>
      <c r="Z101" s="38"/>
      <c r="AA101" s="38"/>
      <c r="AB101" s="38"/>
      <c r="AC101" s="38"/>
      <c r="AD101" s="38"/>
      <c r="AE101" s="38"/>
    </row>
    <row r="102" spans="1:31" s="2" customFormat="1" ht="6.95" customHeight="1">
      <c r="A102" s="38"/>
      <c r="B102" s="66"/>
      <c r="C102" s="67"/>
      <c r="D102" s="67"/>
      <c r="E102" s="67"/>
      <c r="F102" s="67"/>
      <c r="G102" s="67"/>
      <c r="H102" s="67"/>
      <c r="I102" s="67"/>
      <c r="J102" s="67"/>
      <c r="K102" s="67"/>
      <c r="L102" s="67"/>
      <c r="M102" s="63"/>
      <c r="S102" s="38"/>
      <c r="T102" s="38"/>
      <c r="U102" s="38"/>
      <c r="V102" s="38"/>
      <c r="W102" s="38"/>
      <c r="X102" s="38"/>
      <c r="Y102" s="38"/>
      <c r="Z102" s="38"/>
      <c r="AA102" s="38"/>
      <c r="AB102" s="38"/>
      <c r="AC102" s="38"/>
      <c r="AD102" s="38"/>
      <c r="AE102" s="38"/>
    </row>
    <row r="106" spans="1:31" s="2" customFormat="1" ht="6.95" customHeight="1">
      <c r="A106" s="38"/>
      <c r="B106" s="68"/>
      <c r="C106" s="69"/>
      <c r="D106" s="69"/>
      <c r="E106" s="69"/>
      <c r="F106" s="69"/>
      <c r="G106" s="69"/>
      <c r="H106" s="69"/>
      <c r="I106" s="69"/>
      <c r="J106" s="69"/>
      <c r="K106" s="69"/>
      <c r="L106" s="69"/>
      <c r="M106" s="63"/>
      <c r="S106" s="38"/>
      <c r="T106" s="38"/>
      <c r="U106" s="38"/>
      <c r="V106" s="38"/>
      <c r="W106" s="38"/>
      <c r="X106" s="38"/>
      <c r="Y106" s="38"/>
      <c r="Z106" s="38"/>
      <c r="AA106" s="38"/>
      <c r="AB106" s="38"/>
      <c r="AC106" s="38"/>
      <c r="AD106" s="38"/>
      <c r="AE106" s="38"/>
    </row>
    <row r="107" spans="1:31" s="2" customFormat="1" ht="24.95" customHeight="1">
      <c r="A107" s="38"/>
      <c r="B107" s="39"/>
      <c r="C107" s="23" t="s">
        <v>129</v>
      </c>
      <c r="D107" s="40"/>
      <c r="E107" s="40"/>
      <c r="F107" s="40"/>
      <c r="G107" s="40"/>
      <c r="H107" s="40"/>
      <c r="I107" s="40"/>
      <c r="J107" s="40"/>
      <c r="K107" s="40"/>
      <c r="L107" s="40"/>
      <c r="M107" s="63"/>
      <c r="S107" s="38"/>
      <c r="T107" s="38"/>
      <c r="U107" s="38"/>
      <c r="V107" s="38"/>
      <c r="W107" s="38"/>
      <c r="X107" s="38"/>
      <c r="Y107" s="38"/>
      <c r="Z107" s="38"/>
      <c r="AA107" s="38"/>
      <c r="AB107" s="38"/>
      <c r="AC107" s="38"/>
      <c r="AD107" s="38"/>
      <c r="AE107" s="38"/>
    </row>
    <row r="108" spans="1:31" s="2" customFormat="1" ht="6.95" customHeight="1">
      <c r="A108" s="38"/>
      <c r="B108" s="39"/>
      <c r="C108" s="40"/>
      <c r="D108" s="40"/>
      <c r="E108" s="40"/>
      <c r="F108" s="40"/>
      <c r="G108" s="40"/>
      <c r="H108" s="40"/>
      <c r="I108" s="40"/>
      <c r="J108" s="40"/>
      <c r="K108" s="40"/>
      <c r="L108" s="40"/>
      <c r="M108" s="63"/>
      <c r="S108" s="38"/>
      <c r="T108" s="38"/>
      <c r="U108" s="38"/>
      <c r="V108" s="38"/>
      <c r="W108" s="38"/>
      <c r="X108" s="38"/>
      <c r="Y108" s="38"/>
      <c r="Z108" s="38"/>
      <c r="AA108" s="38"/>
      <c r="AB108" s="38"/>
      <c r="AC108" s="38"/>
      <c r="AD108" s="38"/>
      <c r="AE108" s="38"/>
    </row>
    <row r="109" spans="1:31" s="2" customFormat="1" ht="12" customHeight="1">
      <c r="A109" s="38"/>
      <c r="B109" s="39"/>
      <c r="C109" s="32" t="s">
        <v>17</v>
      </c>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175" t="str">
        <f>E7</f>
        <v>MŠ Pionýrů – Oprava elektroinstalace (osvětlení) čtyř tříd, Sokolov</v>
      </c>
      <c r="F110" s="32"/>
      <c r="G110" s="32"/>
      <c r="H110" s="32"/>
      <c r="I110" s="40"/>
      <c r="J110" s="40"/>
      <c r="K110" s="40"/>
      <c r="L110" s="40"/>
      <c r="M110" s="63"/>
      <c r="S110" s="38"/>
      <c r="T110" s="38"/>
      <c r="U110" s="38"/>
      <c r="V110" s="38"/>
      <c r="W110" s="38"/>
      <c r="X110" s="38"/>
      <c r="Y110" s="38"/>
      <c r="Z110" s="38"/>
      <c r="AA110" s="38"/>
      <c r="AB110" s="38"/>
      <c r="AC110" s="38"/>
      <c r="AD110" s="38"/>
      <c r="AE110" s="38"/>
    </row>
    <row r="111" spans="1:31" s="2" customFormat="1" ht="12" customHeight="1">
      <c r="A111" s="38"/>
      <c r="B111" s="39"/>
      <c r="C111" s="32" t="s">
        <v>114</v>
      </c>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76" t="str">
        <f>E9</f>
        <v>01 - Elektroinstalace - m.č. 101 - herna</v>
      </c>
      <c r="F112" s="40"/>
      <c r="G112" s="40"/>
      <c r="H112" s="40"/>
      <c r="I112" s="40"/>
      <c r="J112" s="40"/>
      <c r="K112" s="40"/>
      <c r="L112" s="40"/>
      <c r="M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2" customHeight="1">
      <c r="A114" s="38"/>
      <c r="B114" s="39"/>
      <c r="C114" s="32" t="s">
        <v>23</v>
      </c>
      <c r="D114" s="40"/>
      <c r="E114" s="40"/>
      <c r="F114" s="27" t="str">
        <f>F12</f>
        <v>Sokolov</v>
      </c>
      <c r="G114" s="40"/>
      <c r="H114" s="40"/>
      <c r="I114" s="32" t="s">
        <v>25</v>
      </c>
      <c r="J114" s="79" t="str">
        <f>IF(J12="","",J12)</f>
        <v>23. 2. 2022</v>
      </c>
      <c r="K114" s="40"/>
      <c r="L114" s="40"/>
      <c r="M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15.15" customHeight="1">
      <c r="A116" s="38"/>
      <c r="B116" s="39"/>
      <c r="C116" s="32" t="s">
        <v>27</v>
      </c>
      <c r="D116" s="40"/>
      <c r="E116" s="40"/>
      <c r="F116" s="27" t="str">
        <f>E15</f>
        <v>Město Sokolov</v>
      </c>
      <c r="G116" s="40"/>
      <c r="H116" s="40"/>
      <c r="I116" s="32" t="s">
        <v>33</v>
      </c>
      <c r="J116" s="36" t="str">
        <f>E21</f>
        <v>Ing. Jiří Voráč</v>
      </c>
      <c r="K116" s="40"/>
      <c r="L116" s="40"/>
      <c r="M116" s="63"/>
      <c r="S116" s="38"/>
      <c r="T116" s="38"/>
      <c r="U116" s="38"/>
      <c r="V116" s="38"/>
      <c r="W116" s="38"/>
      <c r="X116" s="38"/>
      <c r="Y116" s="38"/>
      <c r="Z116" s="38"/>
      <c r="AA116" s="38"/>
      <c r="AB116" s="38"/>
      <c r="AC116" s="38"/>
      <c r="AD116" s="38"/>
      <c r="AE116" s="38"/>
    </row>
    <row r="117" spans="1:31" s="2" customFormat="1" ht="15.15" customHeight="1">
      <c r="A117" s="38"/>
      <c r="B117" s="39"/>
      <c r="C117" s="32" t="s">
        <v>31</v>
      </c>
      <c r="D117" s="40"/>
      <c r="E117" s="40"/>
      <c r="F117" s="27" t="str">
        <f>IF(E18="","",E18)</f>
        <v>Vyplň údaj</v>
      </c>
      <c r="G117" s="40"/>
      <c r="H117" s="40"/>
      <c r="I117" s="32" t="s">
        <v>35</v>
      </c>
      <c r="J117" s="36" t="str">
        <f>E24</f>
        <v xml:space="preserve"> </v>
      </c>
      <c r="K117" s="40"/>
      <c r="L117" s="40"/>
      <c r="M117" s="63"/>
      <c r="S117" s="38"/>
      <c r="T117" s="38"/>
      <c r="U117" s="38"/>
      <c r="V117" s="38"/>
      <c r="W117" s="38"/>
      <c r="X117" s="38"/>
      <c r="Y117" s="38"/>
      <c r="Z117" s="38"/>
      <c r="AA117" s="38"/>
      <c r="AB117" s="38"/>
      <c r="AC117" s="38"/>
      <c r="AD117" s="38"/>
      <c r="AE117" s="38"/>
    </row>
    <row r="118" spans="1:31" s="2" customFormat="1" ht="10.3" customHeight="1">
      <c r="A118" s="38"/>
      <c r="B118" s="39"/>
      <c r="C118" s="40"/>
      <c r="D118" s="40"/>
      <c r="E118" s="40"/>
      <c r="F118" s="40"/>
      <c r="G118" s="40"/>
      <c r="H118" s="40"/>
      <c r="I118" s="40"/>
      <c r="J118" s="40"/>
      <c r="K118" s="40"/>
      <c r="L118" s="40"/>
      <c r="M118" s="63"/>
      <c r="S118" s="38"/>
      <c r="T118" s="38"/>
      <c r="U118" s="38"/>
      <c r="V118" s="38"/>
      <c r="W118" s="38"/>
      <c r="X118" s="38"/>
      <c r="Y118" s="38"/>
      <c r="Z118" s="38"/>
      <c r="AA118" s="38"/>
      <c r="AB118" s="38"/>
      <c r="AC118" s="38"/>
      <c r="AD118" s="38"/>
      <c r="AE118" s="38"/>
    </row>
    <row r="119" spans="1:31" s="11" customFormat="1" ht="29.25" customHeight="1">
      <c r="A119" s="192"/>
      <c r="B119" s="193"/>
      <c r="C119" s="194" t="s">
        <v>130</v>
      </c>
      <c r="D119" s="195" t="s">
        <v>64</v>
      </c>
      <c r="E119" s="195" t="s">
        <v>60</v>
      </c>
      <c r="F119" s="195" t="s">
        <v>61</v>
      </c>
      <c r="G119" s="195" t="s">
        <v>131</v>
      </c>
      <c r="H119" s="195" t="s">
        <v>132</v>
      </c>
      <c r="I119" s="195" t="s">
        <v>133</v>
      </c>
      <c r="J119" s="195" t="s">
        <v>134</v>
      </c>
      <c r="K119" s="195" t="s">
        <v>122</v>
      </c>
      <c r="L119" s="196" t="s">
        <v>135</v>
      </c>
      <c r="M119" s="197"/>
      <c r="N119" s="100" t="s">
        <v>1</v>
      </c>
      <c r="O119" s="101" t="s">
        <v>43</v>
      </c>
      <c r="P119" s="101" t="s">
        <v>136</v>
      </c>
      <c r="Q119" s="101" t="s">
        <v>137</v>
      </c>
      <c r="R119" s="101" t="s">
        <v>138</v>
      </c>
      <c r="S119" s="101" t="s">
        <v>139</v>
      </c>
      <c r="T119" s="101" t="s">
        <v>140</v>
      </c>
      <c r="U119" s="101" t="s">
        <v>141</v>
      </c>
      <c r="V119" s="101" t="s">
        <v>142</v>
      </c>
      <c r="W119" s="101" t="s">
        <v>143</v>
      </c>
      <c r="X119" s="102" t="s">
        <v>144</v>
      </c>
      <c r="Y119" s="192"/>
      <c r="Z119" s="192"/>
      <c r="AA119" s="192"/>
      <c r="AB119" s="192"/>
      <c r="AC119" s="192"/>
      <c r="AD119" s="192"/>
      <c r="AE119" s="192"/>
    </row>
    <row r="120" spans="1:63" s="2" customFormat="1" ht="22.8" customHeight="1">
      <c r="A120" s="38"/>
      <c r="B120" s="39"/>
      <c r="C120" s="107" t="s">
        <v>145</v>
      </c>
      <c r="D120" s="40"/>
      <c r="E120" s="40"/>
      <c r="F120" s="40"/>
      <c r="G120" s="40"/>
      <c r="H120" s="40"/>
      <c r="I120" s="40"/>
      <c r="J120" s="40"/>
      <c r="K120" s="198">
        <f>BK120</f>
        <v>0</v>
      </c>
      <c r="L120" s="40"/>
      <c r="M120" s="44"/>
      <c r="N120" s="103"/>
      <c r="O120" s="199"/>
      <c r="P120" s="104"/>
      <c r="Q120" s="200">
        <f>Q121</f>
        <v>0</v>
      </c>
      <c r="R120" s="200">
        <f>R121</f>
        <v>0</v>
      </c>
      <c r="S120" s="104"/>
      <c r="T120" s="201">
        <f>T121</f>
        <v>0</v>
      </c>
      <c r="U120" s="104"/>
      <c r="V120" s="201">
        <f>V121</f>
        <v>0</v>
      </c>
      <c r="W120" s="104"/>
      <c r="X120" s="202">
        <f>X121</f>
        <v>0</v>
      </c>
      <c r="Y120" s="38"/>
      <c r="Z120" s="38"/>
      <c r="AA120" s="38"/>
      <c r="AB120" s="38"/>
      <c r="AC120" s="38"/>
      <c r="AD120" s="38"/>
      <c r="AE120" s="38"/>
      <c r="AT120" s="17" t="s">
        <v>80</v>
      </c>
      <c r="AU120" s="17" t="s">
        <v>124</v>
      </c>
      <c r="BK120" s="203">
        <f>BK121</f>
        <v>0</v>
      </c>
    </row>
    <row r="121" spans="1:63" s="12" customFormat="1" ht="25.9" customHeight="1">
      <c r="A121" s="12"/>
      <c r="B121" s="204"/>
      <c r="C121" s="205"/>
      <c r="D121" s="206" t="s">
        <v>80</v>
      </c>
      <c r="E121" s="207" t="s">
        <v>146</v>
      </c>
      <c r="F121" s="207" t="s">
        <v>147</v>
      </c>
      <c r="G121" s="205"/>
      <c r="H121" s="205"/>
      <c r="I121" s="208"/>
      <c r="J121" s="208"/>
      <c r="K121" s="209">
        <f>BK121</f>
        <v>0</v>
      </c>
      <c r="L121" s="205"/>
      <c r="M121" s="210"/>
      <c r="N121" s="211"/>
      <c r="O121" s="212"/>
      <c r="P121" s="212"/>
      <c r="Q121" s="213">
        <f>Q122+Q255</f>
        <v>0</v>
      </c>
      <c r="R121" s="213">
        <f>R122+R255</f>
        <v>0</v>
      </c>
      <c r="S121" s="212"/>
      <c r="T121" s="214">
        <f>T122+T255</f>
        <v>0</v>
      </c>
      <c r="U121" s="212"/>
      <c r="V121" s="214">
        <f>V122+V255</f>
        <v>0</v>
      </c>
      <c r="W121" s="212"/>
      <c r="X121" s="215">
        <f>X122+X255</f>
        <v>0</v>
      </c>
      <c r="Y121" s="12"/>
      <c r="Z121" s="12"/>
      <c r="AA121" s="12"/>
      <c r="AB121" s="12"/>
      <c r="AC121" s="12"/>
      <c r="AD121" s="12"/>
      <c r="AE121" s="12"/>
      <c r="AR121" s="216" t="s">
        <v>91</v>
      </c>
      <c r="AT121" s="217" t="s">
        <v>80</v>
      </c>
      <c r="AU121" s="217" t="s">
        <v>81</v>
      </c>
      <c r="AY121" s="216" t="s">
        <v>148</v>
      </c>
      <c r="BK121" s="218">
        <f>BK122+BK255</f>
        <v>0</v>
      </c>
    </row>
    <row r="122" spans="1:63" s="12" customFormat="1" ht="22.8" customHeight="1">
      <c r="A122" s="12"/>
      <c r="B122" s="204"/>
      <c r="C122" s="205"/>
      <c r="D122" s="206" t="s">
        <v>80</v>
      </c>
      <c r="E122" s="219" t="s">
        <v>149</v>
      </c>
      <c r="F122" s="219" t="s">
        <v>150</v>
      </c>
      <c r="G122" s="205"/>
      <c r="H122" s="205"/>
      <c r="I122" s="208"/>
      <c r="J122" s="208"/>
      <c r="K122" s="220">
        <f>BK122</f>
        <v>0</v>
      </c>
      <c r="L122" s="205"/>
      <c r="M122" s="210"/>
      <c r="N122" s="211"/>
      <c r="O122" s="212"/>
      <c r="P122" s="212"/>
      <c r="Q122" s="213">
        <f>SUM(Q123:Q254)</f>
        <v>0</v>
      </c>
      <c r="R122" s="213">
        <f>SUM(R123:R254)</f>
        <v>0</v>
      </c>
      <c r="S122" s="212"/>
      <c r="T122" s="214">
        <f>SUM(T123:T254)</f>
        <v>0</v>
      </c>
      <c r="U122" s="212"/>
      <c r="V122" s="214">
        <f>SUM(V123:V254)</f>
        <v>0</v>
      </c>
      <c r="W122" s="212"/>
      <c r="X122" s="215">
        <f>SUM(X123:X254)</f>
        <v>0</v>
      </c>
      <c r="Y122" s="12"/>
      <c r="Z122" s="12"/>
      <c r="AA122" s="12"/>
      <c r="AB122" s="12"/>
      <c r="AC122" s="12"/>
      <c r="AD122" s="12"/>
      <c r="AE122" s="12"/>
      <c r="AR122" s="216" t="s">
        <v>89</v>
      </c>
      <c r="AT122" s="217" t="s">
        <v>80</v>
      </c>
      <c r="AU122" s="217" t="s">
        <v>89</v>
      </c>
      <c r="AY122" s="216" t="s">
        <v>148</v>
      </c>
      <c r="BK122" s="218">
        <f>SUM(BK123:BK254)</f>
        <v>0</v>
      </c>
    </row>
    <row r="123" spans="1:65" s="2" customFormat="1" ht="24.15" customHeight="1">
      <c r="A123" s="38"/>
      <c r="B123" s="39"/>
      <c r="C123" s="221" t="s">
        <v>89</v>
      </c>
      <c r="D123" s="221" t="s">
        <v>151</v>
      </c>
      <c r="E123" s="222" t="s">
        <v>152</v>
      </c>
      <c r="F123" s="223" t="s">
        <v>153</v>
      </c>
      <c r="G123" s="224" t="s">
        <v>154</v>
      </c>
      <c r="H123" s="225">
        <v>1</v>
      </c>
      <c r="I123" s="226"/>
      <c r="J123" s="227"/>
      <c r="K123" s="228">
        <f>ROUND(P123*H123,2)</f>
        <v>0</v>
      </c>
      <c r="L123" s="223" t="s">
        <v>1</v>
      </c>
      <c r="M123" s="229"/>
      <c r="N123" s="230" t="s">
        <v>1</v>
      </c>
      <c r="O123" s="231" t="s">
        <v>44</v>
      </c>
      <c r="P123" s="232">
        <f>I123+J123</f>
        <v>0</v>
      </c>
      <c r="Q123" s="232">
        <f>ROUND(I123*H123,2)</f>
        <v>0</v>
      </c>
      <c r="R123" s="232">
        <f>ROUND(J123*H123,2)</f>
        <v>0</v>
      </c>
      <c r="S123" s="91"/>
      <c r="T123" s="233">
        <f>S123*H123</f>
        <v>0</v>
      </c>
      <c r="U123" s="233">
        <v>0</v>
      </c>
      <c r="V123" s="233">
        <f>U123*H123</f>
        <v>0</v>
      </c>
      <c r="W123" s="233">
        <v>0</v>
      </c>
      <c r="X123" s="234">
        <f>W123*H123</f>
        <v>0</v>
      </c>
      <c r="Y123" s="38"/>
      <c r="Z123" s="38"/>
      <c r="AA123" s="38"/>
      <c r="AB123" s="38"/>
      <c r="AC123" s="38"/>
      <c r="AD123" s="38"/>
      <c r="AE123" s="38"/>
      <c r="AR123" s="235" t="s">
        <v>155</v>
      </c>
      <c r="AT123" s="235" t="s">
        <v>151</v>
      </c>
      <c r="AU123" s="235" t="s">
        <v>91</v>
      </c>
      <c r="AY123" s="17" t="s">
        <v>148</v>
      </c>
      <c r="BE123" s="236">
        <f>IF(O123="základní",K123,0)</f>
        <v>0</v>
      </c>
      <c r="BF123" s="236">
        <f>IF(O123="snížená",K123,0)</f>
        <v>0</v>
      </c>
      <c r="BG123" s="236">
        <f>IF(O123="zákl. přenesená",K123,0)</f>
        <v>0</v>
      </c>
      <c r="BH123" s="236">
        <f>IF(O123="sníž. přenesená",K123,0)</f>
        <v>0</v>
      </c>
      <c r="BI123" s="236">
        <f>IF(O123="nulová",K123,0)</f>
        <v>0</v>
      </c>
      <c r="BJ123" s="17" t="s">
        <v>89</v>
      </c>
      <c r="BK123" s="236">
        <f>ROUND(P123*H123,2)</f>
        <v>0</v>
      </c>
      <c r="BL123" s="17" t="s">
        <v>156</v>
      </c>
      <c r="BM123" s="235" t="s">
        <v>157</v>
      </c>
    </row>
    <row r="124" spans="1:47" s="2" customFormat="1" ht="12">
      <c r="A124" s="38"/>
      <c r="B124" s="39"/>
      <c r="C124" s="40"/>
      <c r="D124" s="237" t="s">
        <v>158</v>
      </c>
      <c r="E124" s="40"/>
      <c r="F124" s="238" t="s">
        <v>153</v>
      </c>
      <c r="G124" s="40"/>
      <c r="H124" s="40"/>
      <c r="I124" s="239"/>
      <c r="J124" s="239"/>
      <c r="K124" s="40"/>
      <c r="L124" s="40"/>
      <c r="M124" s="44"/>
      <c r="N124" s="240"/>
      <c r="O124" s="241"/>
      <c r="P124" s="91"/>
      <c r="Q124" s="91"/>
      <c r="R124" s="91"/>
      <c r="S124" s="91"/>
      <c r="T124" s="91"/>
      <c r="U124" s="91"/>
      <c r="V124" s="91"/>
      <c r="W124" s="91"/>
      <c r="X124" s="92"/>
      <c r="Y124" s="38"/>
      <c r="Z124" s="38"/>
      <c r="AA124" s="38"/>
      <c r="AB124" s="38"/>
      <c r="AC124" s="38"/>
      <c r="AD124" s="38"/>
      <c r="AE124" s="38"/>
      <c r="AT124" s="17" t="s">
        <v>158</v>
      </c>
      <c r="AU124" s="17" t="s">
        <v>91</v>
      </c>
    </row>
    <row r="125" spans="1:51" s="13" customFormat="1" ht="12">
      <c r="A125" s="13"/>
      <c r="B125" s="242"/>
      <c r="C125" s="243"/>
      <c r="D125" s="237" t="s">
        <v>159</v>
      </c>
      <c r="E125" s="244" t="s">
        <v>1</v>
      </c>
      <c r="F125" s="245" t="s">
        <v>160</v>
      </c>
      <c r="G125" s="243"/>
      <c r="H125" s="244" t="s">
        <v>1</v>
      </c>
      <c r="I125" s="246"/>
      <c r="J125" s="246"/>
      <c r="K125" s="243"/>
      <c r="L125" s="243"/>
      <c r="M125" s="247"/>
      <c r="N125" s="248"/>
      <c r="O125" s="249"/>
      <c r="P125" s="249"/>
      <c r="Q125" s="249"/>
      <c r="R125" s="249"/>
      <c r="S125" s="249"/>
      <c r="T125" s="249"/>
      <c r="U125" s="249"/>
      <c r="V125" s="249"/>
      <c r="W125" s="249"/>
      <c r="X125" s="250"/>
      <c r="Y125" s="13"/>
      <c r="Z125" s="13"/>
      <c r="AA125" s="13"/>
      <c r="AB125" s="13"/>
      <c r="AC125" s="13"/>
      <c r="AD125" s="13"/>
      <c r="AE125" s="13"/>
      <c r="AT125" s="251" t="s">
        <v>159</v>
      </c>
      <c r="AU125" s="251" t="s">
        <v>91</v>
      </c>
      <c r="AV125" s="13" t="s">
        <v>89</v>
      </c>
      <c r="AW125" s="13" t="s">
        <v>5</v>
      </c>
      <c r="AX125" s="13" t="s">
        <v>81</v>
      </c>
      <c r="AY125" s="251" t="s">
        <v>148</v>
      </c>
    </row>
    <row r="126" spans="1:51" s="14" customFormat="1" ht="12">
      <c r="A126" s="14"/>
      <c r="B126" s="252"/>
      <c r="C126" s="253"/>
      <c r="D126" s="237" t="s">
        <v>159</v>
      </c>
      <c r="E126" s="254" t="s">
        <v>1</v>
      </c>
      <c r="F126" s="255" t="s">
        <v>89</v>
      </c>
      <c r="G126" s="253"/>
      <c r="H126" s="256">
        <v>1</v>
      </c>
      <c r="I126" s="257"/>
      <c r="J126" s="257"/>
      <c r="K126" s="253"/>
      <c r="L126" s="253"/>
      <c r="M126" s="258"/>
      <c r="N126" s="259"/>
      <c r="O126" s="260"/>
      <c r="P126" s="260"/>
      <c r="Q126" s="260"/>
      <c r="R126" s="260"/>
      <c r="S126" s="260"/>
      <c r="T126" s="260"/>
      <c r="U126" s="260"/>
      <c r="V126" s="260"/>
      <c r="W126" s="260"/>
      <c r="X126" s="261"/>
      <c r="Y126" s="14"/>
      <c r="Z126" s="14"/>
      <c r="AA126" s="14"/>
      <c r="AB126" s="14"/>
      <c r="AC126" s="14"/>
      <c r="AD126" s="14"/>
      <c r="AE126" s="14"/>
      <c r="AT126" s="262" t="s">
        <v>159</v>
      </c>
      <c r="AU126" s="262" t="s">
        <v>91</v>
      </c>
      <c r="AV126" s="14" t="s">
        <v>91</v>
      </c>
      <c r="AW126" s="14" t="s">
        <v>5</v>
      </c>
      <c r="AX126" s="14" t="s">
        <v>81</v>
      </c>
      <c r="AY126" s="262" t="s">
        <v>148</v>
      </c>
    </row>
    <row r="127" spans="1:51" s="15" customFormat="1" ht="12">
      <c r="A127" s="15"/>
      <c r="B127" s="263"/>
      <c r="C127" s="264"/>
      <c r="D127" s="237" t="s">
        <v>159</v>
      </c>
      <c r="E127" s="265" t="s">
        <v>1</v>
      </c>
      <c r="F127" s="266" t="s">
        <v>161</v>
      </c>
      <c r="G127" s="264"/>
      <c r="H127" s="267">
        <v>1</v>
      </c>
      <c r="I127" s="268"/>
      <c r="J127" s="268"/>
      <c r="K127" s="264"/>
      <c r="L127" s="264"/>
      <c r="M127" s="269"/>
      <c r="N127" s="270"/>
      <c r="O127" s="271"/>
      <c r="P127" s="271"/>
      <c r="Q127" s="271"/>
      <c r="R127" s="271"/>
      <c r="S127" s="271"/>
      <c r="T127" s="271"/>
      <c r="U127" s="271"/>
      <c r="V127" s="271"/>
      <c r="W127" s="271"/>
      <c r="X127" s="272"/>
      <c r="Y127" s="15"/>
      <c r="Z127" s="15"/>
      <c r="AA127" s="15"/>
      <c r="AB127" s="15"/>
      <c r="AC127" s="15"/>
      <c r="AD127" s="15"/>
      <c r="AE127" s="15"/>
      <c r="AT127" s="273" t="s">
        <v>159</v>
      </c>
      <c r="AU127" s="273" t="s">
        <v>91</v>
      </c>
      <c r="AV127" s="15" t="s">
        <v>156</v>
      </c>
      <c r="AW127" s="15" t="s">
        <v>5</v>
      </c>
      <c r="AX127" s="15" t="s">
        <v>89</v>
      </c>
      <c r="AY127" s="273" t="s">
        <v>148</v>
      </c>
    </row>
    <row r="128" spans="1:65" s="2" customFormat="1" ht="33" customHeight="1">
      <c r="A128" s="38"/>
      <c r="B128" s="39"/>
      <c r="C128" s="274" t="s">
        <v>91</v>
      </c>
      <c r="D128" s="274" t="s">
        <v>162</v>
      </c>
      <c r="E128" s="275" t="s">
        <v>163</v>
      </c>
      <c r="F128" s="276" t="s">
        <v>164</v>
      </c>
      <c r="G128" s="277" t="s">
        <v>165</v>
      </c>
      <c r="H128" s="278">
        <v>89</v>
      </c>
      <c r="I128" s="279"/>
      <c r="J128" s="279"/>
      <c r="K128" s="280">
        <f>ROUND(P128*H128,2)</f>
        <v>0</v>
      </c>
      <c r="L128" s="276" t="s">
        <v>166</v>
      </c>
      <c r="M128" s="44"/>
      <c r="N128" s="281" t="s">
        <v>1</v>
      </c>
      <c r="O128" s="231" t="s">
        <v>44</v>
      </c>
      <c r="P128" s="232">
        <f>I128+J128</f>
        <v>0</v>
      </c>
      <c r="Q128" s="232">
        <f>ROUND(I128*H128,2)</f>
        <v>0</v>
      </c>
      <c r="R128" s="232">
        <f>ROUND(J128*H128,2)</f>
        <v>0</v>
      </c>
      <c r="S128" s="91"/>
      <c r="T128" s="233">
        <f>S128*H128</f>
        <v>0</v>
      </c>
      <c r="U128" s="233">
        <v>0</v>
      </c>
      <c r="V128" s="233">
        <f>U128*H128</f>
        <v>0</v>
      </c>
      <c r="W128" s="233">
        <v>0</v>
      </c>
      <c r="X128" s="234">
        <f>W128*H128</f>
        <v>0</v>
      </c>
      <c r="Y128" s="38"/>
      <c r="Z128" s="38"/>
      <c r="AA128" s="38"/>
      <c r="AB128" s="38"/>
      <c r="AC128" s="38"/>
      <c r="AD128" s="38"/>
      <c r="AE128" s="38"/>
      <c r="AR128" s="235" t="s">
        <v>156</v>
      </c>
      <c r="AT128" s="235" t="s">
        <v>162</v>
      </c>
      <c r="AU128" s="235" t="s">
        <v>91</v>
      </c>
      <c r="AY128" s="17" t="s">
        <v>148</v>
      </c>
      <c r="BE128" s="236">
        <f>IF(O128="základní",K128,0)</f>
        <v>0</v>
      </c>
      <c r="BF128" s="236">
        <f>IF(O128="snížená",K128,0)</f>
        <v>0</v>
      </c>
      <c r="BG128" s="236">
        <f>IF(O128="zákl. přenesená",K128,0)</f>
        <v>0</v>
      </c>
      <c r="BH128" s="236">
        <f>IF(O128="sníž. přenesená",K128,0)</f>
        <v>0</v>
      </c>
      <c r="BI128" s="236">
        <f>IF(O128="nulová",K128,0)</f>
        <v>0</v>
      </c>
      <c r="BJ128" s="17" t="s">
        <v>89</v>
      </c>
      <c r="BK128" s="236">
        <f>ROUND(P128*H128,2)</f>
        <v>0</v>
      </c>
      <c r="BL128" s="17" t="s">
        <v>156</v>
      </c>
      <c r="BM128" s="235" t="s">
        <v>167</v>
      </c>
    </row>
    <row r="129" spans="1:47" s="2" customFormat="1" ht="12">
      <c r="A129" s="38"/>
      <c r="B129" s="39"/>
      <c r="C129" s="40"/>
      <c r="D129" s="237" t="s">
        <v>158</v>
      </c>
      <c r="E129" s="40"/>
      <c r="F129" s="238" t="s">
        <v>168</v>
      </c>
      <c r="G129" s="40"/>
      <c r="H129" s="40"/>
      <c r="I129" s="239"/>
      <c r="J129" s="239"/>
      <c r="K129" s="40"/>
      <c r="L129" s="40"/>
      <c r="M129" s="44"/>
      <c r="N129" s="240"/>
      <c r="O129" s="241"/>
      <c r="P129" s="91"/>
      <c r="Q129" s="91"/>
      <c r="R129" s="91"/>
      <c r="S129" s="91"/>
      <c r="T129" s="91"/>
      <c r="U129" s="91"/>
      <c r="V129" s="91"/>
      <c r="W129" s="91"/>
      <c r="X129" s="92"/>
      <c r="Y129" s="38"/>
      <c r="Z129" s="38"/>
      <c r="AA129" s="38"/>
      <c r="AB129" s="38"/>
      <c r="AC129" s="38"/>
      <c r="AD129" s="38"/>
      <c r="AE129" s="38"/>
      <c r="AT129" s="17" t="s">
        <v>158</v>
      </c>
      <c r="AU129" s="17" t="s">
        <v>91</v>
      </c>
    </row>
    <row r="130" spans="1:47" s="2" customFormat="1" ht="12">
      <c r="A130" s="38"/>
      <c r="B130" s="39"/>
      <c r="C130" s="40"/>
      <c r="D130" s="282" t="s">
        <v>169</v>
      </c>
      <c r="E130" s="40"/>
      <c r="F130" s="283" t="s">
        <v>170</v>
      </c>
      <c r="G130" s="40"/>
      <c r="H130" s="40"/>
      <c r="I130" s="239"/>
      <c r="J130" s="239"/>
      <c r="K130" s="40"/>
      <c r="L130" s="40"/>
      <c r="M130" s="44"/>
      <c r="N130" s="240"/>
      <c r="O130" s="241"/>
      <c r="P130" s="91"/>
      <c r="Q130" s="91"/>
      <c r="R130" s="91"/>
      <c r="S130" s="91"/>
      <c r="T130" s="91"/>
      <c r="U130" s="91"/>
      <c r="V130" s="91"/>
      <c r="W130" s="91"/>
      <c r="X130" s="92"/>
      <c r="Y130" s="38"/>
      <c r="Z130" s="38"/>
      <c r="AA130" s="38"/>
      <c r="AB130" s="38"/>
      <c r="AC130" s="38"/>
      <c r="AD130" s="38"/>
      <c r="AE130" s="38"/>
      <c r="AT130" s="17" t="s">
        <v>169</v>
      </c>
      <c r="AU130" s="17" t="s">
        <v>91</v>
      </c>
    </row>
    <row r="131" spans="1:51" s="13" customFormat="1" ht="12">
      <c r="A131" s="13"/>
      <c r="B131" s="242"/>
      <c r="C131" s="243"/>
      <c r="D131" s="237" t="s">
        <v>159</v>
      </c>
      <c r="E131" s="244" t="s">
        <v>1</v>
      </c>
      <c r="F131" s="245" t="s">
        <v>160</v>
      </c>
      <c r="G131" s="243"/>
      <c r="H131" s="244" t="s">
        <v>1</v>
      </c>
      <c r="I131" s="246"/>
      <c r="J131" s="246"/>
      <c r="K131" s="243"/>
      <c r="L131" s="243"/>
      <c r="M131" s="247"/>
      <c r="N131" s="248"/>
      <c r="O131" s="249"/>
      <c r="P131" s="249"/>
      <c r="Q131" s="249"/>
      <c r="R131" s="249"/>
      <c r="S131" s="249"/>
      <c r="T131" s="249"/>
      <c r="U131" s="249"/>
      <c r="V131" s="249"/>
      <c r="W131" s="249"/>
      <c r="X131" s="250"/>
      <c r="Y131" s="13"/>
      <c r="Z131" s="13"/>
      <c r="AA131" s="13"/>
      <c r="AB131" s="13"/>
      <c r="AC131" s="13"/>
      <c r="AD131" s="13"/>
      <c r="AE131" s="13"/>
      <c r="AT131" s="251" t="s">
        <v>159</v>
      </c>
      <c r="AU131" s="251" t="s">
        <v>91</v>
      </c>
      <c r="AV131" s="13" t="s">
        <v>89</v>
      </c>
      <c r="AW131" s="13" t="s">
        <v>5</v>
      </c>
      <c r="AX131" s="13" t="s">
        <v>81</v>
      </c>
      <c r="AY131" s="251" t="s">
        <v>148</v>
      </c>
    </row>
    <row r="132" spans="1:51" s="14" customFormat="1" ht="12">
      <c r="A132" s="14"/>
      <c r="B132" s="252"/>
      <c r="C132" s="253"/>
      <c r="D132" s="237" t="s">
        <v>159</v>
      </c>
      <c r="E132" s="254" t="s">
        <v>1</v>
      </c>
      <c r="F132" s="255" t="s">
        <v>171</v>
      </c>
      <c r="G132" s="253"/>
      <c r="H132" s="256">
        <v>89</v>
      </c>
      <c r="I132" s="257"/>
      <c r="J132" s="257"/>
      <c r="K132" s="253"/>
      <c r="L132" s="253"/>
      <c r="M132" s="258"/>
      <c r="N132" s="259"/>
      <c r="O132" s="260"/>
      <c r="P132" s="260"/>
      <c r="Q132" s="260"/>
      <c r="R132" s="260"/>
      <c r="S132" s="260"/>
      <c r="T132" s="260"/>
      <c r="U132" s="260"/>
      <c r="V132" s="260"/>
      <c r="W132" s="260"/>
      <c r="X132" s="261"/>
      <c r="Y132" s="14"/>
      <c r="Z132" s="14"/>
      <c r="AA132" s="14"/>
      <c r="AB132" s="14"/>
      <c r="AC132" s="14"/>
      <c r="AD132" s="14"/>
      <c r="AE132" s="14"/>
      <c r="AT132" s="262" t="s">
        <v>159</v>
      </c>
      <c r="AU132" s="262" t="s">
        <v>91</v>
      </c>
      <c r="AV132" s="14" t="s">
        <v>91</v>
      </c>
      <c r="AW132" s="14" t="s">
        <v>5</v>
      </c>
      <c r="AX132" s="14" t="s">
        <v>81</v>
      </c>
      <c r="AY132" s="262" t="s">
        <v>148</v>
      </c>
    </row>
    <row r="133" spans="1:51" s="15" customFormat="1" ht="12">
      <c r="A133" s="15"/>
      <c r="B133" s="263"/>
      <c r="C133" s="264"/>
      <c r="D133" s="237" t="s">
        <v>159</v>
      </c>
      <c r="E133" s="265" t="s">
        <v>1</v>
      </c>
      <c r="F133" s="266" t="s">
        <v>161</v>
      </c>
      <c r="G133" s="264"/>
      <c r="H133" s="267">
        <v>89</v>
      </c>
      <c r="I133" s="268"/>
      <c r="J133" s="268"/>
      <c r="K133" s="264"/>
      <c r="L133" s="264"/>
      <c r="M133" s="269"/>
      <c r="N133" s="270"/>
      <c r="O133" s="271"/>
      <c r="P133" s="271"/>
      <c r="Q133" s="271"/>
      <c r="R133" s="271"/>
      <c r="S133" s="271"/>
      <c r="T133" s="271"/>
      <c r="U133" s="271"/>
      <c r="V133" s="271"/>
      <c r="W133" s="271"/>
      <c r="X133" s="272"/>
      <c r="Y133" s="15"/>
      <c r="Z133" s="15"/>
      <c r="AA133" s="15"/>
      <c r="AB133" s="15"/>
      <c r="AC133" s="15"/>
      <c r="AD133" s="15"/>
      <c r="AE133" s="15"/>
      <c r="AT133" s="273" t="s">
        <v>159</v>
      </c>
      <c r="AU133" s="273" t="s">
        <v>91</v>
      </c>
      <c r="AV133" s="15" t="s">
        <v>156</v>
      </c>
      <c r="AW133" s="15" t="s">
        <v>5</v>
      </c>
      <c r="AX133" s="15" t="s">
        <v>89</v>
      </c>
      <c r="AY133" s="273" t="s">
        <v>148</v>
      </c>
    </row>
    <row r="134" spans="1:65" s="2" customFormat="1" ht="24.15" customHeight="1">
      <c r="A134" s="38"/>
      <c r="B134" s="39"/>
      <c r="C134" s="221" t="s">
        <v>172</v>
      </c>
      <c r="D134" s="221" t="s">
        <v>151</v>
      </c>
      <c r="E134" s="222" t="s">
        <v>173</v>
      </c>
      <c r="F134" s="223" t="s">
        <v>174</v>
      </c>
      <c r="G134" s="224" t="s">
        <v>165</v>
      </c>
      <c r="H134" s="225">
        <v>89</v>
      </c>
      <c r="I134" s="226"/>
      <c r="J134" s="227"/>
      <c r="K134" s="228">
        <f>ROUND(P134*H134,2)</f>
        <v>0</v>
      </c>
      <c r="L134" s="223" t="s">
        <v>1</v>
      </c>
      <c r="M134" s="229"/>
      <c r="N134" s="230" t="s">
        <v>1</v>
      </c>
      <c r="O134" s="231" t="s">
        <v>44</v>
      </c>
      <c r="P134" s="232">
        <f>I134+J134</f>
        <v>0</v>
      </c>
      <c r="Q134" s="232">
        <f>ROUND(I134*H134,2)</f>
        <v>0</v>
      </c>
      <c r="R134" s="232">
        <f>ROUND(J134*H134,2)</f>
        <v>0</v>
      </c>
      <c r="S134" s="91"/>
      <c r="T134" s="233">
        <f>S134*H134</f>
        <v>0</v>
      </c>
      <c r="U134" s="233">
        <v>0</v>
      </c>
      <c r="V134" s="233">
        <f>U134*H134</f>
        <v>0</v>
      </c>
      <c r="W134" s="233">
        <v>0</v>
      </c>
      <c r="X134" s="234">
        <f>W134*H134</f>
        <v>0</v>
      </c>
      <c r="Y134" s="38"/>
      <c r="Z134" s="38"/>
      <c r="AA134" s="38"/>
      <c r="AB134" s="38"/>
      <c r="AC134" s="38"/>
      <c r="AD134" s="38"/>
      <c r="AE134" s="38"/>
      <c r="AR134" s="235" t="s">
        <v>155</v>
      </c>
      <c r="AT134" s="235" t="s">
        <v>151</v>
      </c>
      <c r="AU134" s="235" t="s">
        <v>91</v>
      </c>
      <c r="AY134" s="17" t="s">
        <v>148</v>
      </c>
      <c r="BE134" s="236">
        <f>IF(O134="základní",K134,0)</f>
        <v>0</v>
      </c>
      <c r="BF134" s="236">
        <f>IF(O134="snížená",K134,0)</f>
        <v>0</v>
      </c>
      <c r="BG134" s="236">
        <f>IF(O134="zákl. přenesená",K134,0)</f>
        <v>0</v>
      </c>
      <c r="BH134" s="236">
        <f>IF(O134="sníž. přenesená",K134,0)</f>
        <v>0</v>
      </c>
      <c r="BI134" s="236">
        <f>IF(O134="nulová",K134,0)</f>
        <v>0</v>
      </c>
      <c r="BJ134" s="17" t="s">
        <v>89</v>
      </c>
      <c r="BK134" s="236">
        <f>ROUND(P134*H134,2)</f>
        <v>0</v>
      </c>
      <c r="BL134" s="17" t="s">
        <v>156</v>
      </c>
      <c r="BM134" s="235" t="s">
        <v>175</v>
      </c>
    </row>
    <row r="135" spans="1:47" s="2" customFormat="1" ht="12">
      <c r="A135" s="38"/>
      <c r="B135" s="39"/>
      <c r="C135" s="40"/>
      <c r="D135" s="237" t="s">
        <v>158</v>
      </c>
      <c r="E135" s="40"/>
      <c r="F135" s="238" t="s">
        <v>174</v>
      </c>
      <c r="G135" s="40"/>
      <c r="H135" s="40"/>
      <c r="I135" s="239"/>
      <c r="J135" s="239"/>
      <c r="K135" s="40"/>
      <c r="L135" s="40"/>
      <c r="M135" s="44"/>
      <c r="N135" s="240"/>
      <c r="O135" s="241"/>
      <c r="P135" s="91"/>
      <c r="Q135" s="91"/>
      <c r="R135" s="91"/>
      <c r="S135" s="91"/>
      <c r="T135" s="91"/>
      <c r="U135" s="91"/>
      <c r="V135" s="91"/>
      <c r="W135" s="91"/>
      <c r="X135" s="92"/>
      <c r="Y135" s="38"/>
      <c r="Z135" s="38"/>
      <c r="AA135" s="38"/>
      <c r="AB135" s="38"/>
      <c r="AC135" s="38"/>
      <c r="AD135" s="38"/>
      <c r="AE135" s="38"/>
      <c r="AT135" s="17" t="s">
        <v>158</v>
      </c>
      <c r="AU135" s="17" t="s">
        <v>91</v>
      </c>
    </row>
    <row r="136" spans="1:47" s="2" customFormat="1" ht="12">
      <c r="A136" s="38"/>
      <c r="B136" s="39"/>
      <c r="C136" s="40"/>
      <c r="D136" s="237" t="s">
        <v>176</v>
      </c>
      <c r="E136" s="40"/>
      <c r="F136" s="284" t="s">
        <v>177</v>
      </c>
      <c r="G136" s="40"/>
      <c r="H136" s="40"/>
      <c r="I136" s="239"/>
      <c r="J136" s="239"/>
      <c r="K136" s="40"/>
      <c r="L136" s="40"/>
      <c r="M136" s="44"/>
      <c r="N136" s="240"/>
      <c r="O136" s="241"/>
      <c r="P136" s="91"/>
      <c r="Q136" s="91"/>
      <c r="R136" s="91"/>
      <c r="S136" s="91"/>
      <c r="T136" s="91"/>
      <c r="U136" s="91"/>
      <c r="V136" s="91"/>
      <c r="W136" s="91"/>
      <c r="X136" s="92"/>
      <c r="Y136" s="38"/>
      <c r="Z136" s="38"/>
      <c r="AA136" s="38"/>
      <c r="AB136" s="38"/>
      <c r="AC136" s="38"/>
      <c r="AD136" s="38"/>
      <c r="AE136" s="38"/>
      <c r="AT136" s="17" t="s">
        <v>176</v>
      </c>
      <c r="AU136" s="17" t="s">
        <v>91</v>
      </c>
    </row>
    <row r="137" spans="1:51" s="13" customFormat="1" ht="12">
      <c r="A137" s="13"/>
      <c r="B137" s="242"/>
      <c r="C137" s="243"/>
      <c r="D137" s="237" t="s">
        <v>159</v>
      </c>
      <c r="E137" s="244" t="s">
        <v>1</v>
      </c>
      <c r="F137" s="245" t="s">
        <v>160</v>
      </c>
      <c r="G137" s="243"/>
      <c r="H137" s="244" t="s">
        <v>1</v>
      </c>
      <c r="I137" s="246"/>
      <c r="J137" s="246"/>
      <c r="K137" s="243"/>
      <c r="L137" s="243"/>
      <c r="M137" s="247"/>
      <c r="N137" s="248"/>
      <c r="O137" s="249"/>
      <c r="P137" s="249"/>
      <c r="Q137" s="249"/>
      <c r="R137" s="249"/>
      <c r="S137" s="249"/>
      <c r="T137" s="249"/>
      <c r="U137" s="249"/>
      <c r="V137" s="249"/>
      <c r="W137" s="249"/>
      <c r="X137" s="250"/>
      <c r="Y137" s="13"/>
      <c r="Z137" s="13"/>
      <c r="AA137" s="13"/>
      <c r="AB137" s="13"/>
      <c r="AC137" s="13"/>
      <c r="AD137" s="13"/>
      <c r="AE137" s="13"/>
      <c r="AT137" s="251" t="s">
        <v>159</v>
      </c>
      <c r="AU137" s="251" t="s">
        <v>91</v>
      </c>
      <c r="AV137" s="13" t="s">
        <v>89</v>
      </c>
      <c r="AW137" s="13" t="s">
        <v>5</v>
      </c>
      <c r="AX137" s="13" t="s">
        <v>81</v>
      </c>
      <c r="AY137" s="251" t="s">
        <v>148</v>
      </c>
    </row>
    <row r="138" spans="1:51" s="14" customFormat="1" ht="12">
      <c r="A138" s="14"/>
      <c r="B138" s="252"/>
      <c r="C138" s="253"/>
      <c r="D138" s="237" t="s">
        <v>159</v>
      </c>
      <c r="E138" s="254" t="s">
        <v>1</v>
      </c>
      <c r="F138" s="255" t="s">
        <v>171</v>
      </c>
      <c r="G138" s="253"/>
      <c r="H138" s="256">
        <v>89</v>
      </c>
      <c r="I138" s="257"/>
      <c r="J138" s="257"/>
      <c r="K138" s="253"/>
      <c r="L138" s="253"/>
      <c r="M138" s="258"/>
      <c r="N138" s="259"/>
      <c r="O138" s="260"/>
      <c r="P138" s="260"/>
      <c r="Q138" s="260"/>
      <c r="R138" s="260"/>
      <c r="S138" s="260"/>
      <c r="T138" s="260"/>
      <c r="U138" s="260"/>
      <c r="V138" s="260"/>
      <c r="W138" s="260"/>
      <c r="X138" s="261"/>
      <c r="Y138" s="14"/>
      <c r="Z138" s="14"/>
      <c r="AA138" s="14"/>
      <c r="AB138" s="14"/>
      <c r="AC138" s="14"/>
      <c r="AD138" s="14"/>
      <c r="AE138" s="14"/>
      <c r="AT138" s="262" t="s">
        <v>159</v>
      </c>
      <c r="AU138" s="262" t="s">
        <v>91</v>
      </c>
      <c r="AV138" s="14" t="s">
        <v>91</v>
      </c>
      <c r="AW138" s="14" t="s">
        <v>5</v>
      </c>
      <c r="AX138" s="14" t="s">
        <v>81</v>
      </c>
      <c r="AY138" s="262" t="s">
        <v>148</v>
      </c>
    </row>
    <row r="139" spans="1:51" s="15" customFormat="1" ht="12">
      <c r="A139" s="15"/>
      <c r="B139" s="263"/>
      <c r="C139" s="264"/>
      <c r="D139" s="237" t="s">
        <v>159</v>
      </c>
      <c r="E139" s="265" t="s">
        <v>1</v>
      </c>
      <c r="F139" s="266" t="s">
        <v>161</v>
      </c>
      <c r="G139" s="264"/>
      <c r="H139" s="267">
        <v>89</v>
      </c>
      <c r="I139" s="268"/>
      <c r="J139" s="268"/>
      <c r="K139" s="264"/>
      <c r="L139" s="264"/>
      <c r="M139" s="269"/>
      <c r="N139" s="270"/>
      <c r="O139" s="271"/>
      <c r="P139" s="271"/>
      <c r="Q139" s="271"/>
      <c r="R139" s="271"/>
      <c r="S139" s="271"/>
      <c r="T139" s="271"/>
      <c r="U139" s="271"/>
      <c r="V139" s="271"/>
      <c r="W139" s="271"/>
      <c r="X139" s="272"/>
      <c r="Y139" s="15"/>
      <c r="Z139" s="15"/>
      <c r="AA139" s="15"/>
      <c r="AB139" s="15"/>
      <c r="AC139" s="15"/>
      <c r="AD139" s="15"/>
      <c r="AE139" s="15"/>
      <c r="AT139" s="273" t="s">
        <v>159</v>
      </c>
      <c r="AU139" s="273" t="s">
        <v>91</v>
      </c>
      <c r="AV139" s="15" t="s">
        <v>156</v>
      </c>
      <c r="AW139" s="15" t="s">
        <v>5</v>
      </c>
      <c r="AX139" s="15" t="s">
        <v>89</v>
      </c>
      <c r="AY139" s="273" t="s">
        <v>148</v>
      </c>
    </row>
    <row r="140" spans="1:65" s="2" customFormat="1" ht="33" customHeight="1">
      <c r="A140" s="38"/>
      <c r="B140" s="39"/>
      <c r="C140" s="274" t="s">
        <v>156</v>
      </c>
      <c r="D140" s="274" t="s">
        <v>162</v>
      </c>
      <c r="E140" s="275" t="s">
        <v>178</v>
      </c>
      <c r="F140" s="276" t="s">
        <v>179</v>
      </c>
      <c r="G140" s="277" t="s">
        <v>154</v>
      </c>
      <c r="H140" s="278">
        <v>3</v>
      </c>
      <c r="I140" s="279"/>
      <c r="J140" s="279"/>
      <c r="K140" s="280">
        <f>ROUND(P140*H140,2)</f>
        <v>0</v>
      </c>
      <c r="L140" s="276" t="s">
        <v>166</v>
      </c>
      <c r="M140" s="44"/>
      <c r="N140" s="281" t="s">
        <v>1</v>
      </c>
      <c r="O140" s="231" t="s">
        <v>44</v>
      </c>
      <c r="P140" s="232">
        <f>I140+J140</f>
        <v>0</v>
      </c>
      <c r="Q140" s="232">
        <f>ROUND(I140*H140,2)</f>
        <v>0</v>
      </c>
      <c r="R140" s="232">
        <f>ROUND(J140*H140,2)</f>
        <v>0</v>
      </c>
      <c r="S140" s="91"/>
      <c r="T140" s="233">
        <f>S140*H140</f>
        <v>0</v>
      </c>
      <c r="U140" s="233">
        <v>0</v>
      </c>
      <c r="V140" s="233">
        <f>U140*H140</f>
        <v>0</v>
      </c>
      <c r="W140" s="233">
        <v>0</v>
      </c>
      <c r="X140" s="234">
        <f>W140*H140</f>
        <v>0</v>
      </c>
      <c r="Y140" s="38"/>
      <c r="Z140" s="38"/>
      <c r="AA140" s="38"/>
      <c r="AB140" s="38"/>
      <c r="AC140" s="38"/>
      <c r="AD140" s="38"/>
      <c r="AE140" s="38"/>
      <c r="AR140" s="235" t="s">
        <v>156</v>
      </c>
      <c r="AT140" s="235" t="s">
        <v>162</v>
      </c>
      <c r="AU140" s="235" t="s">
        <v>91</v>
      </c>
      <c r="AY140" s="17" t="s">
        <v>148</v>
      </c>
      <c r="BE140" s="236">
        <f>IF(O140="základní",K140,0)</f>
        <v>0</v>
      </c>
      <c r="BF140" s="236">
        <f>IF(O140="snížená",K140,0)</f>
        <v>0</v>
      </c>
      <c r="BG140" s="236">
        <f>IF(O140="zákl. přenesená",K140,0)</f>
        <v>0</v>
      </c>
      <c r="BH140" s="236">
        <f>IF(O140="sníž. přenesená",K140,0)</f>
        <v>0</v>
      </c>
      <c r="BI140" s="236">
        <f>IF(O140="nulová",K140,0)</f>
        <v>0</v>
      </c>
      <c r="BJ140" s="17" t="s">
        <v>89</v>
      </c>
      <c r="BK140" s="236">
        <f>ROUND(P140*H140,2)</f>
        <v>0</v>
      </c>
      <c r="BL140" s="17" t="s">
        <v>156</v>
      </c>
      <c r="BM140" s="235" t="s">
        <v>180</v>
      </c>
    </row>
    <row r="141" spans="1:47" s="2" customFormat="1" ht="12">
      <c r="A141" s="38"/>
      <c r="B141" s="39"/>
      <c r="C141" s="40"/>
      <c r="D141" s="237" t="s">
        <v>158</v>
      </c>
      <c r="E141" s="40"/>
      <c r="F141" s="238" t="s">
        <v>179</v>
      </c>
      <c r="G141" s="40"/>
      <c r="H141" s="40"/>
      <c r="I141" s="239"/>
      <c r="J141" s="239"/>
      <c r="K141" s="40"/>
      <c r="L141" s="40"/>
      <c r="M141" s="44"/>
      <c r="N141" s="240"/>
      <c r="O141" s="241"/>
      <c r="P141" s="91"/>
      <c r="Q141" s="91"/>
      <c r="R141" s="91"/>
      <c r="S141" s="91"/>
      <c r="T141" s="91"/>
      <c r="U141" s="91"/>
      <c r="V141" s="91"/>
      <c r="W141" s="91"/>
      <c r="X141" s="92"/>
      <c r="Y141" s="38"/>
      <c r="Z141" s="38"/>
      <c r="AA141" s="38"/>
      <c r="AB141" s="38"/>
      <c r="AC141" s="38"/>
      <c r="AD141" s="38"/>
      <c r="AE141" s="38"/>
      <c r="AT141" s="17" t="s">
        <v>158</v>
      </c>
      <c r="AU141" s="17" t="s">
        <v>91</v>
      </c>
    </row>
    <row r="142" spans="1:47" s="2" customFormat="1" ht="12">
      <c r="A142" s="38"/>
      <c r="B142" s="39"/>
      <c r="C142" s="40"/>
      <c r="D142" s="282" t="s">
        <v>169</v>
      </c>
      <c r="E142" s="40"/>
      <c r="F142" s="283" t="s">
        <v>181</v>
      </c>
      <c r="G142" s="40"/>
      <c r="H142" s="40"/>
      <c r="I142" s="239"/>
      <c r="J142" s="239"/>
      <c r="K142" s="40"/>
      <c r="L142" s="40"/>
      <c r="M142" s="44"/>
      <c r="N142" s="240"/>
      <c r="O142" s="241"/>
      <c r="P142" s="91"/>
      <c r="Q142" s="91"/>
      <c r="R142" s="91"/>
      <c r="S142" s="91"/>
      <c r="T142" s="91"/>
      <c r="U142" s="91"/>
      <c r="V142" s="91"/>
      <c r="W142" s="91"/>
      <c r="X142" s="92"/>
      <c r="Y142" s="38"/>
      <c r="Z142" s="38"/>
      <c r="AA142" s="38"/>
      <c r="AB142" s="38"/>
      <c r="AC142" s="38"/>
      <c r="AD142" s="38"/>
      <c r="AE142" s="38"/>
      <c r="AT142" s="17" t="s">
        <v>169</v>
      </c>
      <c r="AU142" s="17" t="s">
        <v>91</v>
      </c>
    </row>
    <row r="143" spans="1:51" s="13" customFormat="1" ht="12">
      <c r="A143" s="13"/>
      <c r="B143" s="242"/>
      <c r="C143" s="243"/>
      <c r="D143" s="237" t="s">
        <v>159</v>
      </c>
      <c r="E143" s="244" t="s">
        <v>1</v>
      </c>
      <c r="F143" s="245" t="s">
        <v>160</v>
      </c>
      <c r="G143" s="243"/>
      <c r="H143" s="244" t="s">
        <v>1</v>
      </c>
      <c r="I143" s="246"/>
      <c r="J143" s="246"/>
      <c r="K143" s="243"/>
      <c r="L143" s="243"/>
      <c r="M143" s="247"/>
      <c r="N143" s="248"/>
      <c r="O143" s="249"/>
      <c r="P143" s="249"/>
      <c r="Q143" s="249"/>
      <c r="R143" s="249"/>
      <c r="S143" s="249"/>
      <c r="T143" s="249"/>
      <c r="U143" s="249"/>
      <c r="V143" s="249"/>
      <c r="W143" s="249"/>
      <c r="X143" s="250"/>
      <c r="Y143" s="13"/>
      <c r="Z143" s="13"/>
      <c r="AA143" s="13"/>
      <c r="AB143" s="13"/>
      <c r="AC143" s="13"/>
      <c r="AD143" s="13"/>
      <c r="AE143" s="13"/>
      <c r="AT143" s="251" t="s">
        <v>159</v>
      </c>
      <c r="AU143" s="251" t="s">
        <v>91</v>
      </c>
      <c r="AV143" s="13" t="s">
        <v>89</v>
      </c>
      <c r="AW143" s="13" t="s">
        <v>5</v>
      </c>
      <c r="AX143" s="13" t="s">
        <v>81</v>
      </c>
      <c r="AY143" s="251" t="s">
        <v>148</v>
      </c>
    </row>
    <row r="144" spans="1:51" s="14" customFormat="1" ht="12">
      <c r="A144" s="14"/>
      <c r="B144" s="252"/>
      <c r="C144" s="253"/>
      <c r="D144" s="237" t="s">
        <v>159</v>
      </c>
      <c r="E144" s="254" t="s">
        <v>1</v>
      </c>
      <c r="F144" s="255" t="s">
        <v>172</v>
      </c>
      <c r="G144" s="253"/>
      <c r="H144" s="256">
        <v>3</v>
      </c>
      <c r="I144" s="257"/>
      <c r="J144" s="257"/>
      <c r="K144" s="253"/>
      <c r="L144" s="253"/>
      <c r="M144" s="258"/>
      <c r="N144" s="259"/>
      <c r="O144" s="260"/>
      <c r="P144" s="260"/>
      <c r="Q144" s="260"/>
      <c r="R144" s="260"/>
      <c r="S144" s="260"/>
      <c r="T144" s="260"/>
      <c r="U144" s="260"/>
      <c r="V144" s="260"/>
      <c r="W144" s="260"/>
      <c r="X144" s="261"/>
      <c r="Y144" s="14"/>
      <c r="Z144" s="14"/>
      <c r="AA144" s="14"/>
      <c r="AB144" s="14"/>
      <c r="AC144" s="14"/>
      <c r="AD144" s="14"/>
      <c r="AE144" s="14"/>
      <c r="AT144" s="262" t="s">
        <v>159</v>
      </c>
      <c r="AU144" s="262" t="s">
        <v>91</v>
      </c>
      <c r="AV144" s="14" t="s">
        <v>91</v>
      </c>
      <c r="AW144" s="14" t="s">
        <v>5</v>
      </c>
      <c r="AX144" s="14" t="s">
        <v>81</v>
      </c>
      <c r="AY144" s="262" t="s">
        <v>148</v>
      </c>
    </row>
    <row r="145" spans="1:51" s="15" customFormat="1" ht="12">
      <c r="A145" s="15"/>
      <c r="B145" s="263"/>
      <c r="C145" s="264"/>
      <c r="D145" s="237" t="s">
        <v>159</v>
      </c>
      <c r="E145" s="265" t="s">
        <v>1</v>
      </c>
      <c r="F145" s="266" t="s">
        <v>161</v>
      </c>
      <c r="G145" s="264"/>
      <c r="H145" s="267">
        <v>3</v>
      </c>
      <c r="I145" s="268"/>
      <c r="J145" s="268"/>
      <c r="K145" s="264"/>
      <c r="L145" s="264"/>
      <c r="M145" s="269"/>
      <c r="N145" s="270"/>
      <c r="O145" s="271"/>
      <c r="P145" s="271"/>
      <c r="Q145" s="271"/>
      <c r="R145" s="271"/>
      <c r="S145" s="271"/>
      <c r="T145" s="271"/>
      <c r="U145" s="271"/>
      <c r="V145" s="271"/>
      <c r="W145" s="271"/>
      <c r="X145" s="272"/>
      <c r="Y145" s="15"/>
      <c r="Z145" s="15"/>
      <c r="AA145" s="15"/>
      <c r="AB145" s="15"/>
      <c r="AC145" s="15"/>
      <c r="AD145" s="15"/>
      <c r="AE145" s="15"/>
      <c r="AT145" s="273" t="s">
        <v>159</v>
      </c>
      <c r="AU145" s="273" t="s">
        <v>91</v>
      </c>
      <c r="AV145" s="15" t="s">
        <v>156</v>
      </c>
      <c r="AW145" s="15" t="s">
        <v>5</v>
      </c>
      <c r="AX145" s="15" t="s">
        <v>89</v>
      </c>
      <c r="AY145" s="273" t="s">
        <v>148</v>
      </c>
    </row>
    <row r="146" spans="1:65" s="2" customFormat="1" ht="24.15" customHeight="1">
      <c r="A146" s="38"/>
      <c r="B146" s="39"/>
      <c r="C146" s="274" t="s">
        <v>182</v>
      </c>
      <c r="D146" s="274" t="s">
        <v>162</v>
      </c>
      <c r="E146" s="275" t="s">
        <v>183</v>
      </c>
      <c r="F146" s="276" t="s">
        <v>184</v>
      </c>
      <c r="G146" s="277" t="s">
        <v>154</v>
      </c>
      <c r="H146" s="278">
        <v>1</v>
      </c>
      <c r="I146" s="279"/>
      <c r="J146" s="279"/>
      <c r="K146" s="280">
        <f>ROUND(P146*H146,2)</f>
        <v>0</v>
      </c>
      <c r="L146" s="276" t="s">
        <v>166</v>
      </c>
      <c r="M146" s="44"/>
      <c r="N146" s="281" t="s">
        <v>1</v>
      </c>
      <c r="O146" s="231" t="s">
        <v>44</v>
      </c>
      <c r="P146" s="232">
        <f>I146+J146</f>
        <v>0</v>
      </c>
      <c r="Q146" s="232">
        <f>ROUND(I146*H146,2)</f>
        <v>0</v>
      </c>
      <c r="R146" s="232">
        <f>ROUND(J146*H146,2)</f>
        <v>0</v>
      </c>
      <c r="S146" s="91"/>
      <c r="T146" s="233">
        <f>S146*H146</f>
        <v>0</v>
      </c>
      <c r="U146" s="233">
        <v>0</v>
      </c>
      <c r="V146" s="233">
        <f>U146*H146</f>
        <v>0</v>
      </c>
      <c r="W146" s="233">
        <v>0</v>
      </c>
      <c r="X146" s="234">
        <f>W146*H146</f>
        <v>0</v>
      </c>
      <c r="Y146" s="38"/>
      <c r="Z146" s="38"/>
      <c r="AA146" s="38"/>
      <c r="AB146" s="38"/>
      <c r="AC146" s="38"/>
      <c r="AD146" s="38"/>
      <c r="AE146" s="38"/>
      <c r="AR146" s="235" t="s">
        <v>156</v>
      </c>
      <c r="AT146" s="235" t="s">
        <v>162</v>
      </c>
      <c r="AU146" s="235" t="s">
        <v>91</v>
      </c>
      <c r="AY146" s="17" t="s">
        <v>148</v>
      </c>
      <c r="BE146" s="236">
        <f>IF(O146="základní",K146,0)</f>
        <v>0</v>
      </c>
      <c r="BF146" s="236">
        <f>IF(O146="snížená",K146,0)</f>
        <v>0</v>
      </c>
      <c r="BG146" s="236">
        <f>IF(O146="zákl. přenesená",K146,0)</f>
        <v>0</v>
      </c>
      <c r="BH146" s="236">
        <f>IF(O146="sníž. přenesená",K146,0)</f>
        <v>0</v>
      </c>
      <c r="BI146" s="236">
        <f>IF(O146="nulová",K146,0)</f>
        <v>0</v>
      </c>
      <c r="BJ146" s="17" t="s">
        <v>89</v>
      </c>
      <c r="BK146" s="236">
        <f>ROUND(P146*H146,2)</f>
        <v>0</v>
      </c>
      <c r="BL146" s="17" t="s">
        <v>156</v>
      </c>
      <c r="BM146" s="235" t="s">
        <v>185</v>
      </c>
    </row>
    <row r="147" spans="1:47" s="2" customFormat="1" ht="12">
      <c r="A147" s="38"/>
      <c r="B147" s="39"/>
      <c r="C147" s="40"/>
      <c r="D147" s="237" t="s">
        <v>158</v>
      </c>
      <c r="E147" s="40"/>
      <c r="F147" s="238" t="s">
        <v>186</v>
      </c>
      <c r="G147" s="40"/>
      <c r="H147" s="40"/>
      <c r="I147" s="239"/>
      <c r="J147" s="239"/>
      <c r="K147" s="40"/>
      <c r="L147" s="40"/>
      <c r="M147" s="44"/>
      <c r="N147" s="240"/>
      <c r="O147" s="241"/>
      <c r="P147" s="91"/>
      <c r="Q147" s="91"/>
      <c r="R147" s="91"/>
      <c r="S147" s="91"/>
      <c r="T147" s="91"/>
      <c r="U147" s="91"/>
      <c r="V147" s="91"/>
      <c r="W147" s="91"/>
      <c r="X147" s="92"/>
      <c r="Y147" s="38"/>
      <c r="Z147" s="38"/>
      <c r="AA147" s="38"/>
      <c r="AB147" s="38"/>
      <c r="AC147" s="38"/>
      <c r="AD147" s="38"/>
      <c r="AE147" s="38"/>
      <c r="AT147" s="17" t="s">
        <v>158</v>
      </c>
      <c r="AU147" s="17" t="s">
        <v>91</v>
      </c>
    </row>
    <row r="148" spans="1:47" s="2" customFormat="1" ht="12">
      <c r="A148" s="38"/>
      <c r="B148" s="39"/>
      <c r="C148" s="40"/>
      <c r="D148" s="282" t="s">
        <v>169</v>
      </c>
      <c r="E148" s="40"/>
      <c r="F148" s="283" t="s">
        <v>187</v>
      </c>
      <c r="G148" s="40"/>
      <c r="H148" s="40"/>
      <c r="I148" s="239"/>
      <c r="J148" s="239"/>
      <c r="K148" s="40"/>
      <c r="L148" s="40"/>
      <c r="M148" s="44"/>
      <c r="N148" s="240"/>
      <c r="O148" s="241"/>
      <c r="P148" s="91"/>
      <c r="Q148" s="91"/>
      <c r="R148" s="91"/>
      <c r="S148" s="91"/>
      <c r="T148" s="91"/>
      <c r="U148" s="91"/>
      <c r="V148" s="91"/>
      <c r="W148" s="91"/>
      <c r="X148" s="92"/>
      <c r="Y148" s="38"/>
      <c r="Z148" s="38"/>
      <c r="AA148" s="38"/>
      <c r="AB148" s="38"/>
      <c r="AC148" s="38"/>
      <c r="AD148" s="38"/>
      <c r="AE148" s="38"/>
      <c r="AT148" s="17" t="s">
        <v>169</v>
      </c>
      <c r="AU148" s="17" t="s">
        <v>91</v>
      </c>
    </row>
    <row r="149" spans="1:51" s="13" customFormat="1" ht="12">
      <c r="A149" s="13"/>
      <c r="B149" s="242"/>
      <c r="C149" s="243"/>
      <c r="D149" s="237" t="s">
        <v>159</v>
      </c>
      <c r="E149" s="244" t="s">
        <v>1</v>
      </c>
      <c r="F149" s="245" t="s">
        <v>160</v>
      </c>
      <c r="G149" s="243"/>
      <c r="H149" s="244" t="s">
        <v>1</v>
      </c>
      <c r="I149" s="246"/>
      <c r="J149" s="246"/>
      <c r="K149" s="243"/>
      <c r="L149" s="243"/>
      <c r="M149" s="247"/>
      <c r="N149" s="248"/>
      <c r="O149" s="249"/>
      <c r="P149" s="249"/>
      <c r="Q149" s="249"/>
      <c r="R149" s="249"/>
      <c r="S149" s="249"/>
      <c r="T149" s="249"/>
      <c r="U149" s="249"/>
      <c r="V149" s="249"/>
      <c r="W149" s="249"/>
      <c r="X149" s="250"/>
      <c r="Y149" s="13"/>
      <c r="Z149" s="13"/>
      <c r="AA149" s="13"/>
      <c r="AB149" s="13"/>
      <c r="AC149" s="13"/>
      <c r="AD149" s="13"/>
      <c r="AE149" s="13"/>
      <c r="AT149" s="251" t="s">
        <v>159</v>
      </c>
      <c r="AU149" s="251" t="s">
        <v>91</v>
      </c>
      <c r="AV149" s="13" t="s">
        <v>89</v>
      </c>
      <c r="AW149" s="13" t="s">
        <v>5</v>
      </c>
      <c r="AX149" s="13" t="s">
        <v>81</v>
      </c>
      <c r="AY149" s="251" t="s">
        <v>148</v>
      </c>
    </row>
    <row r="150" spans="1:51" s="14" customFormat="1" ht="12">
      <c r="A150" s="14"/>
      <c r="B150" s="252"/>
      <c r="C150" s="253"/>
      <c r="D150" s="237" t="s">
        <v>159</v>
      </c>
      <c r="E150" s="254" t="s">
        <v>1</v>
      </c>
      <c r="F150" s="255" t="s">
        <v>89</v>
      </c>
      <c r="G150" s="253"/>
      <c r="H150" s="256">
        <v>1</v>
      </c>
      <c r="I150" s="257"/>
      <c r="J150" s="257"/>
      <c r="K150" s="253"/>
      <c r="L150" s="253"/>
      <c r="M150" s="258"/>
      <c r="N150" s="259"/>
      <c r="O150" s="260"/>
      <c r="P150" s="260"/>
      <c r="Q150" s="260"/>
      <c r="R150" s="260"/>
      <c r="S150" s="260"/>
      <c r="T150" s="260"/>
      <c r="U150" s="260"/>
      <c r="V150" s="260"/>
      <c r="W150" s="260"/>
      <c r="X150" s="261"/>
      <c r="Y150" s="14"/>
      <c r="Z150" s="14"/>
      <c r="AA150" s="14"/>
      <c r="AB150" s="14"/>
      <c r="AC150" s="14"/>
      <c r="AD150" s="14"/>
      <c r="AE150" s="14"/>
      <c r="AT150" s="262" t="s">
        <v>159</v>
      </c>
      <c r="AU150" s="262" t="s">
        <v>91</v>
      </c>
      <c r="AV150" s="14" t="s">
        <v>91</v>
      </c>
      <c r="AW150" s="14" t="s">
        <v>5</v>
      </c>
      <c r="AX150" s="14" t="s">
        <v>81</v>
      </c>
      <c r="AY150" s="262" t="s">
        <v>148</v>
      </c>
    </row>
    <row r="151" spans="1:51" s="15" customFormat="1" ht="12">
      <c r="A151" s="15"/>
      <c r="B151" s="263"/>
      <c r="C151" s="264"/>
      <c r="D151" s="237" t="s">
        <v>159</v>
      </c>
      <c r="E151" s="265" t="s">
        <v>1</v>
      </c>
      <c r="F151" s="266" t="s">
        <v>161</v>
      </c>
      <c r="G151" s="264"/>
      <c r="H151" s="267">
        <v>1</v>
      </c>
      <c r="I151" s="268"/>
      <c r="J151" s="268"/>
      <c r="K151" s="264"/>
      <c r="L151" s="264"/>
      <c r="M151" s="269"/>
      <c r="N151" s="270"/>
      <c r="O151" s="271"/>
      <c r="P151" s="271"/>
      <c r="Q151" s="271"/>
      <c r="R151" s="271"/>
      <c r="S151" s="271"/>
      <c r="T151" s="271"/>
      <c r="U151" s="271"/>
      <c r="V151" s="271"/>
      <c r="W151" s="271"/>
      <c r="X151" s="272"/>
      <c r="Y151" s="15"/>
      <c r="Z151" s="15"/>
      <c r="AA151" s="15"/>
      <c r="AB151" s="15"/>
      <c r="AC151" s="15"/>
      <c r="AD151" s="15"/>
      <c r="AE151" s="15"/>
      <c r="AT151" s="273" t="s">
        <v>159</v>
      </c>
      <c r="AU151" s="273" t="s">
        <v>91</v>
      </c>
      <c r="AV151" s="15" t="s">
        <v>156</v>
      </c>
      <c r="AW151" s="15" t="s">
        <v>5</v>
      </c>
      <c r="AX151" s="15" t="s">
        <v>89</v>
      </c>
      <c r="AY151" s="273" t="s">
        <v>148</v>
      </c>
    </row>
    <row r="152" spans="1:65" s="2" customFormat="1" ht="24.15" customHeight="1">
      <c r="A152" s="38"/>
      <c r="B152" s="39"/>
      <c r="C152" s="221" t="s">
        <v>188</v>
      </c>
      <c r="D152" s="221" t="s">
        <v>151</v>
      </c>
      <c r="E152" s="222" t="s">
        <v>189</v>
      </c>
      <c r="F152" s="223" t="s">
        <v>190</v>
      </c>
      <c r="G152" s="224" t="s">
        <v>154</v>
      </c>
      <c r="H152" s="225">
        <v>1</v>
      </c>
      <c r="I152" s="226"/>
      <c r="J152" s="227"/>
      <c r="K152" s="228">
        <f>ROUND(P152*H152,2)</f>
        <v>0</v>
      </c>
      <c r="L152" s="223" t="s">
        <v>1</v>
      </c>
      <c r="M152" s="229"/>
      <c r="N152" s="230" t="s">
        <v>1</v>
      </c>
      <c r="O152" s="231" t="s">
        <v>44</v>
      </c>
      <c r="P152" s="232">
        <f>I152+J152</f>
        <v>0</v>
      </c>
      <c r="Q152" s="232">
        <f>ROUND(I152*H152,2)</f>
        <v>0</v>
      </c>
      <c r="R152" s="232">
        <f>ROUND(J152*H152,2)</f>
        <v>0</v>
      </c>
      <c r="S152" s="91"/>
      <c r="T152" s="233">
        <f>S152*H152</f>
        <v>0</v>
      </c>
      <c r="U152" s="233">
        <v>0</v>
      </c>
      <c r="V152" s="233">
        <f>U152*H152</f>
        <v>0</v>
      </c>
      <c r="W152" s="233">
        <v>0</v>
      </c>
      <c r="X152" s="234">
        <f>W152*H152</f>
        <v>0</v>
      </c>
      <c r="Y152" s="38"/>
      <c r="Z152" s="38"/>
      <c r="AA152" s="38"/>
      <c r="AB152" s="38"/>
      <c r="AC152" s="38"/>
      <c r="AD152" s="38"/>
      <c r="AE152" s="38"/>
      <c r="AR152" s="235" t="s">
        <v>155</v>
      </c>
      <c r="AT152" s="235" t="s">
        <v>151</v>
      </c>
      <c r="AU152" s="235" t="s">
        <v>91</v>
      </c>
      <c r="AY152" s="17" t="s">
        <v>148</v>
      </c>
      <c r="BE152" s="236">
        <f>IF(O152="základní",K152,0)</f>
        <v>0</v>
      </c>
      <c r="BF152" s="236">
        <f>IF(O152="snížená",K152,0)</f>
        <v>0</v>
      </c>
      <c r="BG152" s="236">
        <f>IF(O152="zákl. přenesená",K152,0)</f>
        <v>0</v>
      </c>
      <c r="BH152" s="236">
        <f>IF(O152="sníž. přenesená",K152,0)</f>
        <v>0</v>
      </c>
      <c r="BI152" s="236">
        <f>IF(O152="nulová",K152,0)</f>
        <v>0</v>
      </c>
      <c r="BJ152" s="17" t="s">
        <v>89</v>
      </c>
      <c r="BK152" s="236">
        <f>ROUND(P152*H152,2)</f>
        <v>0</v>
      </c>
      <c r="BL152" s="17" t="s">
        <v>156</v>
      </c>
      <c r="BM152" s="235" t="s">
        <v>191</v>
      </c>
    </row>
    <row r="153" spans="1:47" s="2" customFormat="1" ht="12">
      <c r="A153" s="38"/>
      <c r="B153" s="39"/>
      <c r="C153" s="40"/>
      <c r="D153" s="237" t="s">
        <v>158</v>
      </c>
      <c r="E153" s="40"/>
      <c r="F153" s="238" t="s">
        <v>190</v>
      </c>
      <c r="G153" s="40"/>
      <c r="H153" s="40"/>
      <c r="I153" s="239"/>
      <c r="J153" s="239"/>
      <c r="K153" s="40"/>
      <c r="L153" s="40"/>
      <c r="M153" s="44"/>
      <c r="N153" s="240"/>
      <c r="O153" s="241"/>
      <c r="P153" s="91"/>
      <c r="Q153" s="91"/>
      <c r="R153" s="91"/>
      <c r="S153" s="91"/>
      <c r="T153" s="91"/>
      <c r="U153" s="91"/>
      <c r="V153" s="91"/>
      <c r="W153" s="91"/>
      <c r="X153" s="92"/>
      <c r="Y153" s="38"/>
      <c r="Z153" s="38"/>
      <c r="AA153" s="38"/>
      <c r="AB153" s="38"/>
      <c r="AC153" s="38"/>
      <c r="AD153" s="38"/>
      <c r="AE153" s="38"/>
      <c r="AT153" s="17" t="s">
        <v>158</v>
      </c>
      <c r="AU153" s="17" t="s">
        <v>91</v>
      </c>
    </row>
    <row r="154" spans="1:47" s="2" customFormat="1" ht="12">
      <c r="A154" s="38"/>
      <c r="B154" s="39"/>
      <c r="C154" s="40"/>
      <c r="D154" s="237" t="s">
        <v>176</v>
      </c>
      <c r="E154" s="40"/>
      <c r="F154" s="284" t="s">
        <v>192</v>
      </c>
      <c r="G154" s="40"/>
      <c r="H154" s="40"/>
      <c r="I154" s="239"/>
      <c r="J154" s="239"/>
      <c r="K154" s="40"/>
      <c r="L154" s="40"/>
      <c r="M154" s="44"/>
      <c r="N154" s="240"/>
      <c r="O154" s="241"/>
      <c r="P154" s="91"/>
      <c r="Q154" s="91"/>
      <c r="R154" s="91"/>
      <c r="S154" s="91"/>
      <c r="T154" s="91"/>
      <c r="U154" s="91"/>
      <c r="V154" s="91"/>
      <c r="W154" s="91"/>
      <c r="X154" s="92"/>
      <c r="Y154" s="38"/>
      <c r="Z154" s="38"/>
      <c r="AA154" s="38"/>
      <c r="AB154" s="38"/>
      <c r="AC154" s="38"/>
      <c r="AD154" s="38"/>
      <c r="AE154" s="38"/>
      <c r="AT154" s="17" t="s">
        <v>176</v>
      </c>
      <c r="AU154" s="17" t="s">
        <v>91</v>
      </c>
    </row>
    <row r="155" spans="1:51" s="13" customFormat="1" ht="12">
      <c r="A155" s="13"/>
      <c r="B155" s="242"/>
      <c r="C155" s="243"/>
      <c r="D155" s="237" t="s">
        <v>159</v>
      </c>
      <c r="E155" s="244" t="s">
        <v>1</v>
      </c>
      <c r="F155" s="245" t="s">
        <v>160</v>
      </c>
      <c r="G155" s="243"/>
      <c r="H155" s="244" t="s">
        <v>1</v>
      </c>
      <c r="I155" s="246"/>
      <c r="J155" s="246"/>
      <c r="K155" s="243"/>
      <c r="L155" s="243"/>
      <c r="M155" s="247"/>
      <c r="N155" s="248"/>
      <c r="O155" s="249"/>
      <c r="P155" s="249"/>
      <c r="Q155" s="249"/>
      <c r="R155" s="249"/>
      <c r="S155" s="249"/>
      <c r="T155" s="249"/>
      <c r="U155" s="249"/>
      <c r="V155" s="249"/>
      <c r="W155" s="249"/>
      <c r="X155" s="250"/>
      <c r="Y155" s="13"/>
      <c r="Z155" s="13"/>
      <c r="AA155" s="13"/>
      <c r="AB155" s="13"/>
      <c r="AC155" s="13"/>
      <c r="AD155" s="13"/>
      <c r="AE155" s="13"/>
      <c r="AT155" s="251" t="s">
        <v>159</v>
      </c>
      <c r="AU155" s="251" t="s">
        <v>91</v>
      </c>
      <c r="AV155" s="13" t="s">
        <v>89</v>
      </c>
      <c r="AW155" s="13" t="s">
        <v>5</v>
      </c>
      <c r="AX155" s="13" t="s">
        <v>81</v>
      </c>
      <c r="AY155" s="251" t="s">
        <v>148</v>
      </c>
    </row>
    <row r="156" spans="1:51" s="14" customFormat="1" ht="12">
      <c r="A156" s="14"/>
      <c r="B156" s="252"/>
      <c r="C156" s="253"/>
      <c r="D156" s="237" t="s">
        <v>159</v>
      </c>
      <c r="E156" s="254" t="s">
        <v>1</v>
      </c>
      <c r="F156" s="255" t="s">
        <v>89</v>
      </c>
      <c r="G156" s="253"/>
      <c r="H156" s="256">
        <v>1</v>
      </c>
      <c r="I156" s="257"/>
      <c r="J156" s="257"/>
      <c r="K156" s="253"/>
      <c r="L156" s="253"/>
      <c r="M156" s="258"/>
      <c r="N156" s="259"/>
      <c r="O156" s="260"/>
      <c r="P156" s="260"/>
      <c r="Q156" s="260"/>
      <c r="R156" s="260"/>
      <c r="S156" s="260"/>
      <c r="T156" s="260"/>
      <c r="U156" s="260"/>
      <c r="V156" s="260"/>
      <c r="W156" s="260"/>
      <c r="X156" s="261"/>
      <c r="Y156" s="14"/>
      <c r="Z156" s="14"/>
      <c r="AA156" s="14"/>
      <c r="AB156" s="14"/>
      <c r="AC156" s="14"/>
      <c r="AD156" s="14"/>
      <c r="AE156" s="14"/>
      <c r="AT156" s="262" t="s">
        <v>159</v>
      </c>
      <c r="AU156" s="262" t="s">
        <v>91</v>
      </c>
      <c r="AV156" s="14" t="s">
        <v>91</v>
      </c>
      <c r="AW156" s="14" t="s">
        <v>5</v>
      </c>
      <c r="AX156" s="14" t="s">
        <v>81</v>
      </c>
      <c r="AY156" s="262" t="s">
        <v>148</v>
      </c>
    </row>
    <row r="157" spans="1:51" s="15" customFormat="1" ht="12">
      <c r="A157" s="15"/>
      <c r="B157" s="263"/>
      <c r="C157" s="264"/>
      <c r="D157" s="237" t="s">
        <v>159</v>
      </c>
      <c r="E157" s="265" t="s">
        <v>1</v>
      </c>
      <c r="F157" s="266" t="s">
        <v>161</v>
      </c>
      <c r="G157" s="264"/>
      <c r="H157" s="267">
        <v>1</v>
      </c>
      <c r="I157" s="268"/>
      <c r="J157" s="268"/>
      <c r="K157" s="264"/>
      <c r="L157" s="264"/>
      <c r="M157" s="269"/>
      <c r="N157" s="270"/>
      <c r="O157" s="271"/>
      <c r="P157" s="271"/>
      <c r="Q157" s="271"/>
      <c r="R157" s="271"/>
      <c r="S157" s="271"/>
      <c r="T157" s="271"/>
      <c r="U157" s="271"/>
      <c r="V157" s="271"/>
      <c r="W157" s="271"/>
      <c r="X157" s="272"/>
      <c r="Y157" s="15"/>
      <c r="Z157" s="15"/>
      <c r="AA157" s="15"/>
      <c r="AB157" s="15"/>
      <c r="AC157" s="15"/>
      <c r="AD157" s="15"/>
      <c r="AE157" s="15"/>
      <c r="AT157" s="273" t="s">
        <v>159</v>
      </c>
      <c r="AU157" s="273" t="s">
        <v>91</v>
      </c>
      <c r="AV157" s="15" t="s">
        <v>156</v>
      </c>
      <c r="AW157" s="15" t="s">
        <v>5</v>
      </c>
      <c r="AX157" s="15" t="s">
        <v>89</v>
      </c>
      <c r="AY157" s="273" t="s">
        <v>148</v>
      </c>
    </row>
    <row r="158" spans="1:65" s="2" customFormat="1" ht="44.25" customHeight="1">
      <c r="A158" s="38"/>
      <c r="B158" s="39"/>
      <c r="C158" s="274" t="s">
        <v>193</v>
      </c>
      <c r="D158" s="274" t="s">
        <v>162</v>
      </c>
      <c r="E158" s="275" t="s">
        <v>194</v>
      </c>
      <c r="F158" s="276" t="s">
        <v>195</v>
      </c>
      <c r="G158" s="277" t="s">
        <v>154</v>
      </c>
      <c r="H158" s="278">
        <v>10</v>
      </c>
      <c r="I158" s="279"/>
      <c r="J158" s="279"/>
      <c r="K158" s="280">
        <f>ROUND(P158*H158,2)</f>
        <v>0</v>
      </c>
      <c r="L158" s="276" t="s">
        <v>166</v>
      </c>
      <c r="M158" s="44"/>
      <c r="N158" s="281" t="s">
        <v>1</v>
      </c>
      <c r="O158" s="231" t="s">
        <v>44</v>
      </c>
      <c r="P158" s="232">
        <f>I158+J158</f>
        <v>0</v>
      </c>
      <c r="Q158" s="232">
        <f>ROUND(I158*H158,2)</f>
        <v>0</v>
      </c>
      <c r="R158" s="232">
        <f>ROUND(J158*H158,2)</f>
        <v>0</v>
      </c>
      <c r="S158" s="91"/>
      <c r="T158" s="233">
        <f>S158*H158</f>
        <v>0</v>
      </c>
      <c r="U158" s="233">
        <v>0</v>
      </c>
      <c r="V158" s="233">
        <f>U158*H158</f>
        <v>0</v>
      </c>
      <c r="W158" s="233">
        <v>0</v>
      </c>
      <c r="X158" s="234">
        <f>W158*H158</f>
        <v>0</v>
      </c>
      <c r="Y158" s="38"/>
      <c r="Z158" s="38"/>
      <c r="AA158" s="38"/>
      <c r="AB158" s="38"/>
      <c r="AC158" s="38"/>
      <c r="AD158" s="38"/>
      <c r="AE158" s="38"/>
      <c r="AR158" s="235" t="s">
        <v>156</v>
      </c>
      <c r="AT158" s="235" t="s">
        <v>162</v>
      </c>
      <c r="AU158" s="235" t="s">
        <v>91</v>
      </c>
      <c r="AY158" s="17" t="s">
        <v>148</v>
      </c>
      <c r="BE158" s="236">
        <f>IF(O158="základní",K158,0)</f>
        <v>0</v>
      </c>
      <c r="BF158" s="236">
        <f>IF(O158="snížená",K158,0)</f>
        <v>0</v>
      </c>
      <c r="BG158" s="236">
        <f>IF(O158="zákl. přenesená",K158,0)</f>
        <v>0</v>
      </c>
      <c r="BH158" s="236">
        <f>IF(O158="sníž. přenesená",K158,0)</f>
        <v>0</v>
      </c>
      <c r="BI158" s="236">
        <f>IF(O158="nulová",K158,0)</f>
        <v>0</v>
      </c>
      <c r="BJ158" s="17" t="s">
        <v>89</v>
      </c>
      <c r="BK158" s="236">
        <f>ROUND(P158*H158,2)</f>
        <v>0</v>
      </c>
      <c r="BL158" s="17" t="s">
        <v>156</v>
      </c>
      <c r="BM158" s="235" t="s">
        <v>196</v>
      </c>
    </row>
    <row r="159" spans="1:47" s="2" customFormat="1" ht="12">
      <c r="A159" s="38"/>
      <c r="B159" s="39"/>
      <c r="C159" s="40"/>
      <c r="D159" s="237" t="s">
        <v>158</v>
      </c>
      <c r="E159" s="40"/>
      <c r="F159" s="238" t="s">
        <v>195</v>
      </c>
      <c r="G159" s="40"/>
      <c r="H159" s="40"/>
      <c r="I159" s="239"/>
      <c r="J159" s="239"/>
      <c r="K159" s="40"/>
      <c r="L159" s="40"/>
      <c r="M159" s="44"/>
      <c r="N159" s="240"/>
      <c r="O159" s="241"/>
      <c r="P159" s="91"/>
      <c r="Q159" s="91"/>
      <c r="R159" s="91"/>
      <c r="S159" s="91"/>
      <c r="T159" s="91"/>
      <c r="U159" s="91"/>
      <c r="V159" s="91"/>
      <c r="W159" s="91"/>
      <c r="X159" s="92"/>
      <c r="Y159" s="38"/>
      <c r="Z159" s="38"/>
      <c r="AA159" s="38"/>
      <c r="AB159" s="38"/>
      <c r="AC159" s="38"/>
      <c r="AD159" s="38"/>
      <c r="AE159" s="38"/>
      <c r="AT159" s="17" t="s">
        <v>158</v>
      </c>
      <c r="AU159" s="17" t="s">
        <v>91</v>
      </c>
    </row>
    <row r="160" spans="1:47" s="2" customFormat="1" ht="12">
      <c r="A160" s="38"/>
      <c r="B160" s="39"/>
      <c r="C160" s="40"/>
      <c r="D160" s="282" t="s">
        <v>169</v>
      </c>
      <c r="E160" s="40"/>
      <c r="F160" s="283" t="s">
        <v>197</v>
      </c>
      <c r="G160" s="40"/>
      <c r="H160" s="40"/>
      <c r="I160" s="239"/>
      <c r="J160" s="239"/>
      <c r="K160" s="40"/>
      <c r="L160" s="40"/>
      <c r="M160" s="44"/>
      <c r="N160" s="240"/>
      <c r="O160" s="241"/>
      <c r="P160" s="91"/>
      <c r="Q160" s="91"/>
      <c r="R160" s="91"/>
      <c r="S160" s="91"/>
      <c r="T160" s="91"/>
      <c r="U160" s="91"/>
      <c r="V160" s="91"/>
      <c r="W160" s="91"/>
      <c r="X160" s="92"/>
      <c r="Y160" s="38"/>
      <c r="Z160" s="38"/>
      <c r="AA160" s="38"/>
      <c r="AB160" s="38"/>
      <c r="AC160" s="38"/>
      <c r="AD160" s="38"/>
      <c r="AE160" s="38"/>
      <c r="AT160" s="17" t="s">
        <v>169</v>
      </c>
      <c r="AU160" s="17" t="s">
        <v>91</v>
      </c>
    </row>
    <row r="161" spans="1:51" s="13" customFormat="1" ht="12">
      <c r="A161" s="13"/>
      <c r="B161" s="242"/>
      <c r="C161" s="243"/>
      <c r="D161" s="237" t="s">
        <v>159</v>
      </c>
      <c r="E161" s="244" t="s">
        <v>1</v>
      </c>
      <c r="F161" s="245" t="s">
        <v>160</v>
      </c>
      <c r="G161" s="243"/>
      <c r="H161" s="244" t="s">
        <v>1</v>
      </c>
      <c r="I161" s="246"/>
      <c r="J161" s="246"/>
      <c r="K161" s="243"/>
      <c r="L161" s="243"/>
      <c r="M161" s="247"/>
      <c r="N161" s="248"/>
      <c r="O161" s="249"/>
      <c r="P161" s="249"/>
      <c r="Q161" s="249"/>
      <c r="R161" s="249"/>
      <c r="S161" s="249"/>
      <c r="T161" s="249"/>
      <c r="U161" s="249"/>
      <c r="V161" s="249"/>
      <c r="W161" s="249"/>
      <c r="X161" s="250"/>
      <c r="Y161" s="13"/>
      <c r="Z161" s="13"/>
      <c r="AA161" s="13"/>
      <c r="AB161" s="13"/>
      <c r="AC161" s="13"/>
      <c r="AD161" s="13"/>
      <c r="AE161" s="13"/>
      <c r="AT161" s="251" t="s">
        <v>159</v>
      </c>
      <c r="AU161" s="251" t="s">
        <v>91</v>
      </c>
      <c r="AV161" s="13" t="s">
        <v>89</v>
      </c>
      <c r="AW161" s="13" t="s">
        <v>5</v>
      </c>
      <c r="AX161" s="13" t="s">
        <v>81</v>
      </c>
      <c r="AY161" s="251" t="s">
        <v>148</v>
      </c>
    </row>
    <row r="162" spans="1:51" s="14" customFormat="1" ht="12">
      <c r="A162" s="14"/>
      <c r="B162" s="252"/>
      <c r="C162" s="253"/>
      <c r="D162" s="237" t="s">
        <v>159</v>
      </c>
      <c r="E162" s="254" t="s">
        <v>1</v>
      </c>
      <c r="F162" s="255" t="s">
        <v>198</v>
      </c>
      <c r="G162" s="253"/>
      <c r="H162" s="256">
        <v>10</v>
      </c>
      <c r="I162" s="257"/>
      <c r="J162" s="257"/>
      <c r="K162" s="253"/>
      <c r="L162" s="253"/>
      <c r="M162" s="258"/>
      <c r="N162" s="259"/>
      <c r="O162" s="260"/>
      <c r="P162" s="260"/>
      <c r="Q162" s="260"/>
      <c r="R162" s="260"/>
      <c r="S162" s="260"/>
      <c r="T162" s="260"/>
      <c r="U162" s="260"/>
      <c r="V162" s="260"/>
      <c r="W162" s="260"/>
      <c r="X162" s="261"/>
      <c r="Y162" s="14"/>
      <c r="Z162" s="14"/>
      <c r="AA162" s="14"/>
      <c r="AB162" s="14"/>
      <c r="AC162" s="14"/>
      <c r="AD162" s="14"/>
      <c r="AE162" s="14"/>
      <c r="AT162" s="262" t="s">
        <v>159</v>
      </c>
      <c r="AU162" s="262" t="s">
        <v>91</v>
      </c>
      <c r="AV162" s="14" t="s">
        <v>91</v>
      </c>
      <c r="AW162" s="14" t="s">
        <v>5</v>
      </c>
      <c r="AX162" s="14" t="s">
        <v>81</v>
      </c>
      <c r="AY162" s="262" t="s">
        <v>148</v>
      </c>
    </row>
    <row r="163" spans="1:51" s="15" customFormat="1" ht="12">
      <c r="A163" s="15"/>
      <c r="B163" s="263"/>
      <c r="C163" s="264"/>
      <c r="D163" s="237" t="s">
        <v>159</v>
      </c>
      <c r="E163" s="265" t="s">
        <v>1</v>
      </c>
      <c r="F163" s="266" t="s">
        <v>161</v>
      </c>
      <c r="G163" s="264"/>
      <c r="H163" s="267">
        <v>10</v>
      </c>
      <c r="I163" s="268"/>
      <c r="J163" s="268"/>
      <c r="K163" s="264"/>
      <c r="L163" s="264"/>
      <c r="M163" s="269"/>
      <c r="N163" s="270"/>
      <c r="O163" s="271"/>
      <c r="P163" s="271"/>
      <c r="Q163" s="271"/>
      <c r="R163" s="271"/>
      <c r="S163" s="271"/>
      <c r="T163" s="271"/>
      <c r="U163" s="271"/>
      <c r="V163" s="271"/>
      <c r="W163" s="271"/>
      <c r="X163" s="272"/>
      <c r="Y163" s="15"/>
      <c r="Z163" s="15"/>
      <c r="AA163" s="15"/>
      <c r="AB163" s="15"/>
      <c r="AC163" s="15"/>
      <c r="AD163" s="15"/>
      <c r="AE163" s="15"/>
      <c r="AT163" s="273" t="s">
        <v>159</v>
      </c>
      <c r="AU163" s="273" t="s">
        <v>91</v>
      </c>
      <c r="AV163" s="15" t="s">
        <v>156</v>
      </c>
      <c r="AW163" s="15" t="s">
        <v>5</v>
      </c>
      <c r="AX163" s="15" t="s">
        <v>89</v>
      </c>
      <c r="AY163" s="273" t="s">
        <v>148</v>
      </c>
    </row>
    <row r="164" spans="1:65" s="2" customFormat="1" ht="49.05" customHeight="1">
      <c r="A164" s="38"/>
      <c r="B164" s="39"/>
      <c r="C164" s="221" t="s">
        <v>155</v>
      </c>
      <c r="D164" s="221" t="s">
        <v>151</v>
      </c>
      <c r="E164" s="222" t="s">
        <v>199</v>
      </c>
      <c r="F164" s="223" t="s">
        <v>200</v>
      </c>
      <c r="G164" s="224" t="s">
        <v>154</v>
      </c>
      <c r="H164" s="225">
        <v>8</v>
      </c>
      <c r="I164" s="226"/>
      <c r="J164" s="227"/>
      <c r="K164" s="228">
        <f>ROUND(P164*H164,2)</f>
        <v>0</v>
      </c>
      <c r="L164" s="223" t="s">
        <v>1</v>
      </c>
      <c r="M164" s="229"/>
      <c r="N164" s="230" t="s">
        <v>1</v>
      </c>
      <c r="O164" s="231" t="s">
        <v>44</v>
      </c>
      <c r="P164" s="232">
        <f>I164+J164</f>
        <v>0</v>
      </c>
      <c r="Q164" s="232">
        <f>ROUND(I164*H164,2)</f>
        <v>0</v>
      </c>
      <c r="R164" s="232">
        <f>ROUND(J164*H164,2)</f>
        <v>0</v>
      </c>
      <c r="S164" s="91"/>
      <c r="T164" s="233">
        <f>S164*H164</f>
        <v>0</v>
      </c>
      <c r="U164" s="233">
        <v>0</v>
      </c>
      <c r="V164" s="233">
        <f>U164*H164</f>
        <v>0</v>
      </c>
      <c r="W164" s="233">
        <v>0</v>
      </c>
      <c r="X164" s="234">
        <f>W164*H164</f>
        <v>0</v>
      </c>
      <c r="Y164" s="38"/>
      <c r="Z164" s="38"/>
      <c r="AA164" s="38"/>
      <c r="AB164" s="38"/>
      <c r="AC164" s="38"/>
      <c r="AD164" s="38"/>
      <c r="AE164" s="38"/>
      <c r="AR164" s="235" t="s">
        <v>155</v>
      </c>
      <c r="AT164" s="235" t="s">
        <v>151</v>
      </c>
      <c r="AU164" s="235" t="s">
        <v>91</v>
      </c>
      <c r="AY164" s="17" t="s">
        <v>148</v>
      </c>
      <c r="BE164" s="236">
        <f>IF(O164="základní",K164,0)</f>
        <v>0</v>
      </c>
      <c r="BF164" s="236">
        <f>IF(O164="snížená",K164,0)</f>
        <v>0</v>
      </c>
      <c r="BG164" s="236">
        <f>IF(O164="zákl. přenesená",K164,0)</f>
        <v>0</v>
      </c>
      <c r="BH164" s="236">
        <f>IF(O164="sníž. přenesená",K164,0)</f>
        <v>0</v>
      </c>
      <c r="BI164" s="236">
        <f>IF(O164="nulová",K164,0)</f>
        <v>0</v>
      </c>
      <c r="BJ164" s="17" t="s">
        <v>89</v>
      </c>
      <c r="BK164" s="236">
        <f>ROUND(P164*H164,2)</f>
        <v>0</v>
      </c>
      <c r="BL164" s="17" t="s">
        <v>156</v>
      </c>
      <c r="BM164" s="235" t="s">
        <v>201</v>
      </c>
    </row>
    <row r="165" spans="1:47" s="2" customFormat="1" ht="12">
      <c r="A165" s="38"/>
      <c r="B165" s="39"/>
      <c r="C165" s="40"/>
      <c r="D165" s="237" t="s">
        <v>158</v>
      </c>
      <c r="E165" s="40"/>
      <c r="F165" s="238" t="s">
        <v>200</v>
      </c>
      <c r="G165" s="40"/>
      <c r="H165" s="40"/>
      <c r="I165" s="239"/>
      <c r="J165" s="239"/>
      <c r="K165" s="40"/>
      <c r="L165" s="40"/>
      <c r="M165" s="44"/>
      <c r="N165" s="240"/>
      <c r="O165" s="241"/>
      <c r="P165" s="91"/>
      <c r="Q165" s="91"/>
      <c r="R165" s="91"/>
      <c r="S165" s="91"/>
      <c r="T165" s="91"/>
      <c r="U165" s="91"/>
      <c r="V165" s="91"/>
      <c r="W165" s="91"/>
      <c r="X165" s="92"/>
      <c r="Y165" s="38"/>
      <c r="Z165" s="38"/>
      <c r="AA165" s="38"/>
      <c r="AB165" s="38"/>
      <c r="AC165" s="38"/>
      <c r="AD165" s="38"/>
      <c r="AE165" s="38"/>
      <c r="AT165" s="17" t="s">
        <v>158</v>
      </c>
      <c r="AU165" s="17" t="s">
        <v>91</v>
      </c>
    </row>
    <row r="166" spans="1:47" s="2" customFormat="1" ht="12">
      <c r="A166" s="38"/>
      <c r="B166" s="39"/>
      <c r="C166" s="40"/>
      <c r="D166" s="237" t="s">
        <v>176</v>
      </c>
      <c r="E166" s="40"/>
      <c r="F166" s="284" t="s">
        <v>192</v>
      </c>
      <c r="G166" s="40"/>
      <c r="H166" s="40"/>
      <c r="I166" s="239"/>
      <c r="J166" s="239"/>
      <c r="K166" s="40"/>
      <c r="L166" s="40"/>
      <c r="M166" s="44"/>
      <c r="N166" s="240"/>
      <c r="O166" s="241"/>
      <c r="P166" s="91"/>
      <c r="Q166" s="91"/>
      <c r="R166" s="91"/>
      <c r="S166" s="91"/>
      <c r="T166" s="91"/>
      <c r="U166" s="91"/>
      <c r="V166" s="91"/>
      <c r="W166" s="91"/>
      <c r="X166" s="92"/>
      <c r="Y166" s="38"/>
      <c r="Z166" s="38"/>
      <c r="AA166" s="38"/>
      <c r="AB166" s="38"/>
      <c r="AC166" s="38"/>
      <c r="AD166" s="38"/>
      <c r="AE166" s="38"/>
      <c r="AT166" s="17" t="s">
        <v>176</v>
      </c>
      <c r="AU166" s="17" t="s">
        <v>91</v>
      </c>
    </row>
    <row r="167" spans="1:51" s="13" customFormat="1" ht="12">
      <c r="A167" s="13"/>
      <c r="B167" s="242"/>
      <c r="C167" s="243"/>
      <c r="D167" s="237" t="s">
        <v>159</v>
      </c>
      <c r="E167" s="244" t="s">
        <v>1</v>
      </c>
      <c r="F167" s="245" t="s">
        <v>160</v>
      </c>
      <c r="G167" s="243"/>
      <c r="H167" s="244" t="s">
        <v>1</v>
      </c>
      <c r="I167" s="246"/>
      <c r="J167" s="246"/>
      <c r="K167" s="243"/>
      <c r="L167" s="243"/>
      <c r="M167" s="247"/>
      <c r="N167" s="248"/>
      <c r="O167" s="249"/>
      <c r="P167" s="249"/>
      <c r="Q167" s="249"/>
      <c r="R167" s="249"/>
      <c r="S167" s="249"/>
      <c r="T167" s="249"/>
      <c r="U167" s="249"/>
      <c r="V167" s="249"/>
      <c r="W167" s="249"/>
      <c r="X167" s="250"/>
      <c r="Y167" s="13"/>
      <c r="Z167" s="13"/>
      <c r="AA167" s="13"/>
      <c r="AB167" s="13"/>
      <c r="AC167" s="13"/>
      <c r="AD167" s="13"/>
      <c r="AE167" s="13"/>
      <c r="AT167" s="251" t="s">
        <v>159</v>
      </c>
      <c r="AU167" s="251" t="s">
        <v>91</v>
      </c>
      <c r="AV167" s="13" t="s">
        <v>89</v>
      </c>
      <c r="AW167" s="13" t="s">
        <v>5</v>
      </c>
      <c r="AX167" s="13" t="s">
        <v>81</v>
      </c>
      <c r="AY167" s="251" t="s">
        <v>148</v>
      </c>
    </row>
    <row r="168" spans="1:51" s="14" customFormat="1" ht="12">
      <c r="A168" s="14"/>
      <c r="B168" s="252"/>
      <c r="C168" s="253"/>
      <c r="D168" s="237" t="s">
        <v>159</v>
      </c>
      <c r="E168" s="254" t="s">
        <v>1</v>
      </c>
      <c r="F168" s="255" t="s">
        <v>155</v>
      </c>
      <c r="G168" s="253"/>
      <c r="H168" s="256">
        <v>8</v>
      </c>
      <c r="I168" s="257"/>
      <c r="J168" s="257"/>
      <c r="K168" s="253"/>
      <c r="L168" s="253"/>
      <c r="M168" s="258"/>
      <c r="N168" s="259"/>
      <c r="O168" s="260"/>
      <c r="P168" s="260"/>
      <c r="Q168" s="260"/>
      <c r="R168" s="260"/>
      <c r="S168" s="260"/>
      <c r="T168" s="260"/>
      <c r="U168" s="260"/>
      <c r="V168" s="260"/>
      <c r="W168" s="260"/>
      <c r="X168" s="261"/>
      <c r="Y168" s="14"/>
      <c r="Z168" s="14"/>
      <c r="AA168" s="14"/>
      <c r="AB168" s="14"/>
      <c r="AC168" s="14"/>
      <c r="AD168" s="14"/>
      <c r="AE168" s="14"/>
      <c r="AT168" s="262" t="s">
        <v>159</v>
      </c>
      <c r="AU168" s="262" t="s">
        <v>91</v>
      </c>
      <c r="AV168" s="14" t="s">
        <v>91</v>
      </c>
      <c r="AW168" s="14" t="s">
        <v>5</v>
      </c>
      <c r="AX168" s="14" t="s">
        <v>81</v>
      </c>
      <c r="AY168" s="262" t="s">
        <v>148</v>
      </c>
    </row>
    <row r="169" spans="1:51" s="15" customFormat="1" ht="12">
      <c r="A169" s="15"/>
      <c r="B169" s="263"/>
      <c r="C169" s="264"/>
      <c r="D169" s="237" t="s">
        <v>159</v>
      </c>
      <c r="E169" s="265" t="s">
        <v>1</v>
      </c>
      <c r="F169" s="266" t="s">
        <v>161</v>
      </c>
      <c r="G169" s="264"/>
      <c r="H169" s="267">
        <v>8</v>
      </c>
      <c r="I169" s="268"/>
      <c r="J169" s="268"/>
      <c r="K169" s="264"/>
      <c r="L169" s="264"/>
      <c r="M169" s="269"/>
      <c r="N169" s="270"/>
      <c r="O169" s="271"/>
      <c r="P169" s="271"/>
      <c r="Q169" s="271"/>
      <c r="R169" s="271"/>
      <c r="S169" s="271"/>
      <c r="T169" s="271"/>
      <c r="U169" s="271"/>
      <c r="V169" s="271"/>
      <c r="W169" s="271"/>
      <c r="X169" s="272"/>
      <c r="Y169" s="15"/>
      <c r="Z169" s="15"/>
      <c r="AA169" s="15"/>
      <c r="AB169" s="15"/>
      <c r="AC169" s="15"/>
      <c r="AD169" s="15"/>
      <c r="AE169" s="15"/>
      <c r="AT169" s="273" t="s">
        <v>159</v>
      </c>
      <c r="AU169" s="273" t="s">
        <v>91</v>
      </c>
      <c r="AV169" s="15" t="s">
        <v>156</v>
      </c>
      <c r="AW169" s="15" t="s">
        <v>5</v>
      </c>
      <c r="AX169" s="15" t="s">
        <v>89</v>
      </c>
      <c r="AY169" s="273" t="s">
        <v>148</v>
      </c>
    </row>
    <row r="170" spans="1:65" s="2" customFormat="1" ht="49.05" customHeight="1">
      <c r="A170" s="38"/>
      <c r="B170" s="39"/>
      <c r="C170" s="221" t="s">
        <v>202</v>
      </c>
      <c r="D170" s="221" t="s">
        <v>151</v>
      </c>
      <c r="E170" s="222" t="s">
        <v>203</v>
      </c>
      <c r="F170" s="223" t="s">
        <v>204</v>
      </c>
      <c r="G170" s="224" t="s">
        <v>154</v>
      </c>
      <c r="H170" s="225">
        <v>2</v>
      </c>
      <c r="I170" s="226"/>
      <c r="J170" s="227"/>
      <c r="K170" s="228">
        <f>ROUND(P170*H170,2)</f>
        <v>0</v>
      </c>
      <c r="L170" s="223" t="s">
        <v>1</v>
      </c>
      <c r="M170" s="229"/>
      <c r="N170" s="230" t="s">
        <v>1</v>
      </c>
      <c r="O170" s="231" t="s">
        <v>44</v>
      </c>
      <c r="P170" s="232">
        <f>I170+J170</f>
        <v>0</v>
      </c>
      <c r="Q170" s="232">
        <f>ROUND(I170*H170,2)</f>
        <v>0</v>
      </c>
      <c r="R170" s="232">
        <f>ROUND(J170*H170,2)</f>
        <v>0</v>
      </c>
      <c r="S170" s="91"/>
      <c r="T170" s="233">
        <f>S170*H170</f>
        <v>0</v>
      </c>
      <c r="U170" s="233">
        <v>0</v>
      </c>
      <c r="V170" s="233">
        <f>U170*H170</f>
        <v>0</v>
      </c>
      <c r="W170" s="233">
        <v>0</v>
      </c>
      <c r="X170" s="234">
        <f>W170*H170</f>
        <v>0</v>
      </c>
      <c r="Y170" s="38"/>
      <c r="Z170" s="38"/>
      <c r="AA170" s="38"/>
      <c r="AB170" s="38"/>
      <c r="AC170" s="38"/>
      <c r="AD170" s="38"/>
      <c r="AE170" s="38"/>
      <c r="AR170" s="235" t="s">
        <v>155</v>
      </c>
      <c r="AT170" s="235" t="s">
        <v>151</v>
      </c>
      <c r="AU170" s="235" t="s">
        <v>91</v>
      </c>
      <c r="AY170" s="17" t="s">
        <v>148</v>
      </c>
      <c r="BE170" s="236">
        <f>IF(O170="základní",K170,0)</f>
        <v>0</v>
      </c>
      <c r="BF170" s="236">
        <f>IF(O170="snížená",K170,0)</f>
        <v>0</v>
      </c>
      <c r="BG170" s="236">
        <f>IF(O170="zákl. přenesená",K170,0)</f>
        <v>0</v>
      </c>
      <c r="BH170" s="236">
        <f>IF(O170="sníž. přenesená",K170,0)</f>
        <v>0</v>
      </c>
      <c r="BI170" s="236">
        <f>IF(O170="nulová",K170,0)</f>
        <v>0</v>
      </c>
      <c r="BJ170" s="17" t="s">
        <v>89</v>
      </c>
      <c r="BK170" s="236">
        <f>ROUND(P170*H170,2)</f>
        <v>0</v>
      </c>
      <c r="BL170" s="17" t="s">
        <v>156</v>
      </c>
      <c r="BM170" s="235" t="s">
        <v>205</v>
      </c>
    </row>
    <row r="171" spans="1:47" s="2" customFormat="1" ht="12">
      <c r="A171" s="38"/>
      <c r="B171" s="39"/>
      <c r="C171" s="40"/>
      <c r="D171" s="237" t="s">
        <v>158</v>
      </c>
      <c r="E171" s="40"/>
      <c r="F171" s="238" t="s">
        <v>204</v>
      </c>
      <c r="G171" s="40"/>
      <c r="H171" s="40"/>
      <c r="I171" s="239"/>
      <c r="J171" s="239"/>
      <c r="K171" s="40"/>
      <c r="L171" s="40"/>
      <c r="M171" s="44"/>
      <c r="N171" s="240"/>
      <c r="O171" s="241"/>
      <c r="P171" s="91"/>
      <c r="Q171" s="91"/>
      <c r="R171" s="91"/>
      <c r="S171" s="91"/>
      <c r="T171" s="91"/>
      <c r="U171" s="91"/>
      <c r="V171" s="91"/>
      <c r="W171" s="91"/>
      <c r="X171" s="92"/>
      <c r="Y171" s="38"/>
      <c r="Z171" s="38"/>
      <c r="AA171" s="38"/>
      <c r="AB171" s="38"/>
      <c r="AC171" s="38"/>
      <c r="AD171" s="38"/>
      <c r="AE171" s="38"/>
      <c r="AT171" s="17" t="s">
        <v>158</v>
      </c>
      <c r="AU171" s="17" t="s">
        <v>91</v>
      </c>
    </row>
    <row r="172" spans="1:47" s="2" customFormat="1" ht="12">
      <c r="A172" s="38"/>
      <c r="B172" s="39"/>
      <c r="C172" s="40"/>
      <c r="D172" s="237" t="s">
        <v>176</v>
      </c>
      <c r="E172" s="40"/>
      <c r="F172" s="284" t="s">
        <v>192</v>
      </c>
      <c r="G172" s="40"/>
      <c r="H172" s="40"/>
      <c r="I172" s="239"/>
      <c r="J172" s="239"/>
      <c r="K172" s="40"/>
      <c r="L172" s="40"/>
      <c r="M172" s="44"/>
      <c r="N172" s="240"/>
      <c r="O172" s="241"/>
      <c r="P172" s="91"/>
      <c r="Q172" s="91"/>
      <c r="R172" s="91"/>
      <c r="S172" s="91"/>
      <c r="T172" s="91"/>
      <c r="U172" s="91"/>
      <c r="V172" s="91"/>
      <c r="W172" s="91"/>
      <c r="X172" s="92"/>
      <c r="Y172" s="38"/>
      <c r="Z172" s="38"/>
      <c r="AA172" s="38"/>
      <c r="AB172" s="38"/>
      <c r="AC172" s="38"/>
      <c r="AD172" s="38"/>
      <c r="AE172" s="38"/>
      <c r="AT172" s="17" t="s">
        <v>176</v>
      </c>
      <c r="AU172" s="17" t="s">
        <v>91</v>
      </c>
    </row>
    <row r="173" spans="1:51" s="13" customFormat="1" ht="12">
      <c r="A173" s="13"/>
      <c r="B173" s="242"/>
      <c r="C173" s="243"/>
      <c r="D173" s="237" t="s">
        <v>159</v>
      </c>
      <c r="E173" s="244" t="s">
        <v>1</v>
      </c>
      <c r="F173" s="245" t="s">
        <v>160</v>
      </c>
      <c r="G173" s="243"/>
      <c r="H173" s="244" t="s">
        <v>1</v>
      </c>
      <c r="I173" s="246"/>
      <c r="J173" s="246"/>
      <c r="K173" s="243"/>
      <c r="L173" s="243"/>
      <c r="M173" s="247"/>
      <c r="N173" s="248"/>
      <c r="O173" s="249"/>
      <c r="P173" s="249"/>
      <c r="Q173" s="249"/>
      <c r="R173" s="249"/>
      <c r="S173" s="249"/>
      <c r="T173" s="249"/>
      <c r="U173" s="249"/>
      <c r="V173" s="249"/>
      <c r="W173" s="249"/>
      <c r="X173" s="250"/>
      <c r="Y173" s="13"/>
      <c r="Z173" s="13"/>
      <c r="AA173" s="13"/>
      <c r="AB173" s="13"/>
      <c r="AC173" s="13"/>
      <c r="AD173" s="13"/>
      <c r="AE173" s="13"/>
      <c r="AT173" s="251" t="s">
        <v>159</v>
      </c>
      <c r="AU173" s="251" t="s">
        <v>91</v>
      </c>
      <c r="AV173" s="13" t="s">
        <v>89</v>
      </c>
      <c r="AW173" s="13" t="s">
        <v>5</v>
      </c>
      <c r="AX173" s="13" t="s">
        <v>81</v>
      </c>
      <c r="AY173" s="251" t="s">
        <v>148</v>
      </c>
    </row>
    <row r="174" spans="1:51" s="14" customFormat="1" ht="12">
      <c r="A174" s="14"/>
      <c r="B174" s="252"/>
      <c r="C174" s="253"/>
      <c r="D174" s="237" t="s">
        <v>159</v>
      </c>
      <c r="E174" s="254" t="s">
        <v>1</v>
      </c>
      <c r="F174" s="255" t="s">
        <v>91</v>
      </c>
      <c r="G174" s="253"/>
      <c r="H174" s="256">
        <v>2</v>
      </c>
      <c r="I174" s="257"/>
      <c r="J174" s="257"/>
      <c r="K174" s="253"/>
      <c r="L174" s="253"/>
      <c r="M174" s="258"/>
      <c r="N174" s="259"/>
      <c r="O174" s="260"/>
      <c r="P174" s="260"/>
      <c r="Q174" s="260"/>
      <c r="R174" s="260"/>
      <c r="S174" s="260"/>
      <c r="T174" s="260"/>
      <c r="U174" s="260"/>
      <c r="V174" s="260"/>
      <c r="W174" s="260"/>
      <c r="X174" s="261"/>
      <c r="Y174" s="14"/>
      <c r="Z174" s="14"/>
      <c r="AA174" s="14"/>
      <c r="AB174" s="14"/>
      <c r="AC174" s="14"/>
      <c r="AD174" s="14"/>
      <c r="AE174" s="14"/>
      <c r="AT174" s="262" t="s">
        <v>159</v>
      </c>
      <c r="AU174" s="262" t="s">
        <v>91</v>
      </c>
      <c r="AV174" s="14" t="s">
        <v>91</v>
      </c>
      <c r="AW174" s="14" t="s">
        <v>5</v>
      </c>
      <c r="AX174" s="14" t="s">
        <v>81</v>
      </c>
      <c r="AY174" s="262" t="s">
        <v>148</v>
      </c>
    </row>
    <row r="175" spans="1:51" s="15" customFormat="1" ht="12">
      <c r="A175" s="15"/>
      <c r="B175" s="263"/>
      <c r="C175" s="264"/>
      <c r="D175" s="237" t="s">
        <v>159</v>
      </c>
      <c r="E175" s="265" t="s">
        <v>1</v>
      </c>
      <c r="F175" s="266" t="s">
        <v>161</v>
      </c>
      <c r="G175" s="264"/>
      <c r="H175" s="267">
        <v>2</v>
      </c>
      <c r="I175" s="268"/>
      <c r="J175" s="268"/>
      <c r="K175" s="264"/>
      <c r="L175" s="264"/>
      <c r="M175" s="269"/>
      <c r="N175" s="270"/>
      <c r="O175" s="271"/>
      <c r="P175" s="271"/>
      <c r="Q175" s="271"/>
      <c r="R175" s="271"/>
      <c r="S175" s="271"/>
      <c r="T175" s="271"/>
      <c r="U175" s="271"/>
      <c r="V175" s="271"/>
      <c r="W175" s="271"/>
      <c r="X175" s="272"/>
      <c r="Y175" s="15"/>
      <c r="Z175" s="15"/>
      <c r="AA175" s="15"/>
      <c r="AB175" s="15"/>
      <c r="AC175" s="15"/>
      <c r="AD175" s="15"/>
      <c r="AE175" s="15"/>
      <c r="AT175" s="273" t="s">
        <v>159</v>
      </c>
      <c r="AU175" s="273" t="s">
        <v>91</v>
      </c>
      <c r="AV175" s="15" t="s">
        <v>156</v>
      </c>
      <c r="AW175" s="15" t="s">
        <v>5</v>
      </c>
      <c r="AX175" s="15" t="s">
        <v>89</v>
      </c>
      <c r="AY175" s="273" t="s">
        <v>148</v>
      </c>
    </row>
    <row r="176" spans="1:65" s="2" customFormat="1" ht="24.15" customHeight="1">
      <c r="A176" s="38"/>
      <c r="B176" s="39"/>
      <c r="C176" s="274" t="s">
        <v>206</v>
      </c>
      <c r="D176" s="274" t="s">
        <v>162</v>
      </c>
      <c r="E176" s="275" t="s">
        <v>207</v>
      </c>
      <c r="F176" s="276" t="s">
        <v>208</v>
      </c>
      <c r="G176" s="277" t="s">
        <v>154</v>
      </c>
      <c r="H176" s="278">
        <v>1</v>
      </c>
      <c r="I176" s="279"/>
      <c r="J176" s="279"/>
      <c r="K176" s="280">
        <f>ROUND(P176*H176,2)</f>
        <v>0</v>
      </c>
      <c r="L176" s="276" t="s">
        <v>166</v>
      </c>
      <c r="M176" s="44"/>
      <c r="N176" s="281" t="s">
        <v>1</v>
      </c>
      <c r="O176" s="231" t="s">
        <v>44</v>
      </c>
      <c r="P176" s="232">
        <f>I176+J176</f>
        <v>0</v>
      </c>
      <c r="Q176" s="232">
        <f>ROUND(I176*H176,2)</f>
        <v>0</v>
      </c>
      <c r="R176" s="232">
        <f>ROUND(J176*H176,2)</f>
        <v>0</v>
      </c>
      <c r="S176" s="91"/>
      <c r="T176" s="233">
        <f>S176*H176</f>
        <v>0</v>
      </c>
      <c r="U176" s="233">
        <v>0</v>
      </c>
      <c r="V176" s="233">
        <f>U176*H176</f>
        <v>0</v>
      </c>
      <c r="W176" s="233">
        <v>0</v>
      </c>
      <c r="X176" s="234">
        <f>W176*H176</f>
        <v>0</v>
      </c>
      <c r="Y176" s="38"/>
      <c r="Z176" s="38"/>
      <c r="AA176" s="38"/>
      <c r="AB176" s="38"/>
      <c r="AC176" s="38"/>
      <c r="AD176" s="38"/>
      <c r="AE176" s="38"/>
      <c r="AR176" s="235" t="s">
        <v>156</v>
      </c>
      <c r="AT176" s="235" t="s">
        <v>162</v>
      </c>
      <c r="AU176" s="235" t="s">
        <v>91</v>
      </c>
      <c r="AY176" s="17" t="s">
        <v>148</v>
      </c>
      <c r="BE176" s="236">
        <f>IF(O176="základní",K176,0)</f>
        <v>0</v>
      </c>
      <c r="BF176" s="236">
        <f>IF(O176="snížená",K176,0)</f>
        <v>0</v>
      </c>
      <c r="BG176" s="236">
        <f>IF(O176="zákl. přenesená",K176,0)</f>
        <v>0</v>
      </c>
      <c r="BH176" s="236">
        <f>IF(O176="sníž. přenesená",K176,0)</f>
        <v>0</v>
      </c>
      <c r="BI176" s="236">
        <f>IF(O176="nulová",K176,0)</f>
        <v>0</v>
      </c>
      <c r="BJ176" s="17" t="s">
        <v>89</v>
      </c>
      <c r="BK176" s="236">
        <f>ROUND(P176*H176,2)</f>
        <v>0</v>
      </c>
      <c r="BL176" s="17" t="s">
        <v>156</v>
      </c>
      <c r="BM176" s="235" t="s">
        <v>209</v>
      </c>
    </row>
    <row r="177" spans="1:47" s="2" customFormat="1" ht="12">
      <c r="A177" s="38"/>
      <c r="B177" s="39"/>
      <c r="C177" s="40"/>
      <c r="D177" s="237" t="s">
        <v>158</v>
      </c>
      <c r="E177" s="40"/>
      <c r="F177" s="238" t="s">
        <v>210</v>
      </c>
      <c r="G177" s="40"/>
      <c r="H177" s="40"/>
      <c r="I177" s="239"/>
      <c r="J177" s="239"/>
      <c r="K177" s="40"/>
      <c r="L177" s="40"/>
      <c r="M177" s="44"/>
      <c r="N177" s="240"/>
      <c r="O177" s="241"/>
      <c r="P177" s="91"/>
      <c r="Q177" s="91"/>
      <c r="R177" s="91"/>
      <c r="S177" s="91"/>
      <c r="T177" s="91"/>
      <c r="U177" s="91"/>
      <c r="V177" s="91"/>
      <c r="W177" s="91"/>
      <c r="X177" s="92"/>
      <c r="Y177" s="38"/>
      <c r="Z177" s="38"/>
      <c r="AA177" s="38"/>
      <c r="AB177" s="38"/>
      <c r="AC177" s="38"/>
      <c r="AD177" s="38"/>
      <c r="AE177" s="38"/>
      <c r="AT177" s="17" t="s">
        <v>158</v>
      </c>
      <c r="AU177" s="17" t="s">
        <v>91</v>
      </c>
    </row>
    <row r="178" spans="1:47" s="2" customFormat="1" ht="12">
      <c r="A178" s="38"/>
      <c r="B178" s="39"/>
      <c r="C178" s="40"/>
      <c r="D178" s="282" t="s">
        <v>169</v>
      </c>
      <c r="E178" s="40"/>
      <c r="F178" s="283" t="s">
        <v>211</v>
      </c>
      <c r="G178" s="40"/>
      <c r="H178" s="40"/>
      <c r="I178" s="239"/>
      <c r="J178" s="239"/>
      <c r="K178" s="40"/>
      <c r="L178" s="40"/>
      <c r="M178" s="44"/>
      <c r="N178" s="240"/>
      <c r="O178" s="241"/>
      <c r="P178" s="91"/>
      <c r="Q178" s="91"/>
      <c r="R178" s="91"/>
      <c r="S178" s="91"/>
      <c r="T178" s="91"/>
      <c r="U178" s="91"/>
      <c r="V178" s="91"/>
      <c r="W178" s="91"/>
      <c r="X178" s="92"/>
      <c r="Y178" s="38"/>
      <c r="Z178" s="38"/>
      <c r="AA178" s="38"/>
      <c r="AB178" s="38"/>
      <c r="AC178" s="38"/>
      <c r="AD178" s="38"/>
      <c r="AE178" s="38"/>
      <c r="AT178" s="17" t="s">
        <v>169</v>
      </c>
      <c r="AU178" s="17" t="s">
        <v>91</v>
      </c>
    </row>
    <row r="179" spans="1:51" s="13" customFormat="1" ht="12">
      <c r="A179" s="13"/>
      <c r="B179" s="242"/>
      <c r="C179" s="243"/>
      <c r="D179" s="237" t="s">
        <v>159</v>
      </c>
      <c r="E179" s="244" t="s">
        <v>1</v>
      </c>
      <c r="F179" s="245" t="s">
        <v>160</v>
      </c>
      <c r="G179" s="243"/>
      <c r="H179" s="244" t="s">
        <v>1</v>
      </c>
      <c r="I179" s="246"/>
      <c r="J179" s="246"/>
      <c r="K179" s="243"/>
      <c r="L179" s="243"/>
      <c r="M179" s="247"/>
      <c r="N179" s="248"/>
      <c r="O179" s="249"/>
      <c r="P179" s="249"/>
      <c r="Q179" s="249"/>
      <c r="R179" s="249"/>
      <c r="S179" s="249"/>
      <c r="T179" s="249"/>
      <c r="U179" s="249"/>
      <c r="V179" s="249"/>
      <c r="W179" s="249"/>
      <c r="X179" s="250"/>
      <c r="Y179" s="13"/>
      <c r="Z179" s="13"/>
      <c r="AA179" s="13"/>
      <c r="AB179" s="13"/>
      <c r="AC179" s="13"/>
      <c r="AD179" s="13"/>
      <c r="AE179" s="13"/>
      <c r="AT179" s="251" t="s">
        <v>159</v>
      </c>
      <c r="AU179" s="251" t="s">
        <v>91</v>
      </c>
      <c r="AV179" s="13" t="s">
        <v>89</v>
      </c>
      <c r="AW179" s="13" t="s">
        <v>5</v>
      </c>
      <c r="AX179" s="13" t="s">
        <v>81</v>
      </c>
      <c r="AY179" s="251" t="s">
        <v>148</v>
      </c>
    </row>
    <row r="180" spans="1:51" s="14" customFormat="1" ht="12">
      <c r="A180" s="14"/>
      <c r="B180" s="252"/>
      <c r="C180" s="253"/>
      <c r="D180" s="237" t="s">
        <v>159</v>
      </c>
      <c r="E180" s="254" t="s">
        <v>1</v>
      </c>
      <c r="F180" s="255" t="s">
        <v>89</v>
      </c>
      <c r="G180" s="253"/>
      <c r="H180" s="256">
        <v>1</v>
      </c>
      <c r="I180" s="257"/>
      <c r="J180" s="257"/>
      <c r="K180" s="253"/>
      <c r="L180" s="253"/>
      <c r="M180" s="258"/>
      <c r="N180" s="259"/>
      <c r="O180" s="260"/>
      <c r="P180" s="260"/>
      <c r="Q180" s="260"/>
      <c r="R180" s="260"/>
      <c r="S180" s="260"/>
      <c r="T180" s="260"/>
      <c r="U180" s="260"/>
      <c r="V180" s="260"/>
      <c r="W180" s="260"/>
      <c r="X180" s="261"/>
      <c r="Y180" s="14"/>
      <c r="Z180" s="14"/>
      <c r="AA180" s="14"/>
      <c r="AB180" s="14"/>
      <c r="AC180" s="14"/>
      <c r="AD180" s="14"/>
      <c r="AE180" s="14"/>
      <c r="AT180" s="262" t="s">
        <v>159</v>
      </c>
      <c r="AU180" s="262" t="s">
        <v>91</v>
      </c>
      <c r="AV180" s="14" t="s">
        <v>91</v>
      </c>
      <c r="AW180" s="14" t="s">
        <v>5</v>
      </c>
      <c r="AX180" s="14" t="s">
        <v>81</v>
      </c>
      <c r="AY180" s="262" t="s">
        <v>148</v>
      </c>
    </row>
    <row r="181" spans="1:51" s="15" customFormat="1" ht="12">
      <c r="A181" s="15"/>
      <c r="B181" s="263"/>
      <c r="C181" s="264"/>
      <c r="D181" s="237" t="s">
        <v>159</v>
      </c>
      <c r="E181" s="265" t="s">
        <v>1</v>
      </c>
      <c r="F181" s="266" t="s">
        <v>161</v>
      </c>
      <c r="G181" s="264"/>
      <c r="H181" s="267">
        <v>1</v>
      </c>
      <c r="I181" s="268"/>
      <c r="J181" s="268"/>
      <c r="K181" s="264"/>
      <c r="L181" s="264"/>
      <c r="M181" s="269"/>
      <c r="N181" s="270"/>
      <c r="O181" s="271"/>
      <c r="P181" s="271"/>
      <c r="Q181" s="271"/>
      <c r="R181" s="271"/>
      <c r="S181" s="271"/>
      <c r="T181" s="271"/>
      <c r="U181" s="271"/>
      <c r="V181" s="271"/>
      <c r="W181" s="271"/>
      <c r="X181" s="272"/>
      <c r="Y181" s="15"/>
      <c r="Z181" s="15"/>
      <c r="AA181" s="15"/>
      <c r="AB181" s="15"/>
      <c r="AC181" s="15"/>
      <c r="AD181" s="15"/>
      <c r="AE181" s="15"/>
      <c r="AT181" s="273" t="s">
        <v>159</v>
      </c>
      <c r="AU181" s="273" t="s">
        <v>91</v>
      </c>
      <c r="AV181" s="15" t="s">
        <v>156</v>
      </c>
      <c r="AW181" s="15" t="s">
        <v>5</v>
      </c>
      <c r="AX181" s="15" t="s">
        <v>89</v>
      </c>
      <c r="AY181" s="273" t="s">
        <v>148</v>
      </c>
    </row>
    <row r="182" spans="1:65" s="2" customFormat="1" ht="24.15" customHeight="1">
      <c r="A182" s="38"/>
      <c r="B182" s="39"/>
      <c r="C182" s="221" t="s">
        <v>212</v>
      </c>
      <c r="D182" s="221" t="s">
        <v>151</v>
      </c>
      <c r="E182" s="222" t="s">
        <v>213</v>
      </c>
      <c r="F182" s="223" t="s">
        <v>214</v>
      </c>
      <c r="G182" s="224" t="s">
        <v>154</v>
      </c>
      <c r="H182" s="225">
        <v>1</v>
      </c>
      <c r="I182" s="226"/>
      <c r="J182" s="227"/>
      <c r="K182" s="228">
        <f>ROUND(P182*H182,2)</f>
        <v>0</v>
      </c>
      <c r="L182" s="223" t="s">
        <v>1</v>
      </c>
      <c r="M182" s="229"/>
      <c r="N182" s="230" t="s">
        <v>1</v>
      </c>
      <c r="O182" s="231" t="s">
        <v>44</v>
      </c>
      <c r="P182" s="232">
        <f>I182+J182</f>
        <v>0</v>
      </c>
      <c r="Q182" s="232">
        <f>ROUND(I182*H182,2)</f>
        <v>0</v>
      </c>
      <c r="R182" s="232">
        <f>ROUND(J182*H182,2)</f>
        <v>0</v>
      </c>
      <c r="S182" s="91"/>
      <c r="T182" s="233">
        <f>S182*H182</f>
        <v>0</v>
      </c>
      <c r="U182" s="233">
        <v>0</v>
      </c>
      <c r="V182" s="233">
        <f>U182*H182</f>
        <v>0</v>
      </c>
      <c r="W182" s="233">
        <v>0</v>
      </c>
      <c r="X182" s="234">
        <f>W182*H182</f>
        <v>0</v>
      </c>
      <c r="Y182" s="38"/>
      <c r="Z182" s="38"/>
      <c r="AA182" s="38"/>
      <c r="AB182" s="38"/>
      <c r="AC182" s="38"/>
      <c r="AD182" s="38"/>
      <c r="AE182" s="38"/>
      <c r="AR182" s="235" t="s">
        <v>155</v>
      </c>
      <c r="AT182" s="235" t="s">
        <v>151</v>
      </c>
      <c r="AU182" s="235" t="s">
        <v>91</v>
      </c>
      <c r="AY182" s="17" t="s">
        <v>148</v>
      </c>
      <c r="BE182" s="236">
        <f>IF(O182="základní",K182,0)</f>
        <v>0</v>
      </c>
      <c r="BF182" s="236">
        <f>IF(O182="snížená",K182,0)</f>
        <v>0</v>
      </c>
      <c r="BG182" s="236">
        <f>IF(O182="zákl. přenesená",K182,0)</f>
        <v>0</v>
      </c>
      <c r="BH182" s="236">
        <f>IF(O182="sníž. přenesená",K182,0)</f>
        <v>0</v>
      </c>
      <c r="BI182" s="236">
        <f>IF(O182="nulová",K182,0)</f>
        <v>0</v>
      </c>
      <c r="BJ182" s="17" t="s">
        <v>89</v>
      </c>
      <c r="BK182" s="236">
        <f>ROUND(P182*H182,2)</f>
        <v>0</v>
      </c>
      <c r="BL182" s="17" t="s">
        <v>156</v>
      </c>
      <c r="BM182" s="235" t="s">
        <v>215</v>
      </c>
    </row>
    <row r="183" spans="1:47" s="2" customFormat="1" ht="12">
      <c r="A183" s="38"/>
      <c r="B183" s="39"/>
      <c r="C183" s="40"/>
      <c r="D183" s="237" t="s">
        <v>158</v>
      </c>
      <c r="E183" s="40"/>
      <c r="F183" s="238" t="s">
        <v>214</v>
      </c>
      <c r="G183" s="40"/>
      <c r="H183" s="40"/>
      <c r="I183" s="239"/>
      <c r="J183" s="239"/>
      <c r="K183" s="40"/>
      <c r="L183" s="40"/>
      <c r="M183" s="44"/>
      <c r="N183" s="240"/>
      <c r="O183" s="241"/>
      <c r="P183" s="91"/>
      <c r="Q183" s="91"/>
      <c r="R183" s="91"/>
      <c r="S183" s="91"/>
      <c r="T183" s="91"/>
      <c r="U183" s="91"/>
      <c r="V183" s="91"/>
      <c r="W183" s="91"/>
      <c r="X183" s="92"/>
      <c r="Y183" s="38"/>
      <c r="Z183" s="38"/>
      <c r="AA183" s="38"/>
      <c r="AB183" s="38"/>
      <c r="AC183" s="38"/>
      <c r="AD183" s="38"/>
      <c r="AE183" s="38"/>
      <c r="AT183" s="17" t="s">
        <v>158</v>
      </c>
      <c r="AU183" s="17" t="s">
        <v>91</v>
      </c>
    </row>
    <row r="184" spans="1:47" s="2" customFormat="1" ht="12">
      <c r="A184" s="38"/>
      <c r="B184" s="39"/>
      <c r="C184" s="40"/>
      <c r="D184" s="237" t="s">
        <v>176</v>
      </c>
      <c r="E184" s="40"/>
      <c r="F184" s="284" t="s">
        <v>192</v>
      </c>
      <c r="G184" s="40"/>
      <c r="H184" s="40"/>
      <c r="I184" s="239"/>
      <c r="J184" s="239"/>
      <c r="K184" s="40"/>
      <c r="L184" s="40"/>
      <c r="M184" s="44"/>
      <c r="N184" s="240"/>
      <c r="O184" s="241"/>
      <c r="P184" s="91"/>
      <c r="Q184" s="91"/>
      <c r="R184" s="91"/>
      <c r="S184" s="91"/>
      <c r="T184" s="91"/>
      <c r="U184" s="91"/>
      <c r="V184" s="91"/>
      <c r="W184" s="91"/>
      <c r="X184" s="92"/>
      <c r="Y184" s="38"/>
      <c r="Z184" s="38"/>
      <c r="AA184" s="38"/>
      <c r="AB184" s="38"/>
      <c r="AC184" s="38"/>
      <c r="AD184" s="38"/>
      <c r="AE184" s="38"/>
      <c r="AT184" s="17" t="s">
        <v>176</v>
      </c>
      <c r="AU184" s="17" t="s">
        <v>91</v>
      </c>
    </row>
    <row r="185" spans="1:51" s="13" customFormat="1" ht="12">
      <c r="A185" s="13"/>
      <c r="B185" s="242"/>
      <c r="C185" s="243"/>
      <c r="D185" s="237" t="s">
        <v>159</v>
      </c>
      <c r="E185" s="244" t="s">
        <v>1</v>
      </c>
      <c r="F185" s="245" t="s">
        <v>160</v>
      </c>
      <c r="G185" s="243"/>
      <c r="H185" s="244" t="s">
        <v>1</v>
      </c>
      <c r="I185" s="246"/>
      <c r="J185" s="246"/>
      <c r="K185" s="243"/>
      <c r="L185" s="243"/>
      <c r="M185" s="247"/>
      <c r="N185" s="248"/>
      <c r="O185" s="249"/>
      <c r="P185" s="249"/>
      <c r="Q185" s="249"/>
      <c r="R185" s="249"/>
      <c r="S185" s="249"/>
      <c r="T185" s="249"/>
      <c r="U185" s="249"/>
      <c r="V185" s="249"/>
      <c r="W185" s="249"/>
      <c r="X185" s="250"/>
      <c r="Y185" s="13"/>
      <c r="Z185" s="13"/>
      <c r="AA185" s="13"/>
      <c r="AB185" s="13"/>
      <c r="AC185" s="13"/>
      <c r="AD185" s="13"/>
      <c r="AE185" s="13"/>
      <c r="AT185" s="251" t="s">
        <v>159</v>
      </c>
      <c r="AU185" s="251" t="s">
        <v>91</v>
      </c>
      <c r="AV185" s="13" t="s">
        <v>89</v>
      </c>
      <c r="AW185" s="13" t="s">
        <v>5</v>
      </c>
      <c r="AX185" s="13" t="s">
        <v>81</v>
      </c>
      <c r="AY185" s="251" t="s">
        <v>148</v>
      </c>
    </row>
    <row r="186" spans="1:51" s="14" customFormat="1" ht="12">
      <c r="A186" s="14"/>
      <c r="B186" s="252"/>
      <c r="C186" s="253"/>
      <c r="D186" s="237" t="s">
        <v>159</v>
      </c>
      <c r="E186" s="254" t="s">
        <v>1</v>
      </c>
      <c r="F186" s="255" t="s">
        <v>89</v>
      </c>
      <c r="G186" s="253"/>
      <c r="H186" s="256">
        <v>1</v>
      </c>
      <c r="I186" s="257"/>
      <c r="J186" s="257"/>
      <c r="K186" s="253"/>
      <c r="L186" s="253"/>
      <c r="M186" s="258"/>
      <c r="N186" s="259"/>
      <c r="O186" s="260"/>
      <c r="P186" s="260"/>
      <c r="Q186" s="260"/>
      <c r="R186" s="260"/>
      <c r="S186" s="260"/>
      <c r="T186" s="260"/>
      <c r="U186" s="260"/>
      <c r="V186" s="260"/>
      <c r="W186" s="260"/>
      <c r="X186" s="261"/>
      <c r="Y186" s="14"/>
      <c r="Z186" s="14"/>
      <c r="AA186" s="14"/>
      <c r="AB186" s="14"/>
      <c r="AC186" s="14"/>
      <c r="AD186" s="14"/>
      <c r="AE186" s="14"/>
      <c r="AT186" s="262" t="s">
        <v>159</v>
      </c>
      <c r="AU186" s="262" t="s">
        <v>91</v>
      </c>
      <c r="AV186" s="14" t="s">
        <v>91</v>
      </c>
      <c r="AW186" s="14" t="s">
        <v>5</v>
      </c>
      <c r="AX186" s="14" t="s">
        <v>81</v>
      </c>
      <c r="AY186" s="262" t="s">
        <v>148</v>
      </c>
    </row>
    <row r="187" spans="1:51" s="15" customFormat="1" ht="12">
      <c r="A187" s="15"/>
      <c r="B187" s="263"/>
      <c r="C187" s="264"/>
      <c r="D187" s="237" t="s">
        <v>159</v>
      </c>
      <c r="E187" s="265" t="s">
        <v>1</v>
      </c>
      <c r="F187" s="266" t="s">
        <v>161</v>
      </c>
      <c r="G187" s="264"/>
      <c r="H187" s="267">
        <v>1</v>
      </c>
      <c r="I187" s="268"/>
      <c r="J187" s="268"/>
      <c r="K187" s="264"/>
      <c r="L187" s="264"/>
      <c r="M187" s="269"/>
      <c r="N187" s="270"/>
      <c r="O187" s="271"/>
      <c r="P187" s="271"/>
      <c r="Q187" s="271"/>
      <c r="R187" s="271"/>
      <c r="S187" s="271"/>
      <c r="T187" s="271"/>
      <c r="U187" s="271"/>
      <c r="V187" s="271"/>
      <c r="W187" s="271"/>
      <c r="X187" s="272"/>
      <c r="Y187" s="15"/>
      <c r="Z187" s="15"/>
      <c r="AA187" s="15"/>
      <c r="AB187" s="15"/>
      <c r="AC187" s="15"/>
      <c r="AD187" s="15"/>
      <c r="AE187" s="15"/>
      <c r="AT187" s="273" t="s">
        <v>159</v>
      </c>
      <c r="AU187" s="273" t="s">
        <v>91</v>
      </c>
      <c r="AV187" s="15" t="s">
        <v>156</v>
      </c>
      <c r="AW187" s="15" t="s">
        <v>5</v>
      </c>
      <c r="AX187" s="15" t="s">
        <v>89</v>
      </c>
      <c r="AY187" s="273" t="s">
        <v>148</v>
      </c>
    </row>
    <row r="188" spans="1:65" s="2" customFormat="1" ht="24.15" customHeight="1">
      <c r="A188" s="38"/>
      <c r="B188" s="39"/>
      <c r="C188" s="274" t="s">
        <v>216</v>
      </c>
      <c r="D188" s="274" t="s">
        <v>162</v>
      </c>
      <c r="E188" s="275" t="s">
        <v>217</v>
      </c>
      <c r="F188" s="276" t="s">
        <v>218</v>
      </c>
      <c r="G188" s="277" t="s">
        <v>154</v>
      </c>
      <c r="H188" s="278">
        <v>2</v>
      </c>
      <c r="I188" s="279"/>
      <c r="J188" s="279"/>
      <c r="K188" s="280">
        <f>ROUND(P188*H188,2)</f>
        <v>0</v>
      </c>
      <c r="L188" s="276" t="s">
        <v>166</v>
      </c>
      <c r="M188" s="44"/>
      <c r="N188" s="281" t="s">
        <v>1</v>
      </c>
      <c r="O188" s="231" t="s">
        <v>44</v>
      </c>
      <c r="P188" s="232">
        <f>I188+J188</f>
        <v>0</v>
      </c>
      <c r="Q188" s="232">
        <f>ROUND(I188*H188,2)</f>
        <v>0</v>
      </c>
      <c r="R188" s="232">
        <f>ROUND(J188*H188,2)</f>
        <v>0</v>
      </c>
      <c r="S188" s="91"/>
      <c r="T188" s="233">
        <f>S188*H188</f>
        <v>0</v>
      </c>
      <c r="U188" s="233">
        <v>0</v>
      </c>
      <c r="V188" s="233">
        <f>U188*H188</f>
        <v>0</v>
      </c>
      <c r="W188" s="233">
        <v>0</v>
      </c>
      <c r="X188" s="234">
        <f>W188*H188</f>
        <v>0</v>
      </c>
      <c r="Y188" s="38"/>
      <c r="Z188" s="38"/>
      <c r="AA188" s="38"/>
      <c r="AB188" s="38"/>
      <c r="AC188" s="38"/>
      <c r="AD188" s="38"/>
      <c r="AE188" s="38"/>
      <c r="AR188" s="235" t="s">
        <v>156</v>
      </c>
      <c r="AT188" s="235" t="s">
        <v>162</v>
      </c>
      <c r="AU188" s="235" t="s">
        <v>91</v>
      </c>
      <c r="AY188" s="17" t="s">
        <v>148</v>
      </c>
      <c r="BE188" s="236">
        <f>IF(O188="základní",K188,0)</f>
        <v>0</v>
      </c>
      <c r="BF188" s="236">
        <f>IF(O188="snížená",K188,0)</f>
        <v>0</v>
      </c>
      <c r="BG188" s="236">
        <f>IF(O188="zákl. přenesená",K188,0)</f>
        <v>0</v>
      </c>
      <c r="BH188" s="236">
        <f>IF(O188="sníž. přenesená",K188,0)</f>
        <v>0</v>
      </c>
      <c r="BI188" s="236">
        <f>IF(O188="nulová",K188,0)</f>
        <v>0</v>
      </c>
      <c r="BJ188" s="17" t="s">
        <v>89</v>
      </c>
      <c r="BK188" s="236">
        <f>ROUND(P188*H188,2)</f>
        <v>0</v>
      </c>
      <c r="BL188" s="17" t="s">
        <v>156</v>
      </c>
      <c r="BM188" s="235" t="s">
        <v>219</v>
      </c>
    </row>
    <row r="189" spans="1:47" s="2" customFormat="1" ht="12">
      <c r="A189" s="38"/>
      <c r="B189" s="39"/>
      <c r="C189" s="40"/>
      <c r="D189" s="237" t="s">
        <v>158</v>
      </c>
      <c r="E189" s="40"/>
      <c r="F189" s="238" t="s">
        <v>220</v>
      </c>
      <c r="G189" s="40"/>
      <c r="H189" s="40"/>
      <c r="I189" s="239"/>
      <c r="J189" s="239"/>
      <c r="K189" s="40"/>
      <c r="L189" s="40"/>
      <c r="M189" s="44"/>
      <c r="N189" s="240"/>
      <c r="O189" s="241"/>
      <c r="P189" s="91"/>
      <c r="Q189" s="91"/>
      <c r="R189" s="91"/>
      <c r="S189" s="91"/>
      <c r="T189" s="91"/>
      <c r="U189" s="91"/>
      <c r="V189" s="91"/>
      <c r="W189" s="91"/>
      <c r="X189" s="92"/>
      <c r="Y189" s="38"/>
      <c r="Z189" s="38"/>
      <c r="AA189" s="38"/>
      <c r="AB189" s="38"/>
      <c r="AC189" s="38"/>
      <c r="AD189" s="38"/>
      <c r="AE189" s="38"/>
      <c r="AT189" s="17" t="s">
        <v>158</v>
      </c>
      <c r="AU189" s="17" t="s">
        <v>91</v>
      </c>
    </row>
    <row r="190" spans="1:47" s="2" customFormat="1" ht="12">
      <c r="A190" s="38"/>
      <c r="B190" s="39"/>
      <c r="C190" s="40"/>
      <c r="D190" s="282" t="s">
        <v>169</v>
      </c>
      <c r="E190" s="40"/>
      <c r="F190" s="283" t="s">
        <v>221</v>
      </c>
      <c r="G190" s="40"/>
      <c r="H190" s="40"/>
      <c r="I190" s="239"/>
      <c r="J190" s="239"/>
      <c r="K190" s="40"/>
      <c r="L190" s="40"/>
      <c r="M190" s="44"/>
      <c r="N190" s="240"/>
      <c r="O190" s="241"/>
      <c r="P190" s="91"/>
      <c r="Q190" s="91"/>
      <c r="R190" s="91"/>
      <c r="S190" s="91"/>
      <c r="T190" s="91"/>
      <c r="U190" s="91"/>
      <c r="V190" s="91"/>
      <c r="W190" s="91"/>
      <c r="X190" s="92"/>
      <c r="Y190" s="38"/>
      <c r="Z190" s="38"/>
      <c r="AA190" s="38"/>
      <c r="AB190" s="38"/>
      <c r="AC190" s="38"/>
      <c r="AD190" s="38"/>
      <c r="AE190" s="38"/>
      <c r="AT190" s="17" t="s">
        <v>169</v>
      </c>
      <c r="AU190" s="17" t="s">
        <v>91</v>
      </c>
    </row>
    <row r="191" spans="1:51" s="13" customFormat="1" ht="12">
      <c r="A191" s="13"/>
      <c r="B191" s="242"/>
      <c r="C191" s="243"/>
      <c r="D191" s="237" t="s">
        <v>159</v>
      </c>
      <c r="E191" s="244" t="s">
        <v>1</v>
      </c>
      <c r="F191" s="245" t="s">
        <v>160</v>
      </c>
      <c r="G191" s="243"/>
      <c r="H191" s="244" t="s">
        <v>1</v>
      </c>
      <c r="I191" s="246"/>
      <c r="J191" s="246"/>
      <c r="K191" s="243"/>
      <c r="L191" s="243"/>
      <c r="M191" s="247"/>
      <c r="N191" s="248"/>
      <c r="O191" s="249"/>
      <c r="P191" s="249"/>
      <c r="Q191" s="249"/>
      <c r="R191" s="249"/>
      <c r="S191" s="249"/>
      <c r="T191" s="249"/>
      <c r="U191" s="249"/>
      <c r="V191" s="249"/>
      <c r="W191" s="249"/>
      <c r="X191" s="250"/>
      <c r="Y191" s="13"/>
      <c r="Z191" s="13"/>
      <c r="AA191" s="13"/>
      <c r="AB191" s="13"/>
      <c r="AC191" s="13"/>
      <c r="AD191" s="13"/>
      <c r="AE191" s="13"/>
      <c r="AT191" s="251" t="s">
        <v>159</v>
      </c>
      <c r="AU191" s="251" t="s">
        <v>91</v>
      </c>
      <c r="AV191" s="13" t="s">
        <v>89</v>
      </c>
      <c r="AW191" s="13" t="s">
        <v>5</v>
      </c>
      <c r="AX191" s="13" t="s">
        <v>81</v>
      </c>
      <c r="AY191" s="251" t="s">
        <v>148</v>
      </c>
    </row>
    <row r="192" spans="1:51" s="14" customFormat="1" ht="12">
      <c r="A192" s="14"/>
      <c r="B192" s="252"/>
      <c r="C192" s="253"/>
      <c r="D192" s="237" t="s">
        <v>159</v>
      </c>
      <c r="E192" s="254" t="s">
        <v>1</v>
      </c>
      <c r="F192" s="255" t="s">
        <v>91</v>
      </c>
      <c r="G192" s="253"/>
      <c r="H192" s="256">
        <v>2</v>
      </c>
      <c r="I192" s="257"/>
      <c r="J192" s="257"/>
      <c r="K192" s="253"/>
      <c r="L192" s="253"/>
      <c r="M192" s="258"/>
      <c r="N192" s="259"/>
      <c r="O192" s="260"/>
      <c r="P192" s="260"/>
      <c r="Q192" s="260"/>
      <c r="R192" s="260"/>
      <c r="S192" s="260"/>
      <c r="T192" s="260"/>
      <c r="U192" s="260"/>
      <c r="V192" s="260"/>
      <c r="W192" s="260"/>
      <c r="X192" s="261"/>
      <c r="Y192" s="14"/>
      <c r="Z192" s="14"/>
      <c r="AA192" s="14"/>
      <c r="AB192" s="14"/>
      <c r="AC192" s="14"/>
      <c r="AD192" s="14"/>
      <c r="AE192" s="14"/>
      <c r="AT192" s="262" t="s">
        <v>159</v>
      </c>
      <c r="AU192" s="262" t="s">
        <v>91</v>
      </c>
      <c r="AV192" s="14" t="s">
        <v>91</v>
      </c>
      <c r="AW192" s="14" t="s">
        <v>5</v>
      </c>
      <c r="AX192" s="14" t="s">
        <v>81</v>
      </c>
      <c r="AY192" s="262" t="s">
        <v>148</v>
      </c>
    </row>
    <row r="193" spans="1:51" s="15" customFormat="1" ht="12">
      <c r="A193" s="15"/>
      <c r="B193" s="263"/>
      <c r="C193" s="264"/>
      <c r="D193" s="237" t="s">
        <v>159</v>
      </c>
      <c r="E193" s="265" t="s">
        <v>1</v>
      </c>
      <c r="F193" s="266" t="s">
        <v>161</v>
      </c>
      <c r="G193" s="264"/>
      <c r="H193" s="267">
        <v>2</v>
      </c>
      <c r="I193" s="268"/>
      <c r="J193" s="268"/>
      <c r="K193" s="264"/>
      <c r="L193" s="264"/>
      <c r="M193" s="269"/>
      <c r="N193" s="270"/>
      <c r="O193" s="271"/>
      <c r="P193" s="271"/>
      <c r="Q193" s="271"/>
      <c r="R193" s="271"/>
      <c r="S193" s="271"/>
      <c r="T193" s="271"/>
      <c r="U193" s="271"/>
      <c r="V193" s="271"/>
      <c r="W193" s="271"/>
      <c r="X193" s="272"/>
      <c r="Y193" s="15"/>
      <c r="Z193" s="15"/>
      <c r="AA193" s="15"/>
      <c r="AB193" s="15"/>
      <c r="AC193" s="15"/>
      <c r="AD193" s="15"/>
      <c r="AE193" s="15"/>
      <c r="AT193" s="273" t="s">
        <v>159</v>
      </c>
      <c r="AU193" s="273" t="s">
        <v>91</v>
      </c>
      <c r="AV193" s="15" t="s">
        <v>156</v>
      </c>
      <c r="AW193" s="15" t="s">
        <v>5</v>
      </c>
      <c r="AX193" s="15" t="s">
        <v>89</v>
      </c>
      <c r="AY193" s="273" t="s">
        <v>148</v>
      </c>
    </row>
    <row r="194" spans="1:65" s="2" customFormat="1" ht="24.15" customHeight="1">
      <c r="A194" s="38"/>
      <c r="B194" s="39"/>
      <c r="C194" s="221" t="s">
        <v>222</v>
      </c>
      <c r="D194" s="221" t="s">
        <v>151</v>
      </c>
      <c r="E194" s="222" t="s">
        <v>223</v>
      </c>
      <c r="F194" s="223" t="s">
        <v>224</v>
      </c>
      <c r="G194" s="224" t="s">
        <v>154</v>
      </c>
      <c r="H194" s="225">
        <v>2</v>
      </c>
      <c r="I194" s="226"/>
      <c r="J194" s="227"/>
      <c r="K194" s="228">
        <f>ROUND(P194*H194,2)</f>
        <v>0</v>
      </c>
      <c r="L194" s="223" t="s">
        <v>1</v>
      </c>
      <c r="M194" s="229"/>
      <c r="N194" s="230" t="s">
        <v>1</v>
      </c>
      <c r="O194" s="231" t="s">
        <v>44</v>
      </c>
      <c r="P194" s="232">
        <f>I194+J194</f>
        <v>0</v>
      </c>
      <c r="Q194" s="232">
        <f>ROUND(I194*H194,2)</f>
        <v>0</v>
      </c>
      <c r="R194" s="232">
        <f>ROUND(J194*H194,2)</f>
        <v>0</v>
      </c>
      <c r="S194" s="91"/>
      <c r="T194" s="233">
        <f>S194*H194</f>
        <v>0</v>
      </c>
      <c r="U194" s="233">
        <v>0</v>
      </c>
      <c r="V194" s="233">
        <f>U194*H194</f>
        <v>0</v>
      </c>
      <c r="W194" s="233">
        <v>0</v>
      </c>
      <c r="X194" s="234">
        <f>W194*H194</f>
        <v>0</v>
      </c>
      <c r="Y194" s="38"/>
      <c r="Z194" s="38"/>
      <c r="AA194" s="38"/>
      <c r="AB194" s="38"/>
      <c r="AC194" s="38"/>
      <c r="AD194" s="38"/>
      <c r="AE194" s="38"/>
      <c r="AR194" s="235" t="s">
        <v>155</v>
      </c>
      <c r="AT194" s="235" t="s">
        <v>151</v>
      </c>
      <c r="AU194" s="235" t="s">
        <v>91</v>
      </c>
      <c r="AY194" s="17" t="s">
        <v>148</v>
      </c>
      <c r="BE194" s="236">
        <f>IF(O194="základní",K194,0)</f>
        <v>0</v>
      </c>
      <c r="BF194" s="236">
        <f>IF(O194="snížená",K194,0)</f>
        <v>0</v>
      </c>
      <c r="BG194" s="236">
        <f>IF(O194="zákl. přenesená",K194,0)</f>
        <v>0</v>
      </c>
      <c r="BH194" s="236">
        <f>IF(O194="sníž. přenesená",K194,0)</f>
        <v>0</v>
      </c>
      <c r="BI194" s="236">
        <f>IF(O194="nulová",K194,0)</f>
        <v>0</v>
      </c>
      <c r="BJ194" s="17" t="s">
        <v>89</v>
      </c>
      <c r="BK194" s="236">
        <f>ROUND(P194*H194,2)</f>
        <v>0</v>
      </c>
      <c r="BL194" s="17" t="s">
        <v>156</v>
      </c>
      <c r="BM194" s="235" t="s">
        <v>225</v>
      </c>
    </row>
    <row r="195" spans="1:47" s="2" customFormat="1" ht="12">
      <c r="A195" s="38"/>
      <c r="B195" s="39"/>
      <c r="C195" s="40"/>
      <c r="D195" s="237" t="s">
        <v>158</v>
      </c>
      <c r="E195" s="40"/>
      <c r="F195" s="238" t="s">
        <v>224</v>
      </c>
      <c r="G195" s="40"/>
      <c r="H195" s="40"/>
      <c r="I195" s="239"/>
      <c r="J195" s="239"/>
      <c r="K195" s="40"/>
      <c r="L195" s="40"/>
      <c r="M195" s="44"/>
      <c r="N195" s="240"/>
      <c r="O195" s="241"/>
      <c r="P195" s="91"/>
      <c r="Q195" s="91"/>
      <c r="R195" s="91"/>
      <c r="S195" s="91"/>
      <c r="T195" s="91"/>
      <c r="U195" s="91"/>
      <c r="V195" s="91"/>
      <c r="W195" s="91"/>
      <c r="X195" s="92"/>
      <c r="Y195" s="38"/>
      <c r="Z195" s="38"/>
      <c r="AA195" s="38"/>
      <c r="AB195" s="38"/>
      <c r="AC195" s="38"/>
      <c r="AD195" s="38"/>
      <c r="AE195" s="38"/>
      <c r="AT195" s="17" t="s">
        <v>158</v>
      </c>
      <c r="AU195" s="17" t="s">
        <v>91</v>
      </c>
    </row>
    <row r="196" spans="1:47" s="2" customFormat="1" ht="12">
      <c r="A196" s="38"/>
      <c r="B196" s="39"/>
      <c r="C196" s="40"/>
      <c r="D196" s="237" t="s">
        <v>176</v>
      </c>
      <c r="E196" s="40"/>
      <c r="F196" s="284" t="s">
        <v>192</v>
      </c>
      <c r="G196" s="40"/>
      <c r="H196" s="40"/>
      <c r="I196" s="239"/>
      <c r="J196" s="239"/>
      <c r="K196" s="40"/>
      <c r="L196" s="40"/>
      <c r="M196" s="44"/>
      <c r="N196" s="240"/>
      <c r="O196" s="241"/>
      <c r="P196" s="91"/>
      <c r="Q196" s="91"/>
      <c r="R196" s="91"/>
      <c r="S196" s="91"/>
      <c r="T196" s="91"/>
      <c r="U196" s="91"/>
      <c r="V196" s="91"/>
      <c r="W196" s="91"/>
      <c r="X196" s="92"/>
      <c r="Y196" s="38"/>
      <c r="Z196" s="38"/>
      <c r="AA196" s="38"/>
      <c r="AB196" s="38"/>
      <c r="AC196" s="38"/>
      <c r="AD196" s="38"/>
      <c r="AE196" s="38"/>
      <c r="AT196" s="17" t="s">
        <v>176</v>
      </c>
      <c r="AU196" s="17" t="s">
        <v>91</v>
      </c>
    </row>
    <row r="197" spans="1:51" s="13" customFormat="1" ht="12">
      <c r="A197" s="13"/>
      <c r="B197" s="242"/>
      <c r="C197" s="243"/>
      <c r="D197" s="237" t="s">
        <v>159</v>
      </c>
      <c r="E197" s="244" t="s">
        <v>1</v>
      </c>
      <c r="F197" s="245" t="s">
        <v>160</v>
      </c>
      <c r="G197" s="243"/>
      <c r="H197" s="244" t="s">
        <v>1</v>
      </c>
      <c r="I197" s="246"/>
      <c r="J197" s="246"/>
      <c r="K197" s="243"/>
      <c r="L197" s="243"/>
      <c r="M197" s="247"/>
      <c r="N197" s="248"/>
      <c r="O197" s="249"/>
      <c r="P197" s="249"/>
      <c r="Q197" s="249"/>
      <c r="R197" s="249"/>
      <c r="S197" s="249"/>
      <c r="T197" s="249"/>
      <c r="U197" s="249"/>
      <c r="V197" s="249"/>
      <c r="W197" s="249"/>
      <c r="X197" s="250"/>
      <c r="Y197" s="13"/>
      <c r="Z197" s="13"/>
      <c r="AA197" s="13"/>
      <c r="AB197" s="13"/>
      <c r="AC197" s="13"/>
      <c r="AD197" s="13"/>
      <c r="AE197" s="13"/>
      <c r="AT197" s="251" t="s">
        <v>159</v>
      </c>
      <c r="AU197" s="251" t="s">
        <v>91</v>
      </c>
      <c r="AV197" s="13" t="s">
        <v>89</v>
      </c>
      <c r="AW197" s="13" t="s">
        <v>5</v>
      </c>
      <c r="AX197" s="13" t="s">
        <v>81</v>
      </c>
      <c r="AY197" s="251" t="s">
        <v>148</v>
      </c>
    </row>
    <row r="198" spans="1:51" s="14" customFormat="1" ht="12">
      <c r="A198" s="14"/>
      <c r="B198" s="252"/>
      <c r="C198" s="253"/>
      <c r="D198" s="237" t="s">
        <v>159</v>
      </c>
      <c r="E198" s="254" t="s">
        <v>1</v>
      </c>
      <c r="F198" s="255" t="s">
        <v>91</v>
      </c>
      <c r="G198" s="253"/>
      <c r="H198" s="256">
        <v>2</v>
      </c>
      <c r="I198" s="257"/>
      <c r="J198" s="257"/>
      <c r="K198" s="253"/>
      <c r="L198" s="253"/>
      <c r="M198" s="258"/>
      <c r="N198" s="259"/>
      <c r="O198" s="260"/>
      <c r="P198" s="260"/>
      <c r="Q198" s="260"/>
      <c r="R198" s="260"/>
      <c r="S198" s="260"/>
      <c r="T198" s="260"/>
      <c r="U198" s="260"/>
      <c r="V198" s="260"/>
      <c r="W198" s="260"/>
      <c r="X198" s="261"/>
      <c r="Y198" s="14"/>
      <c r="Z198" s="14"/>
      <c r="AA198" s="14"/>
      <c r="AB198" s="14"/>
      <c r="AC198" s="14"/>
      <c r="AD198" s="14"/>
      <c r="AE198" s="14"/>
      <c r="AT198" s="262" t="s">
        <v>159</v>
      </c>
      <c r="AU198" s="262" t="s">
        <v>91</v>
      </c>
      <c r="AV198" s="14" t="s">
        <v>91</v>
      </c>
      <c r="AW198" s="14" t="s">
        <v>5</v>
      </c>
      <c r="AX198" s="14" t="s">
        <v>81</v>
      </c>
      <c r="AY198" s="262" t="s">
        <v>148</v>
      </c>
    </row>
    <row r="199" spans="1:51" s="15" customFormat="1" ht="12">
      <c r="A199" s="15"/>
      <c r="B199" s="263"/>
      <c r="C199" s="264"/>
      <c r="D199" s="237" t="s">
        <v>159</v>
      </c>
      <c r="E199" s="265" t="s">
        <v>1</v>
      </c>
      <c r="F199" s="266" t="s">
        <v>161</v>
      </c>
      <c r="G199" s="264"/>
      <c r="H199" s="267">
        <v>2</v>
      </c>
      <c r="I199" s="268"/>
      <c r="J199" s="268"/>
      <c r="K199" s="264"/>
      <c r="L199" s="264"/>
      <c r="M199" s="269"/>
      <c r="N199" s="270"/>
      <c r="O199" s="271"/>
      <c r="P199" s="271"/>
      <c r="Q199" s="271"/>
      <c r="R199" s="271"/>
      <c r="S199" s="271"/>
      <c r="T199" s="271"/>
      <c r="U199" s="271"/>
      <c r="V199" s="271"/>
      <c r="W199" s="271"/>
      <c r="X199" s="272"/>
      <c r="Y199" s="15"/>
      <c r="Z199" s="15"/>
      <c r="AA199" s="15"/>
      <c r="AB199" s="15"/>
      <c r="AC199" s="15"/>
      <c r="AD199" s="15"/>
      <c r="AE199" s="15"/>
      <c r="AT199" s="273" t="s">
        <v>159</v>
      </c>
      <c r="AU199" s="273" t="s">
        <v>91</v>
      </c>
      <c r="AV199" s="15" t="s">
        <v>156</v>
      </c>
      <c r="AW199" s="15" t="s">
        <v>5</v>
      </c>
      <c r="AX199" s="15" t="s">
        <v>89</v>
      </c>
      <c r="AY199" s="273" t="s">
        <v>148</v>
      </c>
    </row>
    <row r="200" spans="1:65" s="2" customFormat="1" ht="21.75" customHeight="1">
      <c r="A200" s="38"/>
      <c r="B200" s="39"/>
      <c r="C200" s="221" t="s">
        <v>226</v>
      </c>
      <c r="D200" s="221" t="s">
        <v>151</v>
      </c>
      <c r="E200" s="222" t="s">
        <v>227</v>
      </c>
      <c r="F200" s="223" t="s">
        <v>228</v>
      </c>
      <c r="G200" s="224" t="s">
        <v>154</v>
      </c>
      <c r="H200" s="225">
        <v>1</v>
      </c>
      <c r="I200" s="226"/>
      <c r="J200" s="227"/>
      <c r="K200" s="228">
        <f>ROUND(P200*H200,2)</f>
        <v>0</v>
      </c>
      <c r="L200" s="223" t="s">
        <v>1</v>
      </c>
      <c r="M200" s="229"/>
      <c r="N200" s="230" t="s">
        <v>1</v>
      </c>
      <c r="O200" s="231" t="s">
        <v>44</v>
      </c>
      <c r="P200" s="232">
        <f>I200+J200</f>
        <v>0</v>
      </c>
      <c r="Q200" s="232">
        <f>ROUND(I200*H200,2)</f>
        <v>0</v>
      </c>
      <c r="R200" s="232">
        <f>ROUND(J200*H200,2)</f>
        <v>0</v>
      </c>
      <c r="S200" s="91"/>
      <c r="T200" s="233">
        <f>S200*H200</f>
        <v>0</v>
      </c>
      <c r="U200" s="233">
        <v>0</v>
      </c>
      <c r="V200" s="233">
        <f>U200*H200</f>
        <v>0</v>
      </c>
      <c r="W200" s="233">
        <v>0</v>
      </c>
      <c r="X200" s="234">
        <f>W200*H200</f>
        <v>0</v>
      </c>
      <c r="Y200" s="38"/>
      <c r="Z200" s="38"/>
      <c r="AA200" s="38"/>
      <c r="AB200" s="38"/>
      <c r="AC200" s="38"/>
      <c r="AD200" s="38"/>
      <c r="AE200" s="38"/>
      <c r="AR200" s="235" t="s">
        <v>155</v>
      </c>
      <c r="AT200" s="235" t="s">
        <v>151</v>
      </c>
      <c r="AU200" s="235" t="s">
        <v>91</v>
      </c>
      <c r="AY200" s="17" t="s">
        <v>148</v>
      </c>
      <c r="BE200" s="236">
        <f>IF(O200="základní",K200,0)</f>
        <v>0</v>
      </c>
      <c r="BF200" s="236">
        <f>IF(O200="snížená",K200,0)</f>
        <v>0</v>
      </c>
      <c r="BG200" s="236">
        <f>IF(O200="zákl. přenesená",K200,0)</f>
        <v>0</v>
      </c>
      <c r="BH200" s="236">
        <f>IF(O200="sníž. přenesená",K200,0)</f>
        <v>0</v>
      </c>
      <c r="BI200" s="236">
        <f>IF(O200="nulová",K200,0)</f>
        <v>0</v>
      </c>
      <c r="BJ200" s="17" t="s">
        <v>89</v>
      </c>
      <c r="BK200" s="236">
        <f>ROUND(P200*H200,2)</f>
        <v>0</v>
      </c>
      <c r="BL200" s="17" t="s">
        <v>156</v>
      </c>
      <c r="BM200" s="235" t="s">
        <v>229</v>
      </c>
    </row>
    <row r="201" spans="1:47" s="2" customFormat="1" ht="12">
      <c r="A201" s="38"/>
      <c r="B201" s="39"/>
      <c r="C201" s="40"/>
      <c r="D201" s="237" t="s">
        <v>158</v>
      </c>
      <c r="E201" s="40"/>
      <c r="F201" s="238" t="s">
        <v>228</v>
      </c>
      <c r="G201" s="40"/>
      <c r="H201" s="40"/>
      <c r="I201" s="239"/>
      <c r="J201" s="239"/>
      <c r="K201" s="40"/>
      <c r="L201" s="40"/>
      <c r="M201" s="44"/>
      <c r="N201" s="240"/>
      <c r="O201" s="241"/>
      <c r="P201" s="91"/>
      <c r="Q201" s="91"/>
      <c r="R201" s="91"/>
      <c r="S201" s="91"/>
      <c r="T201" s="91"/>
      <c r="U201" s="91"/>
      <c r="V201" s="91"/>
      <c r="W201" s="91"/>
      <c r="X201" s="92"/>
      <c r="Y201" s="38"/>
      <c r="Z201" s="38"/>
      <c r="AA201" s="38"/>
      <c r="AB201" s="38"/>
      <c r="AC201" s="38"/>
      <c r="AD201" s="38"/>
      <c r="AE201" s="38"/>
      <c r="AT201" s="17" t="s">
        <v>158</v>
      </c>
      <c r="AU201" s="17" t="s">
        <v>91</v>
      </c>
    </row>
    <row r="202" spans="1:47" s="2" customFormat="1" ht="12">
      <c r="A202" s="38"/>
      <c r="B202" s="39"/>
      <c r="C202" s="40"/>
      <c r="D202" s="237" t="s">
        <v>176</v>
      </c>
      <c r="E202" s="40"/>
      <c r="F202" s="284" t="s">
        <v>192</v>
      </c>
      <c r="G202" s="40"/>
      <c r="H202" s="40"/>
      <c r="I202" s="239"/>
      <c r="J202" s="239"/>
      <c r="K202" s="40"/>
      <c r="L202" s="40"/>
      <c r="M202" s="44"/>
      <c r="N202" s="240"/>
      <c r="O202" s="241"/>
      <c r="P202" s="91"/>
      <c r="Q202" s="91"/>
      <c r="R202" s="91"/>
      <c r="S202" s="91"/>
      <c r="T202" s="91"/>
      <c r="U202" s="91"/>
      <c r="V202" s="91"/>
      <c r="W202" s="91"/>
      <c r="X202" s="92"/>
      <c r="Y202" s="38"/>
      <c r="Z202" s="38"/>
      <c r="AA202" s="38"/>
      <c r="AB202" s="38"/>
      <c r="AC202" s="38"/>
      <c r="AD202" s="38"/>
      <c r="AE202" s="38"/>
      <c r="AT202" s="17" t="s">
        <v>176</v>
      </c>
      <c r="AU202" s="17" t="s">
        <v>91</v>
      </c>
    </row>
    <row r="203" spans="1:51" s="13" customFormat="1" ht="12">
      <c r="A203" s="13"/>
      <c r="B203" s="242"/>
      <c r="C203" s="243"/>
      <c r="D203" s="237" t="s">
        <v>159</v>
      </c>
      <c r="E203" s="244" t="s">
        <v>1</v>
      </c>
      <c r="F203" s="245" t="s">
        <v>160</v>
      </c>
      <c r="G203" s="243"/>
      <c r="H203" s="244" t="s">
        <v>1</v>
      </c>
      <c r="I203" s="246"/>
      <c r="J203" s="246"/>
      <c r="K203" s="243"/>
      <c r="L203" s="243"/>
      <c r="M203" s="247"/>
      <c r="N203" s="248"/>
      <c r="O203" s="249"/>
      <c r="P203" s="249"/>
      <c r="Q203" s="249"/>
      <c r="R203" s="249"/>
      <c r="S203" s="249"/>
      <c r="T203" s="249"/>
      <c r="U203" s="249"/>
      <c r="V203" s="249"/>
      <c r="W203" s="249"/>
      <c r="X203" s="250"/>
      <c r="Y203" s="13"/>
      <c r="Z203" s="13"/>
      <c r="AA203" s="13"/>
      <c r="AB203" s="13"/>
      <c r="AC203" s="13"/>
      <c r="AD203" s="13"/>
      <c r="AE203" s="13"/>
      <c r="AT203" s="251" t="s">
        <v>159</v>
      </c>
      <c r="AU203" s="251" t="s">
        <v>91</v>
      </c>
      <c r="AV203" s="13" t="s">
        <v>89</v>
      </c>
      <c r="AW203" s="13" t="s">
        <v>5</v>
      </c>
      <c r="AX203" s="13" t="s">
        <v>81</v>
      </c>
      <c r="AY203" s="251" t="s">
        <v>148</v>
      </c>
    </row>
    <row r="204" spans="1:51" s="14" customFormat="1" ht="12">
      <c r="A204" s="14"/>
      <c r="B204" s="252"/>
      <c r="C204" s="253"/>
      <c r="D204" s="237" t="s">
        <v>159</v>
      </c>
      <c r="E204" s="254" t="s">
        <v>1</v>
      </c>
      <c r="F204" s="255" t="s">
        <v>89</v>
      </c>
      <c r="G204" s="253"/>
      <c r="H204" s="256">
        <v>1</v>
      </c>
      <c r="I204" s="257"/>
      <c r="J204" s="257"/>
      <c r="K204" s="253"/>
      <c r="L204" s="253"/>
      <c r="M204" s="258"/>
      <c r="N204" s="259"/>
      <c r="O204" s="260"/>
      <c r="P204" s="260"/>
      <c r="Q204" s="260"/>
      <c r="R204" s="260"/>
      <c r="S204" s="260"/>
      <c r="T204" s="260"/>
      <c r="U204" s="260"/>
      <c r="V204" s="260"/>
      <c r="W204" s="260"/>
      <c r="X204" s="261"/>
      <c r="Y204" s="14"/>
      <c r="Z204" s="14"/>
      <c r="AA204" s="14"/>
      <c r="AB204" s="14"/>
      <c r="AC204" s="14"/>
      <c r="AD204" s="14"/>
      <c r="AE204" s="14"/>
      <c r="AT204" s="262" t="s">
        <v>159</v>
      </c>
      <c r="AU204" s="262" t="s">
        <v>91</v>
      </c>
      <c r="AV204" s="14" t="s">
        <v>91</v>
      </c>
      <c r="AW204" s="14" t="s">
        <v>5</v>
      </c>
      <c r="AX204" s="14" t="s">
        <v>81</v>
      </c>
      <c r="AY204" s="262" t="s">
        <v>148</v>
      </c>
    </row>
    <row r="205" spans="1:51" s="15" customFormat="1" ht="12">
      <c r="A205" s="15"/>
      <c r="B205" s="263"/>
      <c r="C205" s="264"/>
      <c r="D205" s="237" t="s">
        <v>159</v>
      </c>
      <c r="E205" s="265" t="s">
        <v>1</v>
      </c>
      <c r="F205" s="266" t="s">
        <v>161</v>
      </c>
      <c r="G205" s="264"/>
      <c r="H205" s="267">
        <v>1</v>
      </c>
      <c r="I205" s="268"/>
      <c r="J205" s="268"/>
      <c r="K205" s="264"/>
      <c r="L205" s="264"/>
      <c r="M205" s="269"/>
      <c r="N205" s="270"/>
      <c r="O205" s="271"/>
      <c r="P205" s="271"/>
      <c r="Q205" s="271"/>
      <c r="R205" s="271"/>
      <c r="S205" s="271"/>
      <c r="T205" s="271"/>
      <c r="U205" s="271"/>
      <c r="V205" s="271"/>
      <c r="W205" s="271"/>
      <c r="X205" s="272"/>
      <c r="Y205" s="15"/>
      <c r="Z205" s="15"/>
      <c r="AA205" s="15"/>
      <c r="AB205" s="15"/>
      <c r="AC205" s="15"/>
      <c r="AD205" s="15"/>
      <c r="AE205" s="15"/>
      <c r="AT205" s="273" t="s">
        <v>159</v>
      </c>
      <c r="AU205" s="273" t="s">
        <v>91</v>
      </c>
      <c r="AV205" s="15" t="s">
        <v>156</v>
      </c>
      <c r="AW205" s="15" t="s">
        <v>5</v>
      </c>
      <c r="AX205" s="15" t="s">
        <v>89</v>
      </c>
      <c r="AY205" s="273" t="s">
        <v>148</v>
      </c>
    </row>
    <row r="206" spans="1:65" s="2" customFormat="1" ht="16.5" customHeight="1">
      <c r="A206" s="38"/>
      <c r="B206" s="39"/>
      <c r="C206" s="221" t="s">
        <v>9</v>
      </c>
      <c r="D206" s="221" t="s">
        <v>151</v>
      </c>
      <c r="E206" s="222" t="s">
        <v>230</v>
      </c>
      <c r="F206" s="223" t="s">
        <v>231</v>
      </c>
      <c r="G206" s="224" t="s">
        <v>154</v>
      </c>
      <c r="H206" s="225">
        <v>2</v>
      </c>
      <c r="I206" s="226"/>
      <c r="J206" s="227"/>
      <c r="K206" s="228">
        <f>ROUND(P206*H206,2)</f>
        <v>0</v>
      </c>
      <c r="L206" s="223" t="s">
        <v>1</v>
      </c>
      <c r="M206" s="229"/>
      <c r="N206" s="230" t="s">
        <v>1</v>
      </c>
      <c r="O206" s="231" t="s">
        <v>44</v>
      </c>
      <c r="P206" s="232">
        <f>I206+J206</f>
        <v>0</v>
      </c>
      <c r="Q206" s="232">
        <f>ROUND(I206*H206,2)</f>
        <v>0</v>
      </c>
      <c r="R206" s="232">
        <f>ROUND(J206*H206,2)</f>
        <v>0</v>
      </c>
      <c r="S206" s="91"/>
      <c r="T206" s="233">
        <f>S206*H206</f>
        <v>0</v>
      </c>
      <c r="U206" s="233">
        <v>0</v>
      </c>
      <c r="V206" s="233">
        <f>U206*H206</f>
        <v>0</v>
      </c>
      <c r="W206" s="233">
        <v>0</v>
      </c>
      <c r="X206" s="234">
        <f>W206*H206</f>
        <v>0</v>
      </c>
      <c r="Y206" s="38"/>
      <c r="Z206" s="38"/>
      <c r="AA206" s="38"/>
      <c r="AB206" s="38"/>
      <c r="AC206" s="38"/>
      <c r="AD206" s="38"/>
      <c r="AE206" s="38"/>
      <c r="AR206" s="235" t="s">
        <v>155</v>
      </c>
      <c r="AT206" s="235" t="s">
        <v>151</v>
      </c>
      <c r="AU206" s="235" t="s">
        <v>91</v>
      </c>
      <c r="AY206" s="17" t="s">
        <v>148</v>
      </c>
      <c r="BE206" s="236">
        <f>IF(O206="základní",K206,0)</f>
        <v>0</v>
      </c>
      <c r="BF206" s="236">
        <f>IF(O206="snížená",K206,0)</f>
        <v>0</v>
      </c>
      <c r="BG206" s="236">
        <f>IF(O206="zákl. přenesená",K206,0)</f>
        <v>0</v>
      </c>
      <c r="BH206" s="236">
        <f>IF(O206="sníž. přenesená",K206,0)</f>
        <v>0</v>
      </c>
      <c r="BI206" s="236">
        <f>IF(O206="nulová",K206,0)</f>
        <v>0</v>
      </c>
      <c r="BJ206" s="17" t="s">
        <v>89</v>
      </c>
      <c r="BK206" s="236">
        <f>ROUND(P206*H206,2)</f>
        <v>0</v>
      </c>
      <c r="BL206" s="17" t="s">
        <v>156</v>
      </c>
      <c r="BM206" s="235" t="s">
        <v>232</v>
      </c>
    </row>
    <row r="207" spans="1:47" s="2" customFormat="1" ht="12">
      <c r="A207" s="38"/>
      <c r="B207" s="39"/>
      <c r="C207" s="40"/>
      <c r="D207" s="237" t="s">
        <v>158</v>
      </c>
      <c r="E207" s="40"/>
      <c r="F207" s="238" t="s">
        <v>231</v>
      </c>
      <c r="G207" s="40"/>
      <c r="H207" s="40"/>
      <c r="I207" s="239"/>
      <c r="J207" s="239"/>
      <c r="K207" s="40"/>
      <c r="L207" s="40"/>
      <c r="M207" s="44"/>
      <c r="N207" s="240"/>
      <c r="O207" s="241"/>
      <c r="P207" s="91"/>
      <c r="Q207" s="91"/>
      <c r="R207" s="91"/>
      <c r="S207" s="91"/>
      <c r="T207" s="91"/>
      <c r="U207" s="91"/>
      <c r="V207" s="91"/>
      <c r="W207" s="91"/>
      <c r="X207" s="92"/>
      <c r="Y207" s="38"/>
      <c r="Z207" s="38"/>
      <c r="AA207" s="38"/>
      <c r="AB207" s="38"/>
      <c r="AC207" s="38"/>
      <c r="AD207" s="38"/>
      <c r="AE207" s="38"/>
      <c r="AT207" s="17" t="s">
        <v>158</v>
      </c>
      <c r="AU207" s="17" t="s">
        <v>91</v>
      </c>
    </row>
    <row r="208" spans="1:47" s="2" customFormat="1" ht="12">
      <c r="A208" s="38"/>
      <c r="B208" s="39"/>
      <c r="C208" s="40"/>
      <c r="D208" s="237" t="s">
        <v>176</v>
      </c>
      <c r="E208" s="40"/>
      <c r="F208" s="284" t="s">
        <v>192</v>
      </c>
      <c r="G208" s="40"/>
      <c r="H208" s="40"/>
      <c r="I208" s="239"/>
      <c r="J208" s="239"/>
      <c r="K208" s="40"/>
      <c r="L208" s="40"/>
      <c r="M208" s="44"/>
      <c r="N208" s="240"/>
      <c r="O208" s="241"/>
      <c r="P208" s="91"/>
      <c r="Q208" s="91"/>
      <c r="R208" s="91"/>
      <c r="S208" s="91"/>
      <c r="T208" s="91"/>
      <c r="U208" s="91"/>
      <c r="V208" s="91"/>
      <c r="W208" s="91"/>
      <c r="X208" s="92"/>
      <c r="Y208" s="38"/>
      <c r="Z208" s="38"/>
      <c r="AA208" s="38"/>
      <c r="AB208" s="38"/>
      <c r="AC208" s="38"/>
      <c r="AD208" s="38"/>
      <c r="AE208" s="38"/>
      <c r="AT208" s="17" t="s">
        <v>176</v>
      </c>
      <c r="AU208" s="17" t="s">
        <v>91</v>
      </c>
    </row>
    <row r="209" spans="1:51" s="13" customFormat="1" ht="12">
      <c r="A209" s="13"/>
      <c r="B209" s="242"/>
      <c r="C209" s="243"/>
      <c r="D209" s="237" t="s">
        <v>159</v>
      </c>
      <c r="E209" s="244" t="s">
        <v>1</v>
      </c>
      <c r="F209" s="245" t="s">
        <v>160</v>
      </c>
      <c r="G209" s="243"/>
      <c r="H209" s="244" t="s">
        <v>1</v>
      </c>
      <c r="I209" s="246"/>
      <c r="J209" s="246"/>
      <c r="K209" s="243"/>
      <c r="L209" s="243"/>
      <c r="M209" s="247"/>
      <c r="N209" s="248"/>
      <c r="O209" s="249"/>
      <c r="P209" s="249"/>
      <c r="Q209" s="249"/>
      <c r="R209" s="249"/>
      <c r="S209" s="249"/>
      <c r="T209" s="249"/>
      <c r="U209" s="249"/>
      <c r="V209" s="249"/>
      <c r="W209" s="249"/>
      <c r="X209" s="250"/>
      <c r="Y209" s="13"/>
      <c r="Z209" s="13"/>
      <c r="AA209" s="13"/>
      <c r="AB209" s="13"/>
      <c r="AC209" s="13"/>
      <c r="AD209" s="13"/>
      <c r="AE209" s="13"/>
      <c r="AT209" s="251" t="s">
        <v>159</v>
      </c>
      <c r="AU209" s="251" t="s">
        <v>91</v>
      </c>
      <c r="AV209" s="13" t="s">
        <v>89</v>
      </c>
      <c r="AW209" s="13" t="s">
        <v>5</v>
      </c>
      <c r="AX209" s="13" t="s">
        <v>81</v>
      </c>
      <c r="AY209" s="251" t="s">
        <v>148</v>
      </c>
    </row>
    <row r="210" spans="1:51" s="14" customFormat="1" ht="12">
      <c r="A210" s="14"/>
      <c r="B210" s="252"/>
      <c r="C210" s="253"/>
      <c r="D210" s="237" t="s">
        <v>159</v>
      </c>
      <c r="E210" s="254" t="s">
        <v>1</v>
      </c>
      <c r="F210" s="255" t="s">
        <v>91</v>
      </c>
      <c r="G210" s="253"/>
      <c r="H210" s="256">
        <v>2</v>
      </c>
      <c r="I210" s="257"/>
      <c r="J210" s="257"/>
      <c r="K210" s="253"/>
      <c r="L210" s="253"/>
      <c r="M210" s="258"/>
      <c r="N210" s="259"/>
      <c r="O210" s="260"/>
      <c r="P210" s="260"/>
      <c r="Q210" s="260"/>
      <c r="R210" s="260"/>
      <c r="S210" s="260"/>
      <c r="T210" s="260"/>
      <c r="U210" s="260"/>
      <c r="V210" s="260"/>
      <c r="W210" s="260"/>
      <c r="X210" s="261"/>
      <c r="Y210" s="14"/>
      <c r="Z210" s="14"/>
      <c r="AA210" s="14"/>
      <c r="AB210" s="14"/>
      <c r="AC210" s="14"/>
      <c r="AD210" s="14"/>
      <c r="AE210" s="14"/>
      <c r="AT210" s="262" t="s">
        <v>159</v>
      </c>
      <c r="AU210" s="262" t="s">
        <v>91</v>
      </c>
      <c r="AV210" s="14" t="s">
        <v>91</v>
      </c>
      <c r="AW210" s="14" t="s">
        <v>5</v>
      </c>
      <c r="AX210" s="14" t="s">
        <v>81</v>
      </c>
      <c r="AY210" s="262" t="s">
        <v>148</v>
      </c>
    </row>
    <row r="211" spans="1:51" s="15" customFormat="1" ht="12">
      <c r="A211" s="15"/>
      <c r="B211" s="263"/>
      <c r="C211" s="264"/>
      <c r="D211" s="237" t="s">
        <v>159</v>
      </c>
      <c r="E211" s="265" t="s">
        <v>1</v>
      </c>
      <c r="F211" s="266" t="s">
        <v>161</v>
      </c>
      <c r="G211" s="264"/>
      <c r="H211" s="267">
        <v>2</v>
      </c>
      <c r="I211" s="268"/>
      <c r="J211" s="268"/>
      <c r="K211" s="264"/>
      <c r="L211" s="264"/>
      <c r="M211" s="269"/>
      <c r="N211" s="270"/>
      <c r="O211" s="271"/>
      <c r="P211" s="271"/>
      <c r="Q211" s="271"/>
      <c r="R211" s="271"/>
      <c r="S211" s="271"/>
      <c r="T211" s="271"/>
      <c r="U211" s="271"/>
      <c r="V211" s="271"/>
      <c r="W211" s="271"/>
      <c r="X211" s="272"/>
      <c r="Y211" s="15"/>
      <c r="Z211" s="15"/>
      <c r="AA211" s="15"/>
      <c r="AB211" s="15"/>
      <c r="AC211" s="15"/>
      <c r="AD211" s="15"/>
      <c r="AE211" s="15"/>
      <c r="AT211" s="273" t="s">
        <v>159</v>
      </c>
      <c r="AU211" s="273" t="s">
        <v>91</v>
      </c>
      <c r="AV211" s="15" t="s">
        <v>156</v>
      </c>
      <c r="AW211" s="15" t="s">
        <v>5</v>
      </c>
      <c r="AX211" s="15" t="s">
        <v>89</v>
      </c>
      <c r="AY211" s="273" t="s">
        <v>148</v>
      </c>
    </row>
    <row r="212" spans="1:65" s="2" customFormat="1" ht="24.15" customHeight="1">
      <c r="A212" s="38"/>
      <c r="B212" s="39"/>
      <c r="C212" s="221" t="s">
        <v>233</v>
      </c>
      <c r="D212" s="221" t="s">
        <v>151</v>
      </c>
      <c r="E212" s="222" t="s">
        <v>234</v>
      </c>
      <c r="F212" s="223" t="s">
        <v>235</v>
      </c>
      <c r="G212" s="224" t="s">
        <v>154</v>
      </c>
      <c r="H212" s="225">
        <v>1</v>
      </c>
      <c r="I212" s="226"/>
      <c r="J212" s="227"/>
      <c r="K212" s="228">
        <f>ROUND(P212*H212,2)</f>
        <v>0</v>
      </c>
      <c r="L212" s="223" t="s">
        <v>1</v>
      </c>
      <c r="M212" s="229"/>
      <c r="N212" s="230" t="s">
        <v>1</v>
      </c>
      <c r="O212" s="231" t="s">
        <v>44</v>
      </c>
      <c r="P212" s="232">
        <f>I212+J212</f>
        <v>0</v>
      </c>
      <c r="Q212" s="232">
        <f>ROUND(I212*H212,2)</f>
        <v>0</v>
      </c>
      <c r="R212" s="232">
        <f>ROUND(J212*H212,2)</f>
        <v>0</v>
      </c>
      <c r="S212" s="91"/>
      <c r="T212" s="233">
        <f>S212*H212</f>
        <v>0</v>
      </c>
      <c r="U212" s="233">
        <v>0</v>
      </c>
      <c r="V212" s="233">
        <f>U212*H212</f>
        <v>0</v>
      </c>
      <c r="W212" s="233">
        <v>0</v>
      </c>
      <c r="X212" s="234">
        <f>W212*H212</f>
        <v>0</v>
      </c>
      <c r="Y212" s="38"/>
      <c r="Z212" s="38"/>
      <c r="AA212" s="38"/>
      <c r="AB212" s="38"/>
      <c r="AC212" s="38"/>
      <c r="AD212" s="38"/>
      <c r="AE212" s="38"/>
      <c r="AR212" s="235" t="s">
        <v>155</v>
      </c>
      <c r="AT212" s="235" t="s">
        <v>151</v>
      </c>
      <c r="AU212" s="235" t="s">
        <v>91</v>
      </c>
      <c r="AY212" s="17" t="s">
        <v>148</v>
      </c>
      <c r="BE212" s="236">
        <f>IF(O212="základní",K212,0)</f>
        <v>0</v>
      </c>
      <c r="BF212" s="236">
        <f>IF(O212="snížená",K212,0)</f>
        <v>0</v>
      </c>
      <c r="BG212" s="236">
        <f>IF(O212="zákl. přenesená",K212,0)</f>
        <v>0</v>
      </c>
      <c r="BH212" s="236">
        <f>IF(O212="sníž. přenesená",K212,0)</f>
        <v>0</v>
      </c>
      <c r="BI212" s="236">
        <f>IF(O212="nulová",K212,0)</f>
        <v>0</v>
      </c>
      <c r="BJ212" s="17" t="s">
        <v>89</v>
      </c>
      <c r="BK212" s="236">
        <f>ROUND(P212*H212,2)</f>
        <v>0</v>
      </c>
      <c r="BL212" s="17" t="s">
        <v>156</v>
      </c>
      <c r="BM212" s="235" t="s">
        <v>236</v>
      </c>
    </row>
    <row r="213" spans="1:47" s="2" customFormat="1" ht="12">
      <c r="A213" s="38"/>
      <c r="B213" s="39"/>
      <c r="C213" s="40"/>
      <c r="D213" s="237" t="s">
        <v>158</v>
      </c>
      <c r="E213" s="40"/>
      <c r="F213" s="238" t="s">
        <v>235</v>
      </c>
      <c r="G213" s="40"/>
      <c r="H213" s="40"/>
      <c r="I213" s="239"/>
      <c r="J213" s="239"/>
      <c r="K213" s="40"/>
      <c r="L213" s="40"/>
      <c r="M213" s="44"/>
      <c r="N213" s="240"/>
      <c r="O213" s="241"/>
      <c r="P213" s="91"/>
      <c r="Q213" s="91"/>
      <c r="R213" s="91"/>
      <c r="S213" s="91"/>
      <c r="T213" s="91"/>
      <c r="U213" s="91"/>
      <c r="V213" s="91"/>
      <c r="W213" s="91"/>
      <c r="X213" s="92"/>
      <c r="Y213" s="38"/>
      <c r="Z213" s="38"/>
      <c r="AA213" s="38"/>
      <c r="AB213" s="38"/>
      <c r="AC213" s="38"/>
      <c r="AD213" s="38"/>
      <c r="AE213" s="38"/>
      <c r="AT213" s="17" t="s">
        <v>158</v>
      </c>
      <c r="AU213" s="17" t="s">
        <v>91</v>
      </c>
    </row>
    <row r="214" spans="1:47" s="2" customFormat="1" ht="12">
      <c r="A214" s="38"/>
      <c r="B214" s="39"/>
      <c r="C214" s="40"/>
      <c r="D214" s="237" t="s">
        <v>176</v>
      </c>
      <c r="E214" s="40"/>
      <c r="F214" s="284" t="s">
        <v>192</v>
      </c>
      <c r="G214" s="40"/>
      <c r="H214" s="40"/>
      <c r="I214" s="239"/>
      <c r="J214" s="239"/>
      <c r="K214" s="40"/>
      <c r="L214" s="40"/>
      <c r="M214" s="44"/>
      <c r="N214" s="240"/>
      <c r="O214" s="241"/>
      <c r="P214" s="91"/>
      <c r="Q214" s="91"/>
      <c r="R214" s="91"/>
      <c r="S214" s="91"/>
      <c r="T214" s="91"/>
      <c r="U214" s="91"/>
      <c r="V214" s="91"/>
      <c r="W214" s="91"/>
      <c r="X214" s="92"/>
      <c r="Y214" s="38"/>
      <c r="Z214" s="38"/>
      <c r="AA214" s="38"/>
      <c r="AB214" s="38"/>
      <c r="AC214" s="38"/>
      <c r="AD214" s="38"/>
      <c r="AE214" s="38"/>
      <c r="AT214" s="17" t="s">
        <v>176</v>
      </c>
      <c r="AU214" s="17" t="s">
        <v>91</v>
      </c>
    </row>
    <row r="215" spans="1:51" s="13" customFormat="1" ht="12">
      <c r="A215" s="13"/>
      <c r="B215" s="242"/>
      <c r="C215" s="243"/>
      <c r="D215" s="237" t="s">
        <v>159</v>
      </c>
      <c r="E215" s="244" t="s">
        <v>1</v>
      </c>
      <c r="F215" s="245" t="s">
        <v>160</v>
      </c>
      <c r="G215" s="243"/>
      <c r="H215" s="244" t="s">
        <v>1</v>
      </c>
      <c r="I215" s="246"/>
      <c r="J215" s="246"/>
      <c r="K215" s="243"/>
      <c r="L215" s="243"/>
      <c r="M215" s="247"/>
      <c r="N215" s="248"/>
      <c r="O215" s="249"/>
      <c r="P215" s="249"/>
      <c r="Q215" s="249"/>
      <c r="R215" s="249"/>
      <c r="S215" s="249"/>
      <c r="T215" s="249"/>
      <c r="U215" s="249"/>
      <c r="V215" s="249"/>
      <c r="W215" s="249"/>
      <c r="X215" s="250"/>
      <c r="Y215" s="13"/>
      <c r="Z215" s="13"/>
      <c r="AA215" s="13"/>
      <c r="AB215" s="13"/>
      <c r="AC215" s="13"/>
      <c r="AD215" s="13"/>
      <c r="AE215" s="13"/>
      <c r="AT215" s="251" t="s">
        <v>159</v>
      </c>
      <c r="AU215" s="251" t="s">
        <v>91</v>
      </c>
      <c r="AV215" s="13" t="s">
        <v>89</v>
      </c>
      <c r="AW215" s="13" t="s">
        <v>5</v>
      </c>
      <c r="AX215" s="13" t="s">
        <v>81</v>
      </c>
      <c r="AY215" s="251" t="s">
        <v>148</v>
      </c>
    </row>
    <row r="216" spans="1:51" s="14" customFormat="1" ht="12">
      <c r="A216" s="14"/>
      <c r="B216" s="252"/>
      <c r="C216" s="253"/>
      <c r="D216" s="237" t="s">
        <v>159</v>
      </c>
      <c r="E216" s="254" t="s">
        <v>1</v>
      </c>
      <c r="F216" s="255" t="s">
        <v>89</v>
      </c>
      <c r="G216" s="253"/>
      <c r="H216" s="256">
        <v>1</v>
      </c>
      <c r="I216" s="257"/>
      <c r="J216" s="257"/>
      <c r="K216" s="253"/>
      <c r="L216" s="253"/>
      <c r="M216" s="258"/>
      <c r="N216" s="259"/>
      <c r="O216" s="260"/>
      <c r="P216" s="260"/>
      <c r="Q216" s="260"/>
      <c r="R216" s="260"/>
      <c r="S216" s="260"/>
      <c r="T216" s="260"/>
      <c r="U216" s="260"/>
      <c r="V216" s="260"/>
      <c r="W216" s="260"/>
      <c r="X216" s="261"/>
      <c r="Y216" s="14"/>
      <c r="Z216" s="14"/>
      <c r="AA216" s="14"/>
      <c r="AB216" s="14"/>
      <c r="AC216" s="14"/>
      <c r="AD216" s="14"/>
      <c r="AE216" s="14"/>
      <c r="AT216" s="262" t="s">
        <v>159</v>
      </c>
      <c r="AU216" s="262" t="s">
        <v>91</v>
      </c>
      <c r="AV216" s="14" t="s">
        <v>91</v>
      </c>
      <c r="AW216" s="14" t="s">
        <v>5</v>
      </c>
      <c r="AX216" s="14" t="s">
        <v>81</v>
      </c>
      <c r="AY216" s="262" t="s">
        <v>148</v>
      </c>
    </row>
    <row r="217" spans="1:51" s="15" customFormat="1" ht="12">
      <c r="A217" s="15"/>
      <c r="B217" s="263"/>
      <c r="C217" s="264"/>
      <c r="D217" s="237" t="s">
        <v>159</v>
      </c>
      <c r="E217" s="265" t="s">
        <v>1</v>
      </c>
      <c r="F217" s="266" t="s">
        <v>161</v>
      </c>
      <c r="G217" s="264"/>
      <c r="H217" s="267">
        <v>1</v>
      </c>
      <c r="I217" s="268"/>
      <c r="J217" s="268"/>
      <c r="K217" s="264"/>
      <c r="L217" s="264"/>
      <c r="M217" s="269"/>
      <c r="N217" s="270"/>
      <c r="O217" s="271"/>
      <c r="P217" s="271"/>
      <c r="Q217" s="271"/>
      <c r="R217" s="271"/>
      <c r="S217" s="271"/>
      <c r="T217" s="271"/>
      <c r="U217" s="271"/>
      <c r="V217" s="271"/>
      <c r="W217" s="271"/>
      <c r="X217" s="272"/>
      <c r="Y217" s="15"/>
      <c r="Z217" s="15"/>
      <c r="AA217" s="15"/>
      <c r="AB217" s="15"/>
      <c r="AC217" s="15"/>
      <c r="AD217" s="15"/>
      <c r="AE217" s="15"/>
      <c r="AT217" s="273" t="s">
        <v>159</v>
      </c>
      <c r="AU217" s="273" t="s">
        <v>91</v>
      </c>
      <c r="AV217" s="15" t="s">
        <v>156</v>
      </c>
      <c r="AW217" s="15" t="s">
        <v>5</v>
      </c>
      <c r="AX217" s="15" t="s">
        <v>89</v>
      </c>
      <c r="AY217" s="273" t="s">
        <v>148</v>
      </c>
    </row>
    <row r="218" spans="1:65" s="2" customFormat="1" ht="12">
      <c r="A218" s="38"/>
      <c r="B218" s="39"/>
      <c r="C218" s="274" t="s">
        <v>237</v>
      </c>
      <c r="D218" s="274" t="s">
        <v>162</v>
      </c>
      <c r="E218" s="275" t="s">
        <v>238</v>
      </c>
      <c r="F218" s="276" t="s">
        <v>239</v>
      </c>
      <c r="G218" s="277" t="s">
        <v>154</v>
      </c>
      <c r="H218" s="278">
        <v>3</v>
      </c>
      <c r="I218" s="279"/>
      <c r="J218" s="279"/>
      <c r="K218" s="280">
        <f>ROUND(P218*H218,2)</f>
        <v>0</v>
      </c>
      <c r="L218" s="276" t="s">
        <v>166</v>
      </c>
      <c r="M218" s="44"/>
      <c r="N218" s="281" t="s">
        <v>1</v>
      </c>
      <c r="O218" s="231" t="s">
        <v>44</v>
      </c>
      <c r="P218" s="232">
        <f>I218+J218</f>
        <v>0</v>
      </c>
      <c r="Q218" s="232">
        <f>ROUND(I218*H218,2)</f>
        <v>0</v>
      </c>
      <c r="R218" s="232">
        <f>ROUND(J218*H218,2)</f>
        <v>0</v>
      </c>
      <c r="S218" s="91"/>
      <c r="T218" s="233">
        <f>S218*H218</f>
        <v>0</v>
      </c>
      <c r="U218" s="233">
        <v>0</v>
      </c>
      <c r="V218" s="233">
        <f>U218*H218</f>
        <v>0</v>
      </c>
      <c r="W218" s="233">
        <v>0</v>
      </c>
      <c r="X218" s="234">
        <f>W218*H218</f>
        <v>0</v>
      </c>
      <c r="Y218" s="38"/>
      <c r="Z218" s="38"/>
      <c r="AA218" s="38"/>
      <c r="AB218" s="38"/>
      <c r="AC218" s="38"/>
      <c r="AD218" s="38"/>
      <c r="AE218" s="38"/>
      <c r="AR218" s="235" t="s">
        <v>156</v>
      </c>
      <c r="AT218" s="235" t="s">
        <v>162</v>
      </c>
      <c r="AU218" s="235" t="s">
        <v>91</v>
      </c>
      <c r="AY218" s="17" t="s">
        <v>148</v>
      </c>
      <c r="BE218" s="236">
        <f>IF(O218="základní",K218,0)</f>
        <v>0</v>
      </c>
      <c r="BF218" s="236">
        <f>IF(O218="snížená",K218,0)</f>
        <v>0</v>
      </c>
      <c r="BG218" s="236">
        <f>IF(O218="zákl. přenesená",K218,0)</f>
        <v>0</v>
      </c>
      <c r="BH218" s="236">
        <f>IF(O218="sníž. přenesená",K218,0)</f>
        <v>0</v>
      </c>
      <c r="BI218" s="236">
        <f>IF(O218="nulová",K218,0)</f>
        <v>0</v>
      </c>
      <c r="BJ218" s="17" t="s">
        <v>89</v>
      </c>
      <c r="BK218" s="236">
        <f>ROUND(P218*H218,2)</f>
        <v>0</v>
      </c>
      <c r="BL218" s="17" t="s">
        <v>156</v>
      </c>
      <c r="BM218" s="235" t="s">
        <v>240</v>
      </c>
    </row>
    <row r="219" spans="1:47" s="2" customFormat="1" ht="12">
      <c r="A219" s="38"/>
      <c r="B219" s="39"/>
      <c r="C219" s="40"/>
      <c r="D219" s="237" t="s">
        <v>158</v>
      </c>
      <c r="E219" s="40"/>
      <c r="F219" s="238" t="s">
        <v>241</v>
      </c>
      <c r="G219" s="40"/>
      <c r="H219" s="40"/>
      <c r="I219" s="239"/>
      <c r="J219" s="239"/>
      <c r="K219" s="40"/>
      <c r="L219" s="40"/>
      <c r="M219" s="44"/>
      <c r="N219" s="240"/>
      <c r="O219" s="241"/>
      <c r="P219" s="91"/>
      <c r="Q219" s="91"/>
      <c r="R219" s="91"/>
      <c r="S219" s="91"/>
      <c r="T219" s="91"/>
      <c r="U219" s="91"/>
      <c r="V219" s="91"/>
      <c r="W219" s="91"/>
      <c r="X219" s="92"/>
      <c r="Y219" s="38"/>
      <c r="Z219" s="38"/>
      <c r="AA219" s="38"/>
      <c r="AB219" s="38"/>
      <c r="AC219" s="38"/>
      <c r="AD219" s="38"/>
      <c r="AE219" s="38"/>
      <c r="AT219" s="17" t="s">
        <v>158</v>
      </c>
      <c r="AU219" s="17" t="s">
        <v>91</v>
      </c>
    </row>
    <row r="220" spans="1:47" s="2" customFormat="1" ht="12">
      <c r="A220" s="38"/>
      <c r="B220" s="39"/>
      <c r="C220" s="40"/>
      <c r="D220" s="282" t="s">
        <v>169</v>
      </c>
      <c r="E220" s="40"/>
      <c r="F220" s="283" t="s">
        <v>242</v>
      </c>
      <c r="G220" s="40"/>
      <c r="H220" s="40"/>
      <c r="I220" s="239"/>
      <c r="J220" s="239"/>
      <c r="K220" s="40"/>
      <c r="L220" s="40"/>
      <c r="M220" s="44"/>
      <c r="N220" s="240"/>
      <c r="O220" s="241"/>
      <c r="P220" s="91"/>
      <c r="Q220" s="91"/>
      <c r="R220" s="91"/>
      <c r="S220" s="91"/>
      <c r="T220" s="91"/>
      <c r="U220" s="91"/>
      <c r="V220" s="91"/>
      <c r="W220" s="91"/>
      <c r="X220" s="92"/>
      <c r="Y220" s="38"/>
      <c r="Z220" s="38"/>
      <c r="AA220" s="38"/>
      <c r="AB220" s="38"/>
      <c r="AC220" s="38"/>
      <c r="AD220" s="38"/>
      <c r="AE220" s="38"/>
      <c r="AT220" s="17" t="s">
        <v>169</v>
      </c>
      <c r="AU220" s="17" t="s">
        <v>91</v>
      </c>
    </row>
    <row r="221" spans="1:51" s="13" customFormat="1" ht="12">
      <c r="A221" s="13"/>
      <c r="B221" s="242"/>
      <c r="C221" s="243"/>
      <c r="D221" s="237" t="s">
        <v>159</v>
      </c>
      <c r="E221" s="244" t="s">
        <v>1</v>
      </c>
      <c r="F221" s="245" t="s">
        <v>160</v>
      </c>
      <c r="G221" s="243"/>
      <c r="H221" s="244" t="s">
        <v>1</v>
      </c>
      <c r="I221" s="246"/>
      <c r="J221" s="246"/>
      <c r="K221" s="243"/>
      <c r="L221" s="243"/>
      <c r="M221" s="247"/>
      <c r="N221" s="248"/>
      <c r="O221" s="249"/>
      <c r="P221" s="249"/>
      <c r="Q221" s="249"/>
      <c r="R221" s="249"/>
      <c r="S221" s="249"/>
      <c r="T221" s="249"/>
      <c r="U221" s="249"/>
      <c r="V221" s="249"/>
      <c r="W221" s="249"/>
      <c r="X221" s="250"/>
      <c r="Y221" s="13"/>
      <c r="Z221" s="13"/>
      <c r="AA221" s="13"/>
      <c r="AB221" s="13"/>
      <c r="AC221" s="13"/>
      <c r="AD221" s="13"/>
      <c r="AE221" s="13"/>
      <c r="AT221" s="251" t="s">
        <v>159</v>
      </c>
      <c r="AU221" s="251" t="s">
        <v>91</v>
      </c>
      <c r="AV221" s="13" t="s">
        <v>89</v>
      </c>
      <c r="AW221" s="13" t="s">
        <v>5</v>
      </c>
      <c r="AX221" s="13" t="s">
        <v>81</v>
      </c>
      <c r="AY221" s="251" t="s">
        <v>148</v>
      </c>
    </row>
    <row r="222" spans="1:51" s="14" customFormat="1" ht="12">
      <c r="A222" s="14"/>
      <c r="B222" s="252"/>
      <c r="C222" s="253"/>
      <c r="D222" s="237" t="s">
        <v>159</v>
      </c>
      <c r="E222" s="254" t="s">
        <v>1</v>
      </c>
      <c r="F222" s="255" t="s">
        <v>172</v>
      </c>
      <c r="G222" s="253"/>
      <c r="H222" s="256">
        <v>3</v>
      </c>
      <c r="I222" s="257"/>
      <c r="J222" s="257"/>
      <c r="K222" s="253"/>
      <c r="L222" s="253"/>
      <c r="M222" s="258"/>
      <c r="N222" s="259"/>
      <c r="O222" s="260"/>
      <c r="P222" s="260"/>
      <c r="Q222" s="260"/>
      <c r="R222" s="260"/>
      <c r="S222" s="260"/>
      <c r="T222" s="260"/>
      <c r="U222" s="260"/>
      <c r="V222" s="260"/>
      <c r="W222" s="260"/>
      <c r="X222" s="261"/>
      <c r="Y222" s="14"/>
      <c r="Z222" s="14"/>
      <c r="AA222" s="14"/>
      <c r="AB222" s="14"/>
      <c r="AC222" s="14"/>
      <c r="AD222" s="14"/>
      <c r="AE222" s="14"/>
      <c r="AT222" s="262" t="s">
        <v>159</v>
      </c>
      <c r="AU222" s="262" t="s">
        <v>91</v>
      </c>
      <c r="AV222" s="14" t="s">
        <v>91</v>
      </c>
      <c r="AW222" s="14" t="s">
        <v>5</v>
      </c>
      <c r="AX222" s="14" t="s">
        <v>81</v>
      </c>
      <c r="AY222" s="262" t="s">
        <v>148</v>
      </c>
    </row>
    <row r="223" spans="1:51" s="15" customFormat="1" ht="12">
      <c r="A223" s="15"/>
      <c r="B223" s="263"/>
      <c r="C223" s="264"/>
      <c r="D223" s="237" t="s">
        <v>159</v>
      </c>
      <c r="E223" s="265" t="s">
        <v>1</v>
      </c>
      <c r="F223" s="266" t="s">
        <v>161</v>
      </c>
      <c r="G223" s="264"/>
      <c r="H223" s="267">
        <v>3</v>
      </c>
      <c r="I223" s="268"/>
      <c r="J223" s="268"/>
      <c r="K223" s="264"/>
      <c r="L223" s="264"/>
      <c r="M223" s="269"/>
      <c r="N223" s="270"/>
      <c r="O223" s="271"/>
      <c r="P223" s="271"/>
      <c r="Q223" s="271"/>
      <c r="R223" s="271"/>
      <c r="S223" s="271"/>
      <c r="T223" s="271"/>
      <c r="U223" s="271"/>
      <c r="V223" s="271"/>
      <c r="W223" s="271"/>
      <c r="X223" s="272"/>
      <c r="Y223" s="15"/>
      <c r="Z223" s="15"/>
      <c r="AA223" s="15"/>
      <c r="AB223" s="15"/>
      <c r="AC223" s="15"/>
      <c r="AD223" s="15"/>
      <c r="AE223" s="15"/>
      <c r="AT223" s="273" t="s">
        <v>159</v>
      </c>
      <c r="AU223" s="273" t="s">
        <v>91</v>
      </c>
      <c r="AV223" s="15" t="s">
        <v>156</v>
      </c>
      <c r="AW223" s="15" t="s">
        <v>5</v>
      </c>
      <c r="AX223" s="15" t="s">
        <v>89</v>
      </c>
      <c r="AY223" s="273" t="s">
        <v>148</v>
      </c>
    </row>
    <row r="224" spans="1:65" s="2" customFormat="1" ht="24.15" customHeight="1">
      <c r="A224" s="38"/>
      <c r="B224" s="39"/>
      <c r="C224" s="221" t="s">
        <v>243</v>
      </c>
      <c r="D224" s="221" t="s">
        <v>151</v>
      </c>
      <c r="E224" s="222" t="s">
        <v>244</v>
      </c>
      <c r="F224" s="223" t="s">
        <v>245</v>
      </c>
      <c r="G224" s="224" t="s">
        <v>154</v>
      </c>
      <c r="H224" s="225">
        <v>3</v>
      </c>
      <c r="I224" s="226"/>
      <c r="J224" s="227"/>
      <c r="K224" s="228">
        <f>ROUND(P224*H224,2)</f>
        <v>0</v>
      </c>
      <c r="L224" s="223" t="s">
        <v>1</v>
      </c>
      <c r="M224" s="229"/>
      <c r="N224" s="230" t="s">
        <v>1</v>
      </c>
      <c r="O224" s="231" t="s">
        <v>44</v>
      </c>
      <c r="P224" s="232">
        <f>I224+J224</f>
        <v>0</v>
      </c>
      <c r="Q224" s="232">
        <f>ROUND(I224*H224,2)</f>
        <v>0</v>
      </c>
      <c r="R224" s="232">
        <f>ROUND(J224*H224,2)</f>
        <v>0</v>
      </c>
      <c r="S224" s="91"/>
      <c r="T224" s="233">
        <f>S224*H224</f>
        <v>0</v>
      </c>
      <c r="U224" s="233">
        <v>0</v>
      </c>
      <c r="V224" s="233">
        <f>U224*H224</f>
        <v>0</v>
      </c>
      <c r="W224" s="233">
        <v>0</v>
      </c>
      <c r="X224" s="234">
        <f>W224*H224</f>
        <v>0</v>
      </c>
      <c r="Y224" s="38"/>
      <c r="Z224" s="38"/>
      <c r="AA224" s="38"/>
      <c r="AB224" s="38"/>
      <c r="AC224" s="38"/>
      <c r="AD224" s="38"/>
      <c r="AE224" s="38"/>
      <c r="AR224" s="235" t="s">
        <v>155</v>
      </c>
      <c r="AT224" s="235" t="s">
        <v>151</v>
      </c>
      <c r="AU224" s="235" t="s">
        <v>91</v>
      </c>
      <c r="AY224" s="17" t="s">
        <v>148</v>
      </c>
      <c r="BE224" s="236">
        <f>IF(O224="základní",K224,0)</f>
        <v>0</v>
      </c>
      <c r="BF224" s="236">
        <f>IF(O224="snížená",K224,0)</f>
        <v>0</v>
      </c>
      <c r="BG224" s="236">
        <f>IF(O224="zákl. přenesená",K224,0)</f>
        <v>0</v>
      </c>
      <c r="BH224" s="236">
        <f>IF(O224="sníž. přenesená",K224,0)</f>
        <v>0</v>
      </c>
      <c r="BI224" s="236">
        <f>IF(O224="nulová",K224,0)</f>
        <v>0</v>
      </c>
      <c r="BJ224" s="17" t="s">
        <v>89</v>
      </c>
      <c r="BK224" s="236">
        <f>ROUND(P224*H224,2)</f>
        <v>0</v>
      </c>
      <c r="BL224" s="17" t="s">
        <v>156</v>
      </c>
      <c r="BM224" s="235" t="s">
        <v>246</v>
      </c>
    </row>
    <row r="225" spans="1:47" s="2" customFormat="1" ht="12">
      <c r="A225" s="38"/>
      <c r="B225" s="39"/>
      <c r="C225" s="40"/>
      <c r="D225" s="237" t="s">
        <v>158</v>
      </c>
      <c r="E225" s="40"/>
      <c r="F225" s="238" t="s">
        <v>245</v>
      </c>
      <c r="G225" s="40"/>
      <c r="H225" s="40"/>
      <c r="I225" s="239"/>
      <c r="J225" s="239"/>
      <c r="K225" s="40"/>
      <c r="L225" s="40"/>
      <c r="M225" s="44"/>
      <c r="N225" s="240"/>
      <c r="O225" s="241"/>
      <c r="P225" s="91"/>
      <c r="Q225" s="91"/>
      <c r="R225" s="91"/>
      <c r="S225" s="91"/>
      <c r="T225" s="91"/>
      <c r="U225" s="91"/>
      <c r="V225" s="91"/>
      <c r="W225" s="91"/>
      <c r="X225" s="92"/>
      <c r="Y225" s="38"/>
      <c r="Z225" s="38"/>
      <c r="AA225" s="38"/>
      <c r="AB225" s="38"/>
      <c r="AC225" s="38"/>
      <c r="AD225" s="38"/>
      <c r="AE225" s="38"/>
      <c r="AT225" s="17" t="s">
        <v>158</v>
      </c>
      <c r="AU225" s="17" t="s">
        <v>91</v>
      </c>
    </row>
    <row r="226" spans="1:47" s="2" customFormat="1" ht="12">
      <c r="A226" s="38"/>
      <c r="B226" s="39"/>
      <c r="C226" s="40"/>
      <c r="D226" s="237" t="s">
        <v>176</v>
      </c>
      <c r="E226" s="40"/>
      <c r="F226" s="284" t="s">
        <v>192</v>
      </c>
      <c r="G226" s="40"/>
      <c r="H226" s="40"/>
      <c r="I226" s="239"/>
      <c r="J226" s="239"/>
      <c r="K226" s="40"/>
      <c r="L226" s="40"/>
      <c r="M226" s="44"/>
      <c r="N226" s="240"/>
      <c r="O226" s="241"/>
      <c r="P226" s="91"/>
      <c r="Q226" s="91"/>
      <c r="R226" s="91"/>
      <c r="S226" s="91"/>
      <c r="T226" s="91"/>
      <c r="U226" s="91"/>
      <c r="V226" s="91"/>
      <c r="W226" s="91"/>
      <c r="X226" s="92"/>
      <c r="Y226" s="38"/>
      <c r="Z226" s="38"/>
      <c r="AA226" s="38"/>
      <c r="AB226" s="38"/>
      <c r="AC226" s="38"/>
      <c r="AD226" s="38"/>
      <c r="AE226" s="38"/>
      <c r="AT226" s="17" t="s">
        <v>176</v>
      </c>
      <c r="AU226" s="17" t="s">
        <v>91</v>
      </c>
    </row>
    <row r="227" spans="1:51" s="13" customFormat="1" ht="12">
      <c r="A227" s="13"/>
      <c r="B227" s="242"/>
      <c r="C227" s="243"/>
      <c r="D227" s="237" t="s">
        <v>159</v>
      </c>
      <c r="E227" s="244" t="s">
        <v>1</v>
      </c>
      <c r="F227" s="245" t="s">
        <v>160</v>
      </c>
      <c r="G227" s="243"/>
      <c r="H227" s="244" t="s">
        <v>1</v>
      </c>
      <c r="I227" s="246"/>
      <c r="J227" s="246"/>
      <c r="K227" s="243"/>
      <c r="L227" s="243"/>
      <c r="M227" s="247"/>
      <c r="N227" s="248"/>
      <c r="O227" s="249"/>
      <c r="P227" s="249"/>
      <c r="Q227" s="249"/>
      <c r="R227" s="249"/>
      <c r="S227" s="249"/>
      <c r="T227" s="249"/>
      <c r="U227" s="249"/>
      <c r="V227" s="249"/>
      <c r="W227" s="249"/>
      <c r="X227" s="250"/>
      <c r="Y227" s="13"/>
      <c r="Z227" s="13"/>
      <c r="AA227" s="13"/>
      <c r="AB227" s="13"/>
      <c r="AC227" s="13"/>
      <c r="AD227" s="13"/>
      <c r="AE227" s="13"/>
      <c r="AT227" s="251" t="s">
        <v>159</v>
      </c>
      <c r="AU227" s="251" t="s">
        <v>91</v>
      </c>
      <c r="AV227" s="13" t="s">
        <v>89</v>
      </c>
      <c r="AW227" s="13" t="s">
        <v>5</v>
      </c>
      <c r="AX227" s="13" t="s">
        <v>81</v>
      </c>
      <c r="AY227" s="251" t="s">
        <v>148</v>
      </c>
    </row>
    <row r="228" spans="1:51" s="14" customFormat="1" ht="12">
      <c r="A228" s="14"/>
      <c r="B228" s="252"/>
      <c r="C228" s="253"/>
      <c r="D228" s="237" t="s">
        <v>159</v>
      </c>
      <c r="E228" s="254" t="s">
        <v>1</v>
      </c>
      <c r="F228" s="255" t="s">
        <v>172</v>
      </c>
      <c r="G228" s="253"/>
      <c r="H228" s="256">
        <v>3</v>
      </c>
      <c r="I228" s="257"/>
      <c r="J228" s="257"/>
      <c r="K228" s="253"/>
      <c r="L228" s="253"/>
      <c r="M228" s="258"/>
      <c r="N228" s="259"/>
      <c r="O228" s="260"/>
      <c r="P228" s="260"/>
      <c r="Q228" s="260"/>
      <c r="R228" s="260"/>
      <c r="S228" s="260"/>
      <c r="T228" s="260"/>
      <c r="U228" s="260"/>
      <c r="V228" s="260"/>
      <c r="W228" s="260"/>
      <c r="X228" s="261"/>
      <c r="Y228" s="14"/>
      <c r="Z228" s="14"/>
      <c r="AA228" s="14"/>
      <c r="AB228" s="14"/>
      <c r="AC228" s="14"/>
      <c r="AD228" s="14"/>
      <c r="AE228" s="14"/>
      <c r="AT228" s="262" t="s">
        <v>159</v>
      </c>
      <c r="AU228" s="262" t="s">
        <v>91</v>
      </c>
      <c r="AV228" s="14" t="s">
        <v>91</v>
      </c>
      <c r="AW228" s="14" t="s">
        <v>5</v>
      </c>
      <c r="AX228" s="14" t="s">
        <v>81</v>
      </c>
      <c r="AY228" s="262" t="s">
        <v>148</v>
      </c>
    </row>
    <row r="229" spans="1:51" s="15" customFormat="1" ht="12">
      <c r="A229" s="15"/>
      <c r="B229" s="263"/>
      <c r="C229" s="264"/>
      <c r="D229" s="237" t="s">
        <v>159</v>
      </c>
      <c r="E229" s="265" t="s">
        <v>1</v>
      </c>
      <c r="F229" s="266" t="s">
        <v>161</v>
      </c>
      <c r="G229" s="264"/>
      <c r="H229" s="267">
        <v>3</v>
      </c>
      <c r="I229" s="268"/>
      <c r="J229" s="268"/>
      <c r="K229" s="264"/>
      <c r="L229" s="264"/>
      <c r="M229" s="269"/>
      <c r="N229" s="270"/>
      <c r="O229" s="271"/>
      <c r="P229" s="271"/>
      <c r="Q229" s="271"/>
      <c r="R229" s="271"/>
      <c r="S229" s="271"/>
      <c r="T229" s="271"/>
      <c r="U229" s="271"/>
      <c r="V229" s="271"/>
      <c r="W229" s="271"/>
      <c r="X229" s="272"/>
      <c r="Y229" s="15"/>
      <c r="Z229" s="15"/>
      <c r="AA229" s="15"/>
      <c r="AB229" s="15"/>
      <c r="AC229" s="15"/>
      <c r="AD229" s="15"/>
      <c r="AE229" s="15"/>
      <c r="AT229" s="273" t="s">
        <v>159</v>
      </c>
      <c r="AU229" s="273" t="s">
        <v>91</v>
      </c>
      <c r="AV229" s="15" t="s">
        <v>156</v>
      </c>
      <c r="AW229" s="15" t="s">
        <v>5</v>
      </c>
      <c r="AX229" s="15" t="s">
        <v>89</v>
      </c>
      <c r="AY229" s="273" t="s">
        <v>148</v>
      </c>
    </row>
    <row r="230" spans="1:65" s="2" customFormat="1" ht="24.15" customHeight="1">
      <c r="A230" s="38"/>
      <c r="B230" s="39"/>
      <c r="C230" s="274" t="s">
        <v>247</v>
      </c>
      <c r="D230" s="274" t="s">
        <v>162</v>
      </c>
      <c r="E230" s="275" t="s">
        <v>248</v>
      </c>
      <c r="F230" s="276" t="s">
        <v>249</v>
      </c>
      <c r="G230" s="277" t="s">
        <v>154</v>
      </c>
      <c r="H230" s="278">
        <v>4</v>
      </c>
      <c r="I230" s="279"/>
      <c r="J230" s="279"/>
      <c r="K230" s="280">
        <f>ROUND(P230*H230,2)</f>
        <v>0</v>
      </c>
      <c r="L230" s="276" t="s">
        <v>166</v>
      </c>
      <c r="M230" s="44"/>
      <c r="N230" s="281" t="s">
        <v>1</v>
      </c>
      <c r="O230" s="231" t="s">
        <v>44</v>
      </c>
      <c r="P230" s="232">
        <f>I230+J230</f>
        <v>0</v>
      </c>
      <c r="Q230" s="232">
        <f>ROUND(I230*H230,2)</f>
        <v>0</v>
      </c>
      <c r="R230" s="232">
        <f>ROUND(J230*H230,2)</f>
        <v>0</v>
      </c>
      <c r="S230" s="91"/>
      <c r="T230" s="233">
        <f>S230*H230</f>
        <v>0</v>
      </c>
      <c r="U230" s="233">
        <v>0</v>
      </c>
      <c r="V230" s="233">
        <f>U230*H230</f>
        <v>0</v>
      </c>
      <c r="W230" s="233">
        <v>0</v>
      </c>
      <c r="X230" s="234">
        <f>W230*H230</f>
        <v>0</v>
      </c>
      <c r="Y230" s="38"/>
      <c r="Z230" s="38"/>
      <c r="AA230" s="38"/>
      <c r="AB230" s="38"/>
      <c r="AC230" s="38"/>
      <c r="AD230" s="38"/>
      <c r="AE230" s="38"/>
      <c r="AR230" s="235" t="s">
        <v>156</v>
      </c>
      <c r="AT230" s="235" t="s">
        <v>162</v>
      </c>
      <c r="AU230" s="235" t="s">
        <v>91</v>
      </c>
      <c r="AY230" s="17" t="s">
        <v>148</v>
      </c>
      <c r="BE230" s="236">
        <f>IF(O230="základní",K230,0)</f>
        <v>0</v>
      </c>
      <c r="BF230" s="236">
        <f>IF(O230="snížená",K230,0)</f>
        <v>0</v>
      </c>
      <c r="BG230" s="236">
        <f>IF(O230="zákl. přenesená",K230,0)</f>
        <v>0</v>
      </c>
      <c r="BH230" s="236">
        <f>IF(O230="sníž. přenesená",K230,0)</f>
        <v>0</v>
      </c>
      <c r="BI230" s="236">
        <f>IF(O230="nulová",K230,0)</f>
        <v>0</v>
      </c>
      <c r="BJ230" s="17" t="s">
        <v>89</v>
      </c>
      <c r="BK230" s="236">
        <f>ROUND(P230*H230,2)</f>
        <v>0</v>
      </c>
      <c r="BL230" s="17" t="s">
        <v>156</v>
      </c>
      <c r="BM230" s="235" t="s">
        <v>250</v>
      </c>
    </row>
    <row r="231" spans="1:47" s="2" customFormat="1" ht="12">
      <c r="A231" s="38"/>
      <c r="B231" s="39"/>
      <c r="C231" s="40"/>
      <c r="D231" s="237" t="s">
        <v>158</v>
      </c>
      <c r="E231" s="40"/>
      <c r="F231" s="238" t="s">
        <v>251</v>
      </c>
      <c r="G231" s="40"/>
      <c r="H231" s="40"/>
      <c r="I231" s="239"/>
      <c r="J231" s="239"/>
      <c r="K231" s="40"/>
      <c r="L231" s="40"/>
      <c r="M231" s="44"/>
      <c r="N231" s="240"/>
      <c r="O231" s="241"/>
      <c r="P231" s="91"/>
      <c r="Q231" s="91"/>
      <c r="R231" s="91"/>
      <c r="S231" s="91"/>
      <c r="T231" s="91"/>
      <c r="U231" s="91"/>
      <c r="V231" s="91"/>
      <c r="W231" s="91"/>
      <c r="X231" s="92"/>
      <c r="Y231" s="38"/>
      <c r="Z231" s="38"/>
      <c r="AA231" s="38"/>
      <c r="AB231" s="38"/>
      <c r="AC231" s="38"/>
      <c r="AD231" s="38"/>
      <c r="AE231" s="38"/>
      <c r="AT231" s="17" t="s">
        <v>158</v>
      </c>
      <c r="AU231" s="17" t="s">
        <v>91</v>
      </c>
    </row>
    <row r="232" spans="1:47" s="2" customFormat="1" ht="12">
      <c r="A232" s="38"/>
      <c r="B232" s="39"/>
      <c r="C232" s="40"/>
      <c r="D232" s="282" t="s">
        <v>169</v>
      </c>
      <c r="E232" s="40"/>
      <c r="F232" s="283" t="s">
        <v>252</v>
      </c>
      <c r="G232" s="40"/>
      <c r="H232" s="40"/>
      <c r="I232" s="239"/>
      <c r="J232" s="239"/>
      <c r="K232" s="40"/>
      <c r="L232" s="40"/>
      <c r="M232" s="44"/>
      <c r="N232" s="240"/>
      <c r="O232" s="241"/>
      <c r="P232" s="91"/>
      <c r="Q232" s="91"/>
      <c r="R232" s="91"/>
      <c r="S232" s="91"/>
      <c r="T232" s="91"/>
      <c r="U232" s="91"/>
      <c r="V232" s="91"/>
      <c r="W232" s="91"/>
      <c r="X232" s="92"/>
      <c r="Y232" s="38"/>
      <c r="Z232" s="38"/>
      <c r="AA232" s="38"/>
      <c r="AB232" s="38"/>
      <c r="AC232" s="38"/>
      <c r="AD232" s="38"/>
      <c r="AE232" s="38"/>
      <c r="AT232" s="17" t="s">
        <v>169</v>
      </c>
      <c r="AU232" s="17" t="s">
        <v>91</v>
      </c>
    </row>
    <row r="233" spans="1:51" s="13" customFormat="1" ht="12">
      <c r="A233" s="13"/>
      <c r="B233" s="242"/>
      <c r="C233" s="243"/>
      <c r="D233" s="237" t="s">
        <v>159</v>
      </c>
      <c r="E233" s="244" t="s">
        <v>1</v>
      </c>
      <c r="F233" s="245" t="s">
        <v>160</v>
      </c>
      <c r="G233" s="243"/>
      <c r="H233" s="244" t="s">
        <v>1</v>
      </c>
      <c r="I233" s="246"/>
      <c r="J233" s="246"/>
      <c r="K233" s="243"/>
      <c r="L233" s="243"/>
      <c r="M233" s="247"/>
      <c r="N233" s="248"/>
      <c r="O233" s="249"/>
      <c r="P233" s="249"/>
      <c r="Q233" s="249"/>
      <c r="R233" s="249"/>
      <c r="S233" s="249"/>
      <c r="T233" s="249"/>
      <c r="U233" s="249"/>
      <c r="V233" s="249"/>
      <c r="W233" s="249"/>
      <c r="X233" s="250"/>
      <c r="Y233" s="13"/>
      <c r="Z233" s="13"/>
      <c r="AA233" s="13"/>
      <c r="AB233" s="13"/>
      <c r="AC233" s="13"/>
      <c r="AD233" s="13"/>
      <c r="AE233" s="13"/>
      <c r="AT233" s="251" t="s">
        <v>159</v>
      </c>
      <c r="AU233" s="251" t="s">
        <v>91</v>
      </c>
      <c r="AV233" s="13" t="s">
        <v>89</v>
      </c>
      <c r="AW233" s="13" t="s">
        <v>5</v>
      </c>
      <c r="AX233" s="13" t="s">
        <v>81</v>
      </c>
      <c r="AY233" s="251" t="s">
        <v>148</v>
      </c>
    </row>
    <row r="234" spans="1:51" s="14" customFormat="1" ht="12">
      <c r="A234" s="14"/>
      <c r="B234" s="252"/>
      <c r="C234" s="253"/>
      <c r="D234" s="237" t="s">
        <v>159</v>
      </c>
      <c r="E234" s="254" t="s">
        <v>1</v>
      </c>
      <c r="F234" s="255" t="s">
        <v>156</v>
      </c>
      <c r="G234" s="253"/>
      <c r="H234" s="256">
        <v>4</v>
      </c>
      <c r="I234" s="257"/>
      <c r="J234" s="257"/>
      <c r="K234" s="253"/>
      <c r="L234" s="253"/>
      <c r="M234" s="258"/>
      <c r="N234" s="259"/>
      <c r="O234" s="260"/>
      <c r="P234" s="260"/>
      <c r="Q234" s="260"/>
      <c r="R234" s="260"/>
      <c r="S234" s="260"/>
      <c r="T234" s="260"/>
      <c r="U234" s="260"/>
      <c r="V234" s="260"/>
      <c r="W234" s="260"/>
      <c r="X234" s="261"/>
      <c r="Y234" s="14"/>
      <c r="Z234" s="14"/>
      <c r="AA234" s="14"/>
      <c r="AB234" s="14"/>
      <c r="AC234" s="14"/>
      <c r="AD234" s="14"/>
      <c r="AE234" s="14"/>
      <c r="AT234" s="262" t="s">
        <v>159</v>
      </c>
      <c r="AU234" s="262" t="s">
        <v>91</v>
      </c>
      <c r="AV234" s="14" t="s">
        <v>91</v>
      </c>
      <c r="AW234" s="14" t="s">
        <v>5</v>
      </c>
      <c r="AX234" s="14" t="s">
        <v>81</v>
      </c>
      <c r="AY234" s="262" t="s">
        <v>148</v>
      </c>
    </row>
    <row r="235" spans="1:51" s="15" customFormat="1" ht="12">
      <c r="A235" s="15"/>
      <c r="B235" s="263"/>
      <c r="C235" s="264"/>
      <c r="D235" s="237" t="s">
        <v>159</v>
      </c>
      <c r="E235" s="265" t="s">
        <v>1</v>
      </c>
      <c r="F235" s="266" t="s">
        <v>161</v>
      </c>
      <c r="G235" s="264"/>
      <c r="H235" s="267">
        <v>4</v>
      </c>
      <c r="I235" s="268"/>
      <c r="J235" s="268"/>
      <c r="K235" s="264"/>
      <c r="L235" s="264"/>
      <c r="M235" s="269"/>
      <c r="N235" s="270"/>
      <c r="O235" s="271"/>
      <c r="P235" s="271"/>
      <c r="Q235" s="271"/>
      <c r="R235" s="271"/>
      <c r="S235" s="271"/>
      <c r="T235" s="271"/>
      <c r="U235" s="271"/>
      <c r="V235" s="271"/>
      <c r="W235" s="271"/>
      <c r="X235" s="272"/>
      <c r="Y235" s="15"/>
      <c r="Z235" s="15"/>
      <c r="AA235" s="15"/>
      <c r="AB235" s="15"/>
      <c r="AC235" s="15"/>
      <c r="AD235" s="15"/>
      <c r="AE235" s="15"/>
      <c r="AT235" s="273" t="s">
        <v>159</v>
      </c>
      <c r="AU235" s="273" t="s">
        <v>91</v>
      </c>
      <c r="AV235" s="15" t="s">
        <v>156</v>
      </c>
      <c r="AW235" s="15" t="s">
        <v>5</v>
      </c>
      <c r="AX235" s="15" t="s">
        <v>89</v>
      </c>
      <c r="AY235" s="273" t="s">
        <v>148</v>
      </c>
    </row>
    <row r="236" spans="1:65" s="2" customFormat="1" ht="24.15" customHeight="1">
      <c r="A236" s="38"/>
      <c r="B236" s="39"/>
      <c r="C236" s="221" t="s">
        <v>253</v>
      </c>
      <c r="D236" s="221" t="s">
        <v>151</v>
      </c>
      <c r="E236" s="222" t="s">
        <v>254</v>
      </c>
      <c r="F236" s="223" t="s">
        <v>255</v>
      </c>
      <c r="G236" s="224" t="s">
        <v>154</v>
      </c>
      <c r="H236" s="225">
        <v>4</v>
      </c>
      <c r="I236" s="226"/>
      <c r="J236" s="227"/>
      <c r="K236" s="228">
        <f>ROUND(P236*H236,2)</f>
        <v>0</v>
      </c>
      <c r="L236" s="223" t="s">
        <v>1</v>
      </c>
      <c r="M236" s="229"/>
      <c r="N236" s="230" t="s">
        <v>1</v>
      </c>
      <c r="O236" s="231" t="s">
        <v>44</v>
      </c>
      <c r="P236" s="232">
        <f>I236+J236</f>
        <v>0</v>
      </c>
      <c r="Q236" s="232">
        <f>ROUND(I236*H236,2)</f>
        <v>0</v>
      </c>
      <c r="R236" s="232">
        <f>ROUND(J236*H236,2)</f>
        <v>0</v>
      </c>
      <c r="S236" s="91"/>
      <c r="T236" s="233">
        <f>S236*H236</f>
        <v>0</v>
      </c>
      <c r="U236" s="233">
        <v>0</v>
      </c>
      <c r="V236" s="233">
        <f>U236*H236</f>
        <v>0</v>
      </c>
      <c r="W236" s="233">
        <v>0</v>
      </c>
      <c r="X236" s="234">
        <f>W236*H236</f>
        <v>0</v>
      </c>
      <c r="Y236" s="38"/>
      <c r="Z236" s="38"/>
      <c r="AA236" s="38"/>
      <c r="AB236" s="38"/>
      <c r="AC236" s="38"/>
      <c r="AD236" s="38"/>
      <c r="AE236" s="38"/>
      <c r="AR236" s="235" t="s">
        <v>155</v>
      </c>
      <c r="AT236" s="235" t="s">
        <v>151</v>
      </c>
      <c r="AU236" s="235" t="s">
        <v>91</v>
      </c>
      <c r="AY236" s="17" t="s">
        <v>148</v>
      </c>
      <c r="BE236" s="236">
        <f>IF(O236="základní",K236,0)</f>
        <v>0</v>
      </c>
      <c r="BF236" s="236">
        <f>IF(O236="snížená",K236,0)</f>
        <v>0</v>
      </c>
      <c r="BG236" s="236">
        <f>IF(O236="zákl. přenesená",K236,0)</f>
        <v>0</v>
      </c>
      <c r="BH236" s="236">
        <f>IF(O236="sníž. přenesená",K236,0)</f>
        <v>0</v>
      </c>
      <c r="BI236" s="236">
        <f>IF(O236="nulová",K236,0)</f>
        <v>0</v>
      </c>
      <c r="BJ236" s="17" t="s">
        <v>89</v>
      </c>
      <c r="BK236" s="236">
        <f>ROUND(P236*H236,2)</f>
        <v>0</v>
      </c>
      <c r="BL236" s="17" t="s">
        <v>156</v>
      </c>
      <c r="BM236" s="235" t="s">
        <v>256</v>
      </c>
    </row>
    <row r="237" spans="1:47" s="2" customFormat="1" ht="12">
      <c r="A237" s="38"/>
      <c r="B237" s="39"/>
      <c r="C237" s="40"/>
      <c r="D237" s="237" t="s">
        <v>158</v>
      </c>
      <c r="E237" s="40"/>
      <c r="F237" s="238" t="s">
        <v>255</v>
      </c>
      <c r="G237" s="40"/>
      <c r="H237" s="40"/>
      <c r="I237" s="239"/>
      <c r="J237" s="239"/>
      <c r="K237" s="40"/>
      <c r="L237" s="40"/>
      <c r="M237" s="44"/>
      <c r="N237" s="240"/>
      <c r="O237" s="241"/>
      <c r="P237" s="91"/>
      <c r="Q237" s="91"/>
      <c r="R237" s="91"/>
      <c r="S237" s="91"/>
      <c r="T237" s="91"/>
      <c r="U237" s="91"/>
      <c r="V237" s="91"/>
      <c r="W237" s="91"/>
      <c r="X237" s="92"/>
      <c r="Y237" s="38"/>
      <c r="Z237" s="38"/>
      <c r="AA237" s="38"/>
      <c r="AB237" s="38"/>
      <c r="AC237" s="38"/>
      <c r="AD237" s="38"/>
      <c r="AE237" s="38"/>
      <c r="AT237" s="17" t="s">
        <v>158</v>
      </c>
      <c r="AU237" s="17" t="s">
        <v>91</v>
      </c>
    </row>
    <row r="238" spans="1:47" s="2" customFormat="1" ht="12">
      <c r="A238" s="38"/>
      <c r="B238" s="39"/>
      <c r="C238" s="40"/>
      <c r="D238" s="237" t="s">
        <v>176</v>
      </c>
      <c r="E238" s="40"/>
      <c r="F238" s="284" t="s">
        <v>192</v>
      </c>
      <c r="G238" s="40"/>
      <c r="H238" s="40"/>
      <c r="I238" s="239"/>
      <c r="J238" s="239"/>
      <c r="K238" s="40"/>
      <c r="L238" s="40"/>
      <c r="M238" s="44"/>
      <c r="N238" s="240"/>
      <c r="O238" s="241"/>
      <c r="P238" s="91"/>
      <c r="Q238" s="91"/>
      <c r="R238" s="91"/>
      <c r="S238" s="91"/>
      <c r="T238" s="91"/>
      <c r="U238" s="91"/>
      <c r="V238" s="91"/>
      <c r="W238" s="91"/>
      <c r="X238" s="92"/>
      <c r="Y238" s="38"/>
      <c r="Z238" s="38"/>
      <c r="AA238" s="38"/>
      <c r="AB238" s="38"/>
      <c r="AC238" s="38"/>
      <c r="AD238" s="38"/>
      <c r="AE238" s="38"/>
      <c r="AT238" s="17" t="s">
        <v>176</v>
      </c>
      <c r="AU238" s="17" t="s">
        <v>91</v>
      </c>
    </row>
    <row r="239" spans="1:51" s="13" customFormat="1" ht="12">
      <c r="A239" s="13"/>
      <c r="B239" s="242"/>
      <c r="C239" s="243"/>
      <c r="D239" s="237" t="s">
        <v>159</v>
      </c>
      <c r="E239" s="244" t="s">
        <v>1</v>
      </c>
      <c r="F239" s="245" t="s">
        <v>160</v>
      </c>
      <c r="G239" s="243"/>
      <c r="H239" s="244" t="s">
        <v>1</v>
      </c>
      <c r="I239" s="246"/>
      <c r="J239" s="246"/>
      <c r="K239" s="243"/>
      <c r="L239" s="243"/>
      <c r="M239" s="247"/>
      <c r="N239" s="248"/>
      <c r="O239" s="249"/>
      <c r="P239" s="249"/>
      <c r="Q239" s="249"/>
      <c r="R239" s="249"/>
      <c r="S239" s="249"/>
      <c r="T239" s="249"/>
      <c r="U239" s="249"/>
      <c r="V239" s="249"/>
      <c r="W239" s="249"/>
      <c r="X239" s="250"/>
      <c r="Y239" s="13"/>
      <c r="Z239" s="13"/>
      <c r="AA239" s="13"/>
      <c r="AB239" s="13"/>
      <c r="AC239" s="13"/>
      <c r="AD239" s="13"/>
      <c r="AE239" s="13"/>
      <c r="AT239" s="251" t="s">
        <v>159</v>
      </c>
      <c r="AU239" s="251" t="s">
        <v>91</v>
      </c>
      <c r="AV239" s="13" t="s">
        <v>89</v>
      </c>
      <c r="AW239" s="13" t="s">
        <v>5</v>
      </c>
      <c r="AX239" s="13" t="s">
        <v>81</v>
      </c>
      <c r="AY239" s="251" t="s">
        <v>148</v>
      </c>
    </row>
    <row r="240" spans="1:51" s="14" customFormat="1" ht="12">
      <c r="A240" s="14"/>
      <c r="B240" s="252"/>
      <c r="C240" s="253"/>
      <c r="D240" s="237" t="s">
        <v>159</v>
      </c>
      <c r="E240" s="254" t="s">
        <v>1</v>
      </c>
      <c r="F240" s="255" t="s">
        <v>156</v>
      </c>
      <c r="G240" s="253"/>
      <c r="H240" s="256">
        <v>4</v>
      </c>
      <c r="I240" s="257"/>
      <c r="J240" s="257"/>
      <c r="K240" s="253"/>
      <c r="L240" s="253"/>
      <c r="M240" s="258"/>
      <c r="N240" s="259"/>
      <c r="O240" s="260"/>
      <c r="P240" s="260"/>
      <c r="Q240" s="260"/>
      <c r="R240" s="260"/>
      <c r="S240" s="260"/>
      <c r="T240" s="260"/>
      <c r="U240" s="260"/>
      <c r="V240" s="260"/>
      <c r="W240" s="260"/>
      <c r="X240" s="261"/>
      <c r="Y240" s="14"/>
      <c r="Z240" s="14"/>
      <c r="AA240" s="14"/>
      <c r="AB240" s="14"/>
      <c r="AC240" s="14"/>
      <c r="AD240" s="14"/>
      <c r="AE240" s="14"/>
      <c r="AT240" s="262" t="s">
        <v>159</v>
      </c>
      <c r="AU240" s="262" t="s">
        <v>91</v>
      </c>
      <c r="AV240" s="14" t="s">
        <v>91</v>
      </c>
      <c r="AW240" s="14" t="s">
        <v>5</v>
      </c>
      <c r="AX240" s="14" t="s">
        <v>81</v>
      </c>
      <c r="AY240" s="262" t="s">
        <v>148</v>
      </c>
    </row>
    <row r="241" spans="1:51" s="15" customFormat="1" ht="12">
      <c r="A241" s="15"/>
      <c r="B241" s="263"/>
      <c r="C241" s="264"/>
      <c r="D241" s="237" t="s">
        <v>159</v>
      </c>
      <c r="E241" s="265" t="s">
        <v>1</v>
      </c>
      <c r="F241" s="266" t="s">
        <v>161</v>
      </c>
      <c r="G241" s="264"/>
      <c r="H241" s="267">
        <v>4</v>
      </c>
      <c r="I241" s="268"/>
      <c r="J241" s="268"/>
      <c r="K241" s="264"/>
      <c r="L241" s="264"/>
      <c r="M241" s="269"/>
      <c r="N241" s="270"/>
      <c r="O241" s="271"/>
      <c r="P241" s="271"/>
      <c r="Q241" s="271"/>
      <c r="R241" s="271"/>
      <c r="S241" s="271"/>
      <c r="T241" s="271"/>
      <c r="U241" s="271"/>
      <c r="V241" s="271"/>
      <c r="W241" s="271"/>
      <c r="X241" s="272"/>
      <c r="Y241" s="15"/>
      <c r="Z241" s="15"/>
      <c r="AA241" s="15"/>
      <c r="AB241" s="15"/>
      <c r="AC241" s="15"/>
      <c r="AD241" s="15"/>
      <c r="AE241" s="15"/>
      <c r="AT241" s="273" t="s">
        <v>159</v>
      </c>
      <c r="AU241" s="273" t="s">
        <v>91</v>
      </c>
      <c r="AV241" s="15" t="s">
        <v>156</v>
      </c>
      <c r="AW241" s="15" t="s">
        <v>5</v>
      </c>
      <c r="AX241" s="15" t="s">
        <v>89</v>
      </c>
      <c r="AY241" s="273" t="s">
        <v>148</v>
      </c>
    </row>
    <row r="242" spans="1:65" s="2" customFormat="1" ht="21.75" customHeight="1">
      <c r="A242" s="38"/>
      <c r="B242" s="39"/>
      <c r="C242" s="221" t="s">
        <v>8</v>
      </c>
      <c r="D242" s="221" t="s">
        <v>151</v>
      </c>
      <c r="E242" s="222" t="s">
        <v>257</v>
      </c>
      <c r="F242" s="223" t="s">
        <v>258</v>
      </c>
      <c r="G242" s="224" t="s">
        <v>259</v>
      </c>
      <c r="H242" s="225">
        <v>1</v>
      </c>
      <c r="I242" s="226"/>
      <c r="J242" s="227"/>
      <c r="K242" s="228">
        <f>ROUND(P242*H242,2)</f>
        <v>0</v>
      </c>
      <c r="L242" s="223" t="s">
        <v>1</v>
      </c>
      <c r="M242" s="229"/>
      <c r="N242" s="230" t="s">
        <v>1</v>
      </c>
      <c r="O242" s="231" t="s">
        <v>44</v>
      </c>
      <c r="P242" s="232">
        <f>I242+J242</f>
        <v>0</v>
      </c>
      <c r="Q242" s="232">
        <f>ROUND(I242*H242,2)</f>
        <v>0</v>
      </c>
      <c r="R242" s="232">
        <f>ROUND(J242*H242,2)</f>
        <v>0</v>
      </c>
      <c r="S242" s="91"/>
      <c r="T242" s="233">
        <f>S242*H242</f>
        <v>0</v>
      </c>
      <c r="U242" s="233">
        <v>0</v>
      </c>
      <c r="V242" s="233">
        <f>U242*H242</f>
        <v>0</v>
      </c>
      <c r="W242" s="233">
        <v>0</v>
      </c>
      <c r="X242" s="234">
        <f>W242*H242</f>
        <v>0</v>
      </c>
      <c r="Y242" s="38"/>
      <c r="Z242" s="38"/>
      <c r="AA242" s="38"/>
      <c r="AB242" s="38"/>
      <c r="AC242" s="38"/>
      <c r="AD242" s="38"/>
      <c r="AE242" s="38"/>
      <c r="AR242" s="235" t="s">
        <v>155</v>
      </c>
      <c r="AT242" s="235" t="s">
        <v>151</v>
      </c>
      <c r="AU242" s="235" t="s">
        <v>91</v>
      </c>
      <c r="AY242" s="17" t="s">
        <v>148</v>
      </c>
      <c r="BE242" s="236">
        <f>IF(O242="základní",K242,0)</f>
        <v>0</v>
      </c>
      <c r="BF242" s="236">
        <f>IF(O242="snížená",K242,0)</f>
        <v>0</v>
      </c>
      <c r="BG242" s="236">
        <f>IF(O242="zákl. přenesená",K242,0)</f>
        <v>0</v>
      </c>
      <c r="BH242" s="236">
        <f>IF(O242="sníž. přenesená",K242,0)</f>
        <v>0</v>
      </c>
      <c r="BI242" s="236">
        <f>IF(O242="nulová",K242,0)</f>
        <v>0</v>
      </c>
      <c r="BJ242" s="17" t="s">
        <v>89</v>
      </c>
      <c r="BK242" s="236">
        <f>ROUND(P242*H242,2)</f>
        <v>0</v>
      </c>
      <c r="BL242" s="17" t="s">
        <v>156</v>
      </c>
      <c r="BM242" s="235" t="s">
        <v>260</v>
      </c>
    </row>
    <row r="243" spans="1:47" s="2" customFormat="1" ht="12">
      <c r="A243" s="38"/>
      <c r="B243" s="39"/>
      <c r="C243" s="40"/>
      <c r="D243" s="237" t="s">
        <v>158</v>
      </c>
      <c r="E243" s="40"/>
      <c r="F243" s="238" t="s">
        <v>258</v>
      </c>
      <c r="G243" s="40"/>
      <c r="H243" s="40"/>
      <c r="I243" s="239"/>
      <c r="J243" s="239"/>
      <c r="K243" s="40"/>
      <c r="L243" s="40"/>
      <c r="M243" s="44"/>
      <c r="N243" s="240"/>
      <c r="O243" s="241"/>
      <c r="P243" s="91"/>
      <c r="Q243" s="91"/>
      <c r="R243" s="91"/>
      <c r="S243" s="91"/>
      <c r="T243" s="91"/>
      <c r="U243" s="91"/>
      <c r="V243" s="91"/>
      <c r="W243" s="91"/>
      <c r="X243" s="92"/>
      <c r="Y243" s="38"/>
      <c r="Z243" s="38"/>
      <c r="AA243" s="38"/>
      <c r="AB243" s="38"/>
      <c r="AC243" s="38"/>
      <c r="AD243" s="38"/>
      <c r="AE243" s="38"/>
      <c r="AT243" s="17" t="s">
        <v>158</v>
      </c>
      <c r="AU243" s="17" t="s">
        <v>91</v>
      </c>
    </row>
    <row r="244" spans="1:47" s="2" customFormat="1" ht="12">
      <c r="A244" s="38"/>
      <c r="B244" s="39"/>
      <c r="C244" s="40"/>
      <c r="D244" s="237" t="s">
        <v>176</v>
      </c>
      <c r="E244" s="40"/>
      <c r="F244" s="284" t="s">
        <v>192</v>
      </c>
      <c r="G244" s="40"/>
      <c r="H244" s="40"/>
      <c r="I244" s="239"/>
      <c r="J244" s="239"/>
      <c r="K244" s="40"/>
      <c r="L244" s="40"/>
      <c r="M244" s="44"/>
      <c r="N244" s="240"/>
      <c r="O244" s="241"/>
      <c r="P244" s="91"/>
      <c r="Q244" s="91"/>
      <c r="R244" s="91"/>
      <c r="S244" s="91"/>
      <c r="T244" s="91"/>
      <c r="U244" s="91"/>
      <c r="V244" s="91"/>
      <c r="W244" s="91"/>
      <c r="X244" s="92"/>
      <c r="Y244" s="38"/>
      <c r="Z244" s="38"/>
      <c r="AA244" s="38"/>
      <c r="AB244" s="38"/>
      <c r="AC244" s="38"/>
      <c r="AD244" s="38"/>
      <c r="AE244" s="38"/>
      <c r="AT244" s="17" t="s">
        <v>176</v>
      </c>
      <c r="AU244" s="17" t="s">
        <v>91</v>
      </c>
    </row>
    <row r="245" spans="1:51" s="13" customFormat="1" ht="12">
      <c r="A245" s="13"/>
      <c r="B245" s="242"/>
      <c r="C245" s="243"/>
      <c r="D245" s="237" t="s">
        <v>159</v>
      </c>
      <c r="E245" s="244" t="s">
        <v>1</v>
      </c>
      <c r="F245" s="245" t="s">
        <v>160</v>
      </c>
      <c r="G245" s="243"/>
      <c r="H245" s="244" t="s">
        <v>1</v>
      </c>
      <c r="I245" s="246"/>
      <c r="J245" s="246"/>
      <c r="K245" s="243"/>
      <c r="L245" s="243"/>
      <c r="M245" s="247"/>
      <c r="N245" s="248"/>
      <c r="O245" s="249"/>
      <c r="P245" s="249"/>
      <c r="Q245" s="249"/>
      <c r="R245" s="249"/>
      <c r="S245" s="249"/>
      <c r="T245" s="249"/>
      <c r="U245" s="249"/>
      <c r="V245" s="249"/>
      <c r="W245" s="249"/>
      <c r="X245" s="250"/>
      <c r="Y245" s="13"/>
      <c r="Z245" s="13"/>
      <c r="AA245" s="13"/>
      <c r="AB245" s="13"/>
      <c r="AC245" s="13"/>
      <c r="AD245" s="13"/>
      <c r="AE245" s="13"/>
      <c r="AT245" s="251" t="s">
        <v>159</v>
      </c>
      <c r="AU245" s="251" t="s">
        <v>91</v>
      </c>
      <c r="AV245" s="13" t="s">
        <v>89</v>
      </c>
      <c r="AW245" s="13" t="s">
        <v>5</v>
      </c>
      <c r="AX245" s="13" t="s">
        <v>81</v>
      </c>
      <c r="AY245" s="251" t="s">
        <v>148</v>
      </c>
    </row>
    <row r="246" spans="1:51" s="14" customFormat="1" ht="12">
      <c r="A246" s="14"/>
      <c r="B246" s="252"/>
      <c r="C246" s="253"/>
      <c r="D246" s="237" t="s">
        <v>159</v>
      </c>
      <c r="E246" s="254" t="s">
        <v>1</v>
      </c>
      <c r="F246" s="255" t="s">
        <v>89</v>
      </c>
      <c r="G246" s="253"/>
      <c r="H246" s="256">
        <v>1</v>
      </c>
      <c r="I246" s="257"/>
      <c r="J246" s="257"/>
      <c r="K246" s="253"/>
      <c r="L246" s="253"/>
      <c r="M246" s="258"/>
      <c r="N246" s="259"/>
      <c r="O246" s="260"/>
      <c r="P246" s="260"/>
      <c r="Q246" s="260"/>
      <c r="R246" s="260"/>
      <c r="S246" s="260"/>
      <c r="T246" s="260"/>
      <c r="U246" s="260"/>
      <c r="V246" s="260"/>
      <c r="W246" s="260"/>
      <c r="X246" s="261"/>
      <c r="Y246" s="14"/>
      <c r="Z246" s="14"/>
      <c r="AA246" s="14"/>
      <c r="AB246" s="14"/>
      <c r="AC246" s="14"/>
      <c r="AD246" s="14"/>
      <c r="AE246" s="14"/>
      <c r="AT246" s="262" t="s">
        <v>159</v>
      </c>
      <c r="AU246" s="262" t="s">
        <v>91</v>
      </c>
      <c r="AV246" s="14" t="s">
        <v>91</v>
      </c>
      <c r="AW246" s="14" t="s">
        <v>5</v>
      </c>
      <c r="AX246" s="14" t="s">
        <v>81</v>
      </c>
      <c r="AY246" s="262" t="s">
        <v>148</v>
      </c>
    </row>
    <row r="247" spans="1:51" s="15" customFormat="1" ht="12">
      <c r="A247" s="15"/>
      <c r="B247" s="263"/>
      <c r="C247" s="264"/>
      <c r="D247" s="237" t="s">
        <v>159</v>
      </c>
      <c r="E247" s="265" t="s">
        <v>1</v>
      </c>
      <c r="F247" s="266" t="s">
        <v>161</v>
      </c>
      <c r="G247" s="264"/>
      <c r="H247" s="267">
        <v>1</v>
      </c>
      <c r="I247" s="268"/>
      <c r="J247" s="268"/>
      <c r="K247" s="264"/>
      <c r="L247" s="264"/>
      <c r="M247" s="269"/>
      <c r="N247" s="270"/>
      <c r="O247" s="271"/>
      <c r="P247" s="271"/>
      <c r="Q247" s="271"/>
      <c r="R247" s="271"/>
      <c r="S247" s="271"/>
      <c r="T247" s="271"/>
      <c r="U247" s="271"/>
      <c r="V247" s="271"/>
      <c r="W247" s="271"/>
      <c r="X247" s="272"/>
      <c r="Y247" s="15"/>
      <c r="Z247" s="15"/>
      <c r="AA247" s="15"/>
      <c r="AB247" s="15"/>
      <c r="AC247" s="15"/>
      <c r="AD247" s="15"/>
      <c r="AE247" s="15"/>
      <c r="AT247" s="273" t="s">
        <v>159</v>
      </c>
      <c r="AU247" s="273" t="s">
        <v>91</v>
      </c>
      <c r="AV247" s="15" t="s">
        <v>156</v>
      </c>
      <c r="AW247" s="15" t="s">
        <v>5</v>
      </c>
      <c r="AX247" s="15" t="s">
        <v>89</v>
      </c>
      <c r="AY247" s="273" t="s">
        <v>148</v>
      </c>
    </row>
    <row r="248" spans="1:65" s="2" customFormat="1" ht="24.15" customHeight="1">
      <c r="A248" s="38"/>
      <c r="B248" s="39"/>
      <c r="C248" s="274" t="s">
        <v>261</v>
      </c>
      <c r="D248" s="274" t="s">
        <v>162</v>
      </c>
      <c r="E248" s="275" t="s">
        <v>262</v>
      </c>
      <c r="F248" s="276" t="s">
        <v>263</v>
      </c>
      <c r="G248" s="277" t="s">
        <v>264</v>
      </c>
      <c r="H248" s="278">
        <v>4</v>
      </c>
      <c r="I248" s="279"/>
      <c r="J248" s="279"/>
      <c r="K248" s="280">
        <f>ROUND(P248*H248,2)</f>
        <v>0</v>
      </c>
      <c r="L248" s="276" t="s">
        <v>166</v>
      </c>
      <c r="M248" s="44"/>
      <c r="N248" s="281" t="s">
        <v>1</v>
      </c>
      <c r="O248" s="231" t="s">
        <v>44</v>
      </c>
      <c r="P248" s="232">
        <f>I248+J248</f>
        <v>0</v>
      </c>
      <c r="Q248" s="232">
        <f>ROUND(I248*H248,2)</f>
        <v>0</v>
      </c>
      <c r="R248" s="232">
        <f>ROUND(J248*H248,2)</f>
        <v>0</v>
      </c>
      <c r="S248" s="91"/>
      <c r="T248" s="233">
        <f>S248*H248</f>
        <v>0</v>
      </c>
      <c r="U248" s="233">
        <v>0</v>
      </c>
      <c r="V248" s="233">
        <f>U248*H248</f>
        <v>0</v>
      </c>
      <c r="W248" s="233">
        <v>0</v>
      </c>
      <c r="X248" s="234">
        <f>W248*H248</f>
        <v>0</v>
      </c>
      <c r="Y248" s="38"/>
      <c r="Z248" s="38"/>
      <c r="AA248" s="38"/>
      <c r="AB248" s="38"/>
      <c r="AC248" s="38"/>
      <c r="AD248" s="38"/>
      <c r="AE248" s="38"/>
      <c r="AR248" s="235" t="s">
        <v>156</v>
      </c>
      <c r="AT248" s="235" t="s">
        <v>162</v>
      </c>
      <c r="AU248" s="235" t="s">
        <v>91</v>
      </c>
      <c r="AY248" s="17" t="s">
        <v>148</v>
      </c>
      <c r="BE248" s="236">
        <f>IF(O248="základní",K248,0)</f>
        <v>0</v>
      </c>
      <c r="BF248" s="236">
        <f>IF(O248="snížená",K248,0)</f>
        <v>0</v>
      </c>
      <c r="BG248" s="236">
        <f>IF(O248="zákl. přenesená",K248,0)</f>
        <v>0</v>
      </c>
      <c r="BH248" s="236">
        <f>IF(O248="sníž. přenesená",K248,0)</f>
        <v>0</v>
      </c>
      <c r="BI248" s="236">
        <f>IF(O248="nulová",K248,0)</f>
        <v>0</v>
      </c>
      <c r="BJ248" s="17" t="s">
        <v>89</v>
      </c>
      <c r="BK248" s="236">
        <f>ROUND(P248*H248,2)</f>
        <v>0</v>
      </c>
      <c r="BL248" s="17" t="s">
        <v>156</v>
      </c>
      <c r="BM248" s="235" t="s">
        <v>265</v>
      </c>
    </row>
    <row r="249" spans="1:47" s="2" customFormat="1" ht="12">
      <c r="A249" s="38"/>
      <c r="B249" s="39"/>
      <c r="C249" s="40"/>
      <c r="D249" s="237" t="s">
        <v>158</v>
      </c>
      <c r="E249" s="40"/>
      <c r="F249" s="238" t="s">
        <v>263</v>
      </c>
      <c r="G249" s="40"/>
      <c r="H249" s="40"/>
      <c r="I249" s="239"/>
      <c r="J249" s="239"/>
      <c r="K249" s="40"/>
      <c r="L249" s="40"/>
      <c r="M249" s="44"/>
      <c r="N249" s="240"/>
      <c r="O249" s="241"/>
      <c r="P249" s="91"/>
      <c r="Q249" s="91"/>
      <c r="R249" s="91"/>
      <c r="S249" s="91"/>
      <c r="T249" s="91"/>
      <c r="U249" s="91"/>
      <c r="V249" s="91"/>
      <c r="W249" s="91"/>
      <c r="X249" s="92"/>
      <c r="Y249" s="38"/>
      <c r="Z249" s="38"/>
      <c r="AA249" s="38"/>
      <c r="AB249" s="38"/>
      <c r="AC249" s="38"/>
      <c r="AD249" s="38"/>
      <c r="AE249" s="38"/>
      <c r="AT249" s="17" t="s">
        <v>158</v>
      </c>
      <c r="AU249" s="17" t="s">
        <v>91</v>
      </c>
    </row>
    <row r="250" spans="1:47" s="2" customFormat="1" ht="12">
      <c r="A250" s="38"/>
      <c r="B250" s="39"/>
      <c r="C250" s="40"/>
      <c r="D250" s="282" t="s">
        <v>169</v>
      </c>
      <c r="E250" s="40"/>
      <c r="F250" s="283" t="s">
        <v>266</v>
      </c>
      <c r="G250" s="40"/>
      <c r="H250" s="40"/>
      <c r="I250" s="239"/>
      <c r="J250" s="239"/>
      <c r="K250" s="40"/>
      <c r="L250" s="40"/>
      <c r="M250" s="44"/>
      <c r="N250" s="240"/>
      <c r="O250" s="241"/>
      <c r="P250" s="91"/>
      <c r="Q250" s="91"/>
      <c r="R250" s="91"/>
      <c r="S250" s="91"/>
      <c r="T250" s="91"/>
      <c r="U250" s="91"/>
      <c r="V250" s="91"/>
      <c r="W250" s="91"/>
      <c r="X250" s="92"/>
      <c r="Y250" s="38"/>
      <c r="Z250" s="38"/>
      <c r="AA250" s="38"/>
      <c r="AB250" s="38"/>
      <c r="AC250" s="38"/>
      <c r="AD250" s="38"/>
      <c r="AE250" s="38"/>
      <c r="AT250" s="17" t="s">
        <v>169</v>
      </c>
      <c r="AU250" s="17" t="s">
        <v>91</v>
      </c>
    </row>
    <row r="251" spans="1:65" s="2" customFormat="1" ht="16.5" customHeight="1">
      <c r="A251" s="38"/>
      <c r="B251" s="39"/>
      <c r="C251" s="274" t="s">
        <v>267</v>
      </c>
      <c r="D251" s="274" t="s">
        <v>162</v>
      </c>
      <c r="E251" s="275" t="s">
        <v>268</v>
      </c>
      <c r="F251" s="276" t="s">
        <v>269</v>
      </c>
      <c r="G251" s="277" t="s">
        <v>264</v>
      </c>
      <c r="H251" s="278">
        <v>8</v>
      </c>
      <c r="I251" s="279"/>
      <c r="J251" s="279"/>
      <c r="K251" s="280">
        <f>ROUND(P251*H251,2)</f>
        <v>0</v>
      </c>
      <c r="L251" s="276" t="s">
        <v>1</v>
      </c>
      <c r="M251" s="44"/>
      <c r="N251" s="281" t="s">
        <v>1</v>
      </c>
      <c r="O251" s="231" t="s">
        <v>44</v>
      </c>
      <c r="P251" s="232">
        <f>I251+J251</f>
        <v>0</v>
      </c>
      <c r="Q251" s="232">
        <f>ROUND(I251*H251,2)</f>
        <v>0</v>
      </c>
      <c r="R251" s="232">
        <f>ROUND(J251*H251,2)</f>
        <v>0</v>
      </c>
      <c r="S251" s="91"/>
      <c r="T251" s="233">
        <f>S251*H251</f>
        <v>0</v>
      </c>
      <c r="U251" s="233">
        <v>0</v>
      </c>
      <c r="V251" s="233">
        <f>U251*H251</f>
        <v>0</v>
      </c>
      <c r="W251" s="233">
        <v>0</v>
      </c>
      <c r="X251" s="234">
        <f>W251*H251</f>
        <v>0</v>
      </c>
      <c r="Y251" s="38"/>
      <c r="Z251" s="38"/>
      <c r="AA251" s="38"/>
      <c r="AB251" s="38"/>
      <c r="AC251" s="38"/>
      <c r="AD251" s="38"/>
      <c r="AE251" s="38"/>
      <c r="AR251" s="235" t="s">
        <v>156</v>
      </c>
      <c r="AT251" s="235" t="s">
        <v>162</v>
      </c>
      <c r="AU251" s="235" t="s">
        <v>91</v>
      </c>
      <c r="AY251" s="17" t="s">
        <v>148</v>
      </c>
      <c r="BE251" s="236">
        <f>IF(O251="základní",K251,0)</f>
        <v>0</v>
      </c>
      <c r="BF251" s="236">
        <f>IF(O251="snížená",K251,0)</f>
        <v>0</v>
      </c>
      <c r="BG251" s="236">
        <f>IF(O251="zákl. přenesená",K251,0)</f>
        <v>0</v>
      </c>
      <c r="BH251" s="236">
        <f>IF(O251="sníž. přenesená",K251,0)</f>
        <v>0</v>
      </c>
      <c r="BI251" s="236">
        <f>IF(O251="nulová",K251,0)</f>
        <v>0</v>
      </c>
      <c r="BJ251" s="17" t="s">
        <v>89</v>
      </c>
      <c r="BK251" s="236">
        <f>ROUND(P251*H251,2)</f>
        <v>0</v>
      </c>
      <c r="BL251" s="17" t="s">
        <v>156</v>
      </c>
      <c r="BM251" s="235" t="s">
        <v>270</v>
      </c>
    </row>
    <row r="252" spans="1:47" s="2" customFormat="1" ht="12">
      <c r="A252" s="38"/>
      <c r="B252" s="39"/>
      <c r="C252" s="40"/>
      <c r="D252" s="237" t="s">
        <v>158</v>
      </c>
      <c r="E252" s="40"/>
      <c r="F252" s="238" t="s">
        <v>269</v>
      </c>
      <c r="G252" s="40"/>
      <c r="H252" s="40"/>
      <c r="I252" s="239"/>
      <c r="J252" s="239"/>
      <c r="K252" s="40"/>
      <c r="L252" s="40"/>
      <c r="M252" s="44"/>
      <c r="N252" s="240"/>
      <c r="O252" s="241"/>
      <c r="P252" s="91"/>
      <c r="Q252" s="91"/>
      <c r="R252" s="91"/>
      <c r="S252" s="91"/>
      <c r="T252" s="91"/>
      <c r="U252" s="91"/>
      <c r="V252" s="91"/>
      <c r="W252" s="91"/>
      <c r="X252" s="92"/>
      <c r="Y252" s="38"/>
      <c r="Z252" s="38"/>
      <c r="AA252" s="38"/>
      <c r="AB252" s="38"/>
      <c r="AC252" s="38"/>
      <c r="AD252" s="38"/>
      <c r="AE252" s="38"/>
      <c r="AT252" s="17" t="s">
        <v>158</v>
      </c>
      <c r="AU252" s="17" t="s">
        <v>91</v>
      </c>
    </row>
    <row r="253" spans="1:65" s="2" customFormat="1" ht="16.5" customHeight="1">
      <c r="A253" s="38"/>
      <c r="B253" s="39"/>
      <c r="C253" s="221" t="s">
        <v>271</v>
      </c>
      <c r="D253" s="221" t="s">
        <v>151</v>
      </c>
      <c r="E253" s="222" t="s">
        <v>272</v>
      </c>
      <c r="F253" s="223" t="s">
        <v>273</v>
      </c>
      <c r="G253" s="224" t="s">
        <v>259</v>
      </c>
      <c r="H253" s="225">
        <v>1</v>
      </c>
      <c r="I253" s="226"/>
      <c r="J253" s="227"/>
      <c r="K253" s="228">
        <f>ROUND(P253*H253,2)</f>
        <v>0</v>
      </c>
      <c r="L253" s="223" t="s">
        <v>1</v>
      </c>
      <c r="M253" s="229"/>
      <c r="N253" s="230" t="s">
        <v>1</v>
      </c>
      <c r="O253" s="231" t="s">
        <v>44</v>
      </c>
      <c r="P253" s="232">
        <f>I253+J253</f>
        <v>0</v>
      </c>
      <c r="Q253" s="232">
        <f>ROUND(I253*H253,2)</f>
        <v>0</v>
      </c>
      <c r="R253" s="232">
        <f>ROUND(J253*H253,2)</f>
        <v>0</v>
      </c>
      <c r="S253" s="91"/>
      <c r="T253" s="233">
        <f>S253*H253</f>
        <v>0</v>
      </c>
      <c r="U253" s="233">
        <v>0</v>
      </c>
      <c r="V253" s="233">
        <f>U253*H253</f>
        <v>0</v>
      </c>
      <c r="W253" s="233">
        <v>0</v>
      </c>
      <c r="X253" s="234">
        <f>W253*H253</f>
        <v>0</v>
      </c>
      <c r="Y253" s="38"/>
      <c r="Z253" s="38"/>
      <c r="AA253" s="38"/>
      <c r="AB253" s="38"/>
      <c r="AC253" s="38"/>
      <c r="AD253" s="38"/>
      <c r="AE253" s="38"/>
      <c r="AR253" s="235" t="s">
        <v>155</v>
      </c>
      <c r="AT253" s="235" t="s">
        <v>151</v>
      </c>
      <c r="AU253" s="235" t="s">
        <v>91</v>
      </c>
      <c r="AY253" s="17" t="s">
        <v>148</v>
      </c>
      <c r="BE253" s="236">
        <f>IF(O253="základní",K253,0)</f>
        <v>0</v>
      </c>
      <c r="BF253" s="236">
        <f>IF(O253="snížená",K253,0)</f>
        <v>0</v>
      </c>
      <c r="BG253" s="236">
        <f>IF(O253="zákl. přenesená",K253,0)</f>
        <v>0</v>
      </c>
      <c r="BH253" s="236">
        <f>IF(O253="sníž. přenesená",K253,0)</f>
        <v>0</v>
      </c>
      <c r="BI253" s="236">
        <f>IF(O253="nulová",K253,0)</f>
        <v>0</v>
      </c>
      <c r="BJ253" s="17" t="s">
        <v>89</v>
      </c>
      <c r="BK253" s="236">
        <f>ROUND(P253*H253,2)</f>
        <v>0</v>
      </c>
      <c r="BL253" s="17" t="s">
        <v>156</v>
      </c>
      <c r="BM253" s="235" t="s">
        <v>274</v>
      </c>
    </row>
    <row r="254" spans="1:47" s="2" customFormat="1" ht="12">
      <c r="A254" s="38"/>
      <c r="B254" s="39"/>
      <c r="C254" s="40"/>
      <c r="D254" s="237" t="s">
        <v>158</v>
      </c>
      <c r="E254" s="40"/>
      <c r="F254" s="238" t="s">
        <v>273</v>
      </c>
      <c r="G254" s="40"/>
      <c r="H254" s="40"/>
      <c r="I254" s="239"/>
      <c r="J254" s="239"/>
      <c r="K254" s="40"/>
      <c r="L254" s="40"/>
      <c r="M254" s="44"/>
      <c r="N254" s="240"/>
      <c r="O254" s="241"/>
      <c r="P254" s="91"/>
      <c r="Q254" s="91"/>
      <c r="R254" s="91"/>
      <c r="S254" s="91"/>
      <c r="T254" s="91"/>
      <c r="U254" s="91"/>
      <c r="V254" s="91"/>
      <c r="W254" s="91"/>
      <c r="X254" s="92"/>
      <c r="Y254" s="38"/>
      <c r="Z254" s="38"/>
      <c r="AA254" s="38"/>
      <c r="AB254" s="38"/>
      <c r="AC254" s="38"/>
      <c r="AD254" s="38"/>
      <c r="AE254" s="38"/>
      <c r="AT254" s="17" t="s">
        <v>158</v>
      </c>
      <c r="AU254" s="17" t="s">
        <v>91</v>
      </c>
    </row>
    <row r="255" spans="1:63" s="12" customFormat="1" ht="22.8" customHeight="1">
      <c r="A255" s="12"/>
      <c r="B255" s="204"/>
      <c r="C255" s="205"/>
      <c r="D255" s="206" t="s">
        <v>80</v>
      </c>
      <c r="E255" s="219" t="s">
        <v>275</v>
      </c>
      <c r="F255" s="219" t="s">
        <v>276</v>
      </c>
      <c r="G255" s="205"/>
      <c r="H255" s="205"/>
      <c r="I255" s="208"/>
      <c r="J255" s="208"/>
      <c r="K255" s="220">
        <f>BK255</f>
        <v>0</v>
      </c>
      <c r="L255" s="205"/>
      <c r="M255" s="210"/>
      <c r="N255" s="211"/>
      <c r="O255" s="212"/>
      <c r="P255" s="212"/>
      <c r="Q255" s="213">
        <f>Q256</f>
        <v>0</v>
      </c>
      <c r="R255" s="213">
        <f>R256</f>
        <v>0</v>
      </c>
      <c r="S255" s="212"/>
      <c r="T255" s="214">
        <f>T256</f>
        <v>0</v>
      </c>
      <c r="U255" s="212"/>
      <c r="V255" s="214">
        <f>V256</f>
        <v>0</v>
      </c>
      <c r="W255" s="212"/>
      <c r="X255" s="215">
        <f>X256</f>
        <v>0</v>
      </c>
      <c r="Y255" s="12"/>
      <c r="Z255" s="12"/>
      <c r="AA255" s="12"/>
      <c r="AB255" s="12"/>
      <c r="AC255" s="12"/>
      <c r="AD255" s="12"/>
      <c r="AE255" s="12"/>
      <c r="AR255" s="216" t="s">
        <v>156</v>
      </c>
      <c r="AT255" s="217" t="s">
        <v>80</v>
      </c>
      <c r="AU255" s="217" t="s">
        <v>89</v>
      </c>
      <c r="AY255" s="216" t="s">
        <v>148</v>
      </c>
      <c r="BK255" s="218">
        <f>BK256</f>
        <v>0</v>
      </c>
    </row>
    <row r="256" spans="1:63" s="12" customFormat="1" ht="20.85" customHeight="1">
      <c r="A256" s="12"/>
      <c r="B256" s="204"/>
      <c r="C256" s="205"/>
      <c r="D256" s="206" t="s">
        <v>80</v>
      </c>
      <c r="E256" s="219" t="s">
        <v>277</v>
      </c>
      <c r="F256" s="219" t="s">
        <v>278</v>
      </c>
      <c r="G256" s="205"/>
      <c r="H256" s="205"/>
      <c r="I256" s="208"/>
      <c r="J256" s="208"/>
      <c r="K256" s="220">
        <f>BK256</f>
        <v>0</v>
      </c>
      <c r="L256" s="205"/>
      <c r="M256" s="210"/>
      <c r="N256" s="211"/>
      <c r="O256" s="212"/>
      <c r="P256" s="212"/>
      <c r="Q256" s="213">
        <f>SUM(Q257:Q265)</f>
        <v>0</v>
      </c>
      <c r="R256" s="213">
        <f>SUM(R257:R265)</f>
        <v>0</v>
      </c>
      <c r="S256" s="212"/>
      <c r="T256" s="214">
        <f>SUM(T257:T265)</f>
        <v>0</v>
      </c>
      <c r="U256" s="212"/>
      <c r="V256" s="214">
        <f>SUM(V257:V265)</f>
        <v>0</v>
      </c>
      <c r="W256" s="212"/>
      <c r="X256" s="215">
        <f>SUM(X257:X265)</f>
        <v>0</v>
      </c>
      <c r="Y256" s="12"/>
      <c r="Z256" s="12"/>
      <c r="AA256" s="12"/>
      <c r="AB256" s="12"/>
      <c r="AC256" s="12"/>
      <c r="AD256" s="12"/>
      <c r="AE256" s="12"/>
      <c r="AR256" s="216" t="s">
        <v>182</v>
      </c>
      <c r="AT256" s="217" t="s">
        <v>80</v>
      </c>
      <c r="AU256" s="217" t="s">
        <v>91</v>
      </c>
      <c r="AY256" s="216" t="s">
        <v>148</v>
      </c>
      <c r="BK256" s="218">
        <f>SUM(BK257:BK265)</f>
        <v>0</v>
      </c>
    </row>
    <row r="257" spans="1:65" s="2" customFormat="1" ht="24.15" customHeight="1">
      <c r="A257" s="38"/>
      <c r="B257" s="39"/>
      <c r="C257" s="274" t="s">
        <v>279</v>
      </c>
      <c r="D257" s="274" t="s">
        <v>162</v>
      </c>
      <c r="E257" s="275" t="s">
        <v>280</v>
      </c>
      <c r="F257" s="276" t="s">
        <v>281</v>
      </c>
      <c r="G257" s="277" t="s">
        <v>154</v>
      </c>
      <c r="H257" s="278">
        <v>1</v>
      </c>
      <c r="I257" s="279"/>
      <c r="J257" s="279"/>
      <c r="K257" s="280">
        <f>ROUND(P257*H257,2)</f>
        <v>0</v>
      </c>
      <c r="L257" s="276" t="s">
        <v>166</v>
      </c>
      <c r="M257" s="44"/>
      <c r="N257" s="281" t="s">
        <v>1</v>
      </c>
      <c r="O257" s="231" t="s">
        <v>44</v>
      </c>
      <c r="P257" s="232">
        <f>I257+J257</f>
        <v>0</v>
      </c>
      <c r="Q257" s="232">
        <f>ROUND(I257*H257,2)</f>
        <v>0</v>
      </c>
      <c r="R257" s="232">
        <f>ROUND(J257*H257,2)</f>
        <v>0</v>
      </c>
      <c r="S257" s="91"/>
      <c r="T257" s="233">
        <f>S257*H257</f>
        <v>0</v>
      </c>
      <c r="U257" s="233">
        <v>0</v>
      </c>
      <c r="V257" s="233">
        <f>U257*H257</f>
        <v>0</v>
      </c>
      <c r="W257" s="233">
        <v>0</v>
      </c>
      <c r="X257" s="234">
        <f>W257*H257</f>
        <v>0</v>
      </c>
      <c r="Y257" s="38"/>
      <c r="Z257" s="38"/>
      <c r="AA257" s="38"/>
      <c r="AB257" s="38"/>
      <c r="AC257" s="38"/>
      <c r="AD257" s="38"/>
      <c r="AE257" s="38"/>
      <c r="AR257" s="235" t="s">
        <v>156</v>
      </c>
      <c r="AT257" s="235" t="s">
        <v>162</v>
      </c>
      <c r="AU257" s="235" t="s">
        <v>172</v>
      </c>
      <c r="AY257" s="17" t="s">
        <v>148</v>
      </c>
      <c r="BE257" s="236">
        <f>IF(O257="základní",K257,0)</f>
        <v>0</v>
      </c>
      <c r="BF257" s="236">
        <f>IF(O257="snížená",K257,0)</f>
        <v>0</v>
      </c>
      <c r="BG257" s="236">
        <f>IF(O257="zákl. přenesená",K257,0)</f>
        <v>0</v>
      </c>
      <c r="BH257" s="236">
        <f>IF(O257="sníž. přenesená",K257,0)</f>
        <v>0</v>
      </c>
      <c r="BI257" s="236">
        <f>IF(O257="nulová",K257,0)</f>
        <v>0</v>
      </c>
      <c r="BJ257" s="17" t="s">
        <v>89</v>
      </c>
      <c r="BK257" s="236">
        <f>ROUND(P257*H257,2)</f>
        <v>0</v>
      </c>
      <c r="BL257" s="17" t="s">
        <v>156</v>
      </c>
      <c r="BM257" s="235" t="s">
        <v>282</v>
      </c>
    </row>
    <row r="258" spans="1:47" s="2" customFormat="1" ht="12">
      <c r="A258" s="38"/>
      <c r="B258" s="39"/>
      <c r="C258" s="40"/>
      <c r="D258" s="237" t="s">
        <v>158</v>
      </c>
      <c r="E258" s="40"/>
      <c r="F258" s="238" t="s">
        <v>283</v>
      </c>
      <c r="G258" s="40"/>
      <c r="H258" s="40"/>
      <c r="I258" s="239"/>
      <c r="J258" s="239"/>
      <c r="K258" s="40"/>
      <c r="L258" s="40"/>
      <c r="M258" s="44"/>
      <c r="N258" s="240"/>
      <c r="O258" s="241"/>
      <c r="P258" s="91"/>
      <c r="Q258" s="91"/>
      <c r="R258" s="91"/>
      <c r="S258" s="91"/>
      <c r="T258" s="91"/>
      <c r="U258" s="91"/>
      <c r="V258" s="91"/>
      <c r="W258" s="91"/>
      <c r="X258" s="92"/>
      <c r="Y258" s="38"/>
      <c r="Z258" s="38"/>
      <c r="AA258" s="38"/>
      <c r="AB258" s="38"/>
      <c r="AC258" s="38"/>
      <c r="AD258" s="38"/>
      <c r="AE258" s="38"/>
      <c r="AT258" s="17" t="s">
        <v>158</v>
      </c>
      <c r="AU258" s="17" t="s">
        <v>172</v>
      </c>
    </row>
    <row r="259" spans="1:47" s="2" customFormat="1" ht="12">
      <c r="A259" s="38"/>
      <c r="B259" s="39"/>
      <c r="C259" s="40"/>
      <c r="D259" s="282" t="s">
        <v>169</v>
      </c>
      <c r="E259" s="40"/>
      <c r="F259" s="283" t="s">
        <v>284</v>
      </c>
      <c r="G259" s="40"/>
      <c r="H259" s="40"/>
      <c r="I259" s="239"/>
      <c r="J259" s="239"/>
      <c r="K259" s="40"/>
      <c r="L259" s="40"/>
      <c r="M259" s="44"/>
      <c r="N259" s="240"/>
      <c r="O259" s="241"/>
      <c r="P259" s="91"/>
      <c r="Q259" s="91"/>
      <c r="R259" s="91"/>
      <c r="S259" s="91"/>
      <c r="T259" s="91"/>
      <c r="U259" s="91"/>
      <c r="V259" s="91"/>
      <c r="W259" s="91"/>
      <c r="X259" s="92"/>
      <c r="Y259" s="38"/>
      <c r="Z259" s="38"/>
      <c r="AA259" s="38"/>
      <c r="AB259" s="38"/>
      <c r="AC259" s="38"/>
      <c r="AD259" s="38"/>
      <c r="AE259" s="38"/>
      <c r="AT259" s="17" t="s">
        <v>169</v>
      </c>
      <c r="AU259" s="17" t="s">
        <v>172</v>
      </c>
    </row>
    <row r="260" spans="1:47" s="2" customFormat="1" ht="12">
      <c r="A260" s="38"/>
      <c r="B260" s="39"/>
      <c r="C260" s="40"/>
      <c r="D260" s="237" t="s">
        <v>285</v>
      </c>
      <c r="E260" s="40"/>
      <c r="F260" s="284" t="s">
        <v>286</v>
      </c>
      <c r="G260" s="40"/>
      <c r="H260" s="40"/>
      <c r="I260" s="239"/>
      <c r="J260" s="239"/>
      <c r="K260" s="40"/>
      <c r="L260" s="40"/>
      <c r="M260" s="44"/>
      <c r="N260" s="240"/>
      <c r="O260" s="241"/>
      <c r="P260" s="91"/>
      <c r="Q260" s="91"/>
      <c r="R260" s="91"/>
      <c r="S260" s="91"/>
      <c r="T260" s="91"/>
      <c r="U260" s="91"/>
      <c r="V260" s="91"/>
      <c r="W260" s="91"/>
      <c r="X260" s="92"/>
      <c r="Y260" s="38"/>
      <c r="Z260" s="38"/>
      <c r="AA260" s="38"/>
      <c r="AB260" s="38"/>
      <c r="AC260" s="38"/>
      <c r="AD260" s="38"/>
      <c r="AE260" s="38"/>
      <c r="AT260" s="17" t="s">
        <v>285</v>
      </c>
      <c r="AU260" s="17" t="s">
        <v>172</v>
      </c>
    </row>
    <row r="261" spans="1:65" s="2" customFormat="1" ht="24.15" customHeight="1">
      <c r="A261" s="38"/>
      <c r="B261" s="39"/>
      <c r="C261" s="274" t="s">
        <v>287</v>
      </c>
      <c r="D261" s="274" t="s">
        <v>162</v>
      </c>
      <c r="E261" s="275" t="s">
        <v>288</v>
      </c>
      <c r="F261" s="276" t="s">
        <v>289</v>
      </c>
      <c r="G261" s="277" t="s">
        <v>259</v>
      </c>
      <c r="H261" s="278">
        <v>1</v>
      </c>
      <c r="I261" s="279"/>
      <c r="J261" s="279"/>
      <c r="K261" s="280">
        <f>ROUND(P261*H261,2)</f>
        <v>0</v>
      </c>
      <c r="L261" s="276" t="s">
        <v>166</v>
      </c>
      <c r="M261" s="44"/>
      <c r="N261" s="281" t="s">
        <v>1</v>
      </c>
      <c r="O261" s="231" t="s">
        <v>44</v>
      </c>
      <c r="P261" s="232">
        <f>I261+J261</f>
        <v>0</v>
      </c>
      <c r="Q261" s="232">
        <f>ROUND(I261*H261,2)</f>
        <v>0</v>
      </c>
      <c r="R261" s="232">
        <f>ROUND(J261*H261,2)</f>
        <v>0</v>
      </c>
      <c r="S261" s="91"/>
      <c r="T261" s="233">
        <f>S261*H261</f>
        <v>0</v>
      </c>
      <c r="U261" s="233">
        <v>0</v>
      </c>
      <c r="V261" s="233">
        <f>U261*H261</f>
        <v>0</v>
      </c>
      <c r="W261" s="233">
        <v>0</v>
      </c>
      <c r="X261" s="234">
        <f>W261*H261</f>
        <v>0</v>
      </c>
      <c r="Y261" s="38"/>
      <c r="Z261" s="38"/>
      <c r="AA261" s="38"/>
      <c r="AB261" s="38"/>
      <c r="AC261" s="38"/>
      <c r="AD261" s="38"/>
      <c r="AE261" s="38"/>
      <c r="AR261" s="235" t="s">
        <v>156</v>
      </c>
      <c r="AT261" s="235" t="s">
        <v>162</v>
      </c>
      <c r="AU261" s="235" t="s">
        <v>172</v>
      </c>
      <c r="AY261" s="17" t="s">
        <v>148</v>
      </c>
      <c r="BE261" s="236">
        <f>IF(O261="základní",K261,0)</f>
        <v>0</v>
      </c>
      <c r="BF261" s="236">
        <f>IF(O261="snížená",K261,0)</f>
        <v>0</v>
      </c>
      <c r="BG261" s="236">
        <f>IF(O261="zákl. přenesená",K261,0)</f>
        <v>0</v>
      </c>
      <c r="BH261" s="236">
        <f>IF(O261="sníž. přenesená",K261,0)</f>
        <v>0</v>
      </c>
      <c r="BI261" s="236">
        <f>IF(O261="nulová",K261,0)</f>
        <v>0</v>
      </c>
      <c r="BJ261" s="17" t="s">
        <v>89</v>
      </c>
      <c r="BK261" s="236">
        <f>ROUND(P261*H261,2)</f>
        <v>0</v>
      </c>
      <c r="BL261" s="17" t="s">
        <v>156</v>
      </c>
      <c r="BM261" s="235" t="s">
        <v>290</v>
      </c>
    </row>
    <row r="262" spans="1:47" s="2" customFormat="1" ht="12">
      <c r="A262" s="38"/>
      <c r="B262" s="39"/>
      <c r="C262" s="40"/>
      <c r="D262" s="237" t="s">
        <v>158</v>
      </c>
      <c r="E262" s="40"/>
      <c r="F262" s="238" t="s">
        <v>289</v>
      </c>
      <c r="G262" s="40"/>
      <c r="H262" s="40"/>
      <c r="I262" s="239"/>
      <c r="J262" s="239"/>
      <c r="K262" s="40"/>
      <c r="L262" s="40"/>
      <c r="M262" s="44"/>
      <c r="N262" s="240"/>
      <c r="O262" s="241"/>
      <c r="P262" s="91"/>
      <c r="Q262" s="91"/>
      <c r="R262" s="91"/>
      <c r="S262" s="91"/>
      <c r="T262" s="91"/>
      <c r="U262" s="91"/>
      <c r="V262" s="91"/>
      <c r="W262" s="91"/>
      <c r="X262" s="92"/>
      <c r="Y262" s="38"/>
      <c r="Z262" s="38"/>
      <c r="AA262" s="38"/>
      <c r="AB262" s="38"/>
      <c r="AC262" s="38"/>
      <c r="AD262" s="38"/>
      <c r="AE262" s="38"/>
      <c r="AT262" s="17" t="s">
        <v>158</v>
      </c>
      <c r="AU262" s="17" t="s">
        <v>172</v>
      </c>
    </row>
    <row r="263" spans="1:47" s="2" customFormat="1" ht="12">
      <c r="A263" s="38"/>
      <c r="B263" s="39"/>
      <c r="C263" s="40"/>
      <c r="D263" s="282" t="s">
        <v>169</v>
      </c>
      <c r="E263" s="40"/>
      <c r="F263" s="283" t="s">
        <v>291</v>
      </c>
      <c r="G263" s="40"/>
      <c r="H263" s="40"/>
      <c r="I263" s="239"/>
      <c r="J263" s="239"/>
      <c r="K263" s="40"/>
      <c r="L263" s="40"/>
      <c r="M263" s="44"/>
      <c r="N263" s="240"/>
      <c r="O263" s="241"/>
      <c r="P263" s="91"/>
      <c r="Q263" s="91"/>
      <c r="R263" s="91"/>
      <c r="S263" s="91"/>
      <c r="T263" s="91"/>
      <c r="U263" s="91"/>
      <c r="V263" s="91"/>
      <c r="W263" s="91"/>
      <c r="X263" s="92"/>
      <c r="Y263" s="38"/>
      <c r="Z263" s="38"/>
      <c r="AA263" s="38"/>
      <c r="AB263" s="38"/>
      <c r="AC263" s="38"/>
      <c r="AD263" s="38"/>
      <c r="AE263" s="38"/>
      <c r="AT263" s="17" t="s">
        <v>169</v>
      </c>
      <c r="AU263" s="17" t="s">
        <v>172</v>
      </c>
    </row>
    <row r="264" spans="1:65" s="2" customFormat="1" ht="16.5" customHeight="1">
      <c r="A264" s="38"/>
      <c r="B264" s="39"/>
      <c r="C264" s="274" t="s">
        <v>292</v>
      </c>
      <c r="D264" s="274" t="s">
        <v>162</v>
      </c>
      <c r="E264" s="275" t="s">
        <v>293</v>
      </c>
      <c r="F264" s="276" t="s">
        <v>294</v>
      </c>
      <c r="G264" s="277" t="s">
        <v>295</v>
      </c>
      <c r="H264" s="285"/>
      <c r="I264" s="279"/>
      <c r="J264" s="279"/>
      <c r="K264" s="280">
        <f>ROUND(P264*H264,2)</f>
        <v>0</v>
      </c>
      <c r="L264" s="276" t="s">
        <v>1</v>
      </c>
      <c r="M264" s="44"/>
      <c r="N264" s="281" t="s">
        <v>1</v>
      </c>
      <c r="O264" s="231" t="s">
        <v>44</v>
      </c>
      <c r="P264" s="232">
        <f>I264+J264</f>
        <v>0</v>
      </c>
      <c r="Q264" s="232">
        <f>ROUND(I264*H264,2)</f>
        <v>0</v>
      </c>
      <c r="R264" s="232">
        <f>ROUND(J264*H264,2)</f>
        <v>0</v>
      </c>
      <c r="S264" s="91"/>
      <c r="T264" s="233">
        <f>S264*H264</f>
        <v>0</v>
      </c>
      <c r="U264" s="233">
        <v>0</v>
      </c>
      <c r="V264" s="233">
        <f>U264*H264</f>
        <v>0</v>
      </c>
      <c r="W264" s="233">
        <v>0</v>
      </c>
      <c r="X264" s="234">
        <f>W264*H264</f>
        <v>0</v>
      </c>
      <c r="Y264" s="38"/>
      <c r="Z264" s="38"/>
      <c r="AA264" s="38"/>
      <c r="AB264" s="38"/>
      <c r="AC264" s="38"/>
      <c r="AD264" s="38"/>
      <c r="AE264" s="38"/>
      <c r="AR264" s="235" t="s">
        <v>156</v>
      </c>
      <c r="AT264" s="235" t="s">
        <v>162</v>
      </c>
      <c r="AU264" s="235" t="s">
        <v>172</v>
      </c>
      <c r="AY264" s="17" t="s">
        <v>148</v>
      </c>
      <c r="BE264" s="236">
        <f>IF(O264="základní",K264,0)</f>
        <v>0</v>
      </c>
      <c r="BF264" s="236">
        <f>IF(O264="snížená",K264,0)</f>
        <v>0</v>
      </c>
      <c r="BG264" s="236">
        <f>IF(O264="zákl. přenesená",K264,0)</f>
        <v>0</v>
      </c>
      <c r="BH264" s="236">
        <f>IF(O264="sníž. přenesená",K264,0)</f>
        <v>0</v>
      </c>
      <c r="BI264" s="236">
        <f>IF(O264="nulová",K264,0)</f>
        <v>0</v>
      </c>
      <c r="BJ264" s="17" t="s">
        <v>89</v>
      </c>
      <c r="BK264" s="236">
        <f>ROUND(P264*H264,2)</f>
        <v>0</v>
      </c>
      <c r="BL264" s="17" t="s">
        <v>156</v>
      </c>
      <c r="BM264" s="235" t="s">
        <v>296</v>
      </c>
    </row>
    <row r="265" spans="1:47" s="2" customFormat="1" ht="12">
      <c r="A265" s="38"/>
      <c r="B265" s="39"/>
      <c r="C265" s="40"/>
      <c r="D265" s="237" t="s">
        <v>158</v>
      </c>
      <c r="E265" s="40"/>
      <c r="F265" s="238" t="s">
        <v>294</v>
      </c>
      <c r="G265" s="40"/>
      <c r="H265" s="40"/>
      <c r="I265" s="239"/>
      <c r="J265" s="239"/>
      <c r="K265" s="40"/>
      <c r="L265" s="40"/>
      <c r="M265" s="44"/>
      <c r="N265" s="286"/>
      <c r="O265" s="287"/>
      <c r="P265" s="288"/>
      <c r="Q265" s="288"/>
      <c r="R265" s="288"/>
      <c r="S265" s="288"/>
      <c r="T265" s="288"/>
      <c r="U265" s="288"/>
      <c r="V265" s="288"/>
      <c r="W265" s="288"/>
      <c r="X265" s="289"/>
      <c r="Y265" s="38"/>
      <c r="Z265" s="38"/>
      <c r="AA265" s="38"/>
      <c r="AB265" s="38"/>
      <c r="AC265" s="38"/>
      <c r="AD265" s="38"/>
      <c r="AE265" s="38"/>
      <c r="AT265" s="17" t="s">
        <v>158</v>
      </c>
      <c r="AU265" s="17" t="s">
        <v>172</v>
      </c>
    </row>
    <row r="266" spans="1:31" s="2" customFormat="1" ht="6.95" customHeight="1">
      <c r="A266" s="38"/>
      <c r="B266" s="66"/>
      <c r="C266" s="67"/>
      <c r="D266" s="67"/>
      <c r="E266" s="67"/>
      <c r="F266" s="67"/>
      <c r="G266" s="67"/>
      <c r="H266" s="67"/>
      <c r="I266" s="67"/>
      <c r="J266" s="67"/>
      <c r="K266" s="67"/>
      <c r="L266" s="67"/>
      <c r="M266" s="44"/>
      <c r="N266" s="38"/>
      <c r="P266" s="38"/>
      <c r="Q266" s="38"/>
      <c r="R266" s="38"/>
      <c r="S266" s="38"/>
      <c r="T266" s="38"/>
      <c r="U266" s="38"/>
      <c r="V266" s="38"/>
      <c r="W266" s="38"/>
      <c r="X266" s="38"/>
      <c r="Y266" s="38"/>
      <c r="Z266" s="38"/>
      <c r="AA266" s="38"/>
      <c r="AB266" s="38"/>
      <c r="AC266" s="38"/>
      <c r="AD266" s="38"/>
      <c r="AE266" s="38"/>
    </row>
  </sheetData>
  <sheetProtection password="CC35" sheet="1" objects="1" scenarios="1" formatColumns="0" formatRows="0" autoFilter="0"/>
  <autoFilter ref="C119:L265"/>
  <mergeCells count="9">
    <mergeCell ref="E7:H7"/>
    <mergeCell ref="E9:H9"/>
    <mergeCell ref="E18:H18"/>
    <mergeCell ref="E27:H27"/>
    <mergeCell ref="E85:H85"/>
    <mergeCell ref="E87:H87"/>
    <mergeCell ref="E110:H110"/>
    <mergeCell ref="E112:H112"/>
    <mergeCell ref="M2:Z2"/>
  </mergeCells>
  <hyperlinks>
    <hyperlink ref="F130" r:id="rId1" display="https://podminky.urs.cz/item/CS_URS_2022_01/741122005"/>
    <hyperlink ref="F142" r:id="rId2" display="https://podminky.urs.cz/item/CS_URS_2022_01/741130001"/>
    <hyperlink ref="F148" r:id="rId3" display="https://podminky.urs.cz/item/CS_URS_2022_01/741372021"/>
    <hyperlink ref="F160" r:id="rId4" display="https://podminky.urs.cz/item/CS_URS_2022_01/741372062"/>
    <hyperlink ref="F178" r:id="rId5" display="https://podminky.urs.cz/item/CS_URS_2022_01/741310101"/>
    <hyperlink ref="F190" r:id="rId6" display="https://podminky.urs.cz/item/CS_URS_2022_01/741310121"/>
    <hyperlink ref="F220" r:id="rId7" display="https://podminky.urs.cz/item/CS_URS_2022_01/741112061"/>
    <hyperlink ref="F232" r:id="rId8" display="https://podminky.urs.cz/item/CS_URS_2022_01/741112001"/>
    <hyperlink ref="F250" r:id="rId9" display="https://podminky.urs.cz/item/CS_URS_2022_01/HZS2232"/>
    <hyperlink ref="F259" r:id="rId10" display="https://podminky.urs.cz/item/CS_URS_2022_01/741810001"/>
    <hyperlink ref="F263" r:id="rId11" display="https://podminky.urs.cz/item/CS_URS_2022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
</worksheet>
</file>

<file path=xl/worksheets/sheet3.xml><?xml version="1.0" encoding="utf-8"?>
<worksheet xmlns="http://schemas.openxmlformats.org/spreadsheetml/2006/main" xmlns:r="http://schemas.openxmlformats.org/officeDocument/2006/relationships">
  <sheetPr>
    <pageSetUpPr fitToPage="1"/>
  </sheetPr>
  <dimension ref="A2:BM2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94</v>
      </c>
    </row>
    <row r="3" spans="2:46" s="1" customFormat="1" ht="6.95" customHeight="1">
      <c r="B3" s="137"/>
      <c r="C3" s="138"/>
      <c r="D3" s="138"/>
      <c r="E3" s="138"/>
      <c r="F3" s="138"/>
      <c r="G3" s="138"/>
      <c r="H3" s="138"/>
      <c r="I3" s="138"/>
      <c r="J3" s="138"/>
      <c r="K3" s="138"/>
      <c r="L3" s="138"/>
      <c r="M3" s="20"/>
      <c r="AT3" s="17" t="s">
        <v>91</v>
      </c>
    </row>
    <row r="4" spans="2:46" s="1" customFormat="1" ht="24.95" customHeight="1">
      <c r="B4" s="20"/>
      <c r="D4" s="139" t="s">
        <v>113</v>
      </c>
      <c r="M4" s="20"/>
      <c r="N4" s="140" t="s">
        <v>11</v>
      </c>
      <c r="AT4" s="17" t="s">
        <v>4</v>
      </c>
    </row>
    <row r="5" spans="2:13" s="1" customFormat="1" ht="6.95" customHeight="1">
      <c r="B5" s="20"/>
      <c r="M5" s="20"/>
    </row>
    <row r="6" spans="2:13" s="1" customFormat="1" ht="12" customHeight="1">
      <c r="B6" s="20"/>
      <c r="D6" s="141" t="s">
        <v>17</v>
      </c>
      <c r="M6" s="20"/>
    </row>
    <row r="7" spans="2:13" s="1" customFormat="1" ht="16.5" customHeight="1">
      <c r="B7" s="20"/>
      <c r="E7" s="142" t="str">
        <f>'Rekapitulace stavby'!K6</f>
        <v>MŠ Pionýrů – Oprava elektroinstalace (osvětlení) čtyř tříd, Sokolov</v>
      </c>
      <c r="F7" s="141"/>
      <c r="G7" s="141"/>
      <c r="H7" s="141"/>
      <c r="M7" s="20"/>
    </row>
    <row r="8" spans="1:31" s="2" customFormat="1" ht="12" customHeight="1">
      <c r="A8" s="38"/>
      <c r="B8" s="44"/>
      <c r="C8" s="38"/>
      <c r="D8" s="141" t="s">
        <v>114</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c r="A9" s="38"/>
      <c r="B9" s="44"/>
      <c r="C9" s="38"/>
      <c r="D9" s="38"/>
      <c r="E9" s="143" t="s">
        <v>297</v>
      </c>
      <c r="F9" s="38"/>
      <c r="G9" s="38"/>
      <c r="H9" s="38"/>
      <c r="I9" s="38"/>
      <c r="J9" s="38"/>
      <c r="K9" s="38"/>
      <c r="L9" s="38"/>
      <c r="M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c r="A11" s="38"/>
      <c r="B11" s="44"/>
      <c r="C11" s="38"/>
      <c r="D11" s="141" t="s">
        <v>19</v>
      </c>
      <c r="E11" s="38"/>
      <c r="F11" s="144" t="s">
        <v>1</v>
      </c>
      <c r="G11" s="38"/>
      <c r="H11" s="38"/>
      <c r="I11" s="141" t="s">
        <v>21</v>
      </c>
      <c r="J11" s="144" t="s">
        <v>1</v>
      </c>
      <c r="K11" s="38"/>
      <c r="L11" s="38"/>
      <c r="M11" s="63"/>
      <c r="S11" s="38"/>
      <c r="T11" s="38"/>
      <c r="U11" s="38"/>
      <c r="V11" s="38"/>
      <c r="W11" s="38"/>
      <c r="X11" s="38"/>
      <c r="Y11" s="38"/>
      <c r="Z11" s="38"/>
      <c r="AA11" s="38"/>
      <c r="AB11" s="38"/>
      <c r="AC11" s="38"/>
      <c r="AD11" s="38"/>
      <c r="AE11" s="38"/>
    </row>
    <row r="12" spans="1:31" s="2" customFormat="1" ht="12" customHeight="1">
      <c r="A12" s="38"/>
      <c r="B12" s="44"/>
      <c r="C12" s="38"/>
      <c r="D12" s="141" t="s">
        <v>23</v>
      </c>
      <c r="E12" s="38"/>
      <c r="F12" s="144" t="s">
        <v>24</v>
      </c>
      <c r="G12" s="38"/>
      <c r="H12" s="38"/>
      <c r="I12" s="141" t="s">
        <v>25</v>
      </c>
      <c r="J12" s="145" t="str">
        <f>'Rekapitulace stavby'!AN8</f>
        <v>23. 2. 2022</v>
      </c>
      <c r="K12" s="38"/>
      <c r="L12" s="38"/>
      <c r="M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c r="A14" s="38"/>
      <c r="B14" s="44"/>
      <c r="C14" s="38"/>
      <c r="D14" s="141" t="s">
        <v>27</v>
      </c>
      <c r="E14" s="38"/>
      <c r="F14" s="38"/>
      <c r="G14" s="38"/>
      <c r="H14" s="38"/>
      <c r="I14" s="141" t="s">
        <v>28</v>
      </c>
      <c r="J14" s="144" t="str">
        <f>IF('Rekapitulace stavby'!AN10="","",'Rekapitulace stavby'!AN10)</f>
        <v/>
      </c>
      <c r="K14" s="38"/>
      <c r="L14" s="38"/>
      <c r="M14" s="63"/>
      <c r="S14" s="38"/>
      <c r="T14" s="38"/>
      <c r="U14" s="38"/>
      <c r="V14" s="38"/>
      <c r="W14" s="38"/>
      <c r="X14" s="38"/>
      <c r="Y14" s="38"/>
      <c r="Z14" s="38"/>
      <c r="AA14" s="38"/>
      <c r="AB14" s="38"/>
      <c r="AC14" s="38"/>
      <c r="AD14" s="38"/>
      <c r="AE14" s="38"/>
    </row>
    <row r="15" spans="1:31" s="2" customFormat="1" ht="18" customHeight="1">
      <c r="A15" s="38"/>
      <c r="B15" s="44"/>
      <c r="C15" s="38"/>
      <c r="D15" s="38"/>
      <c r="E15" s="144" t="str">
        <f>IF('Rekapitulace stavby'!E11="","",'Rekapitulace stavby'!E11)</f>
        <v>Město Sokolov</v>
      </c>
      <c r="F15" s="38"/>
      <c r="G15" s="38"/>
      <c r="H15" s="38"/>
      <c r="I15" s="141" t="s">
        <v>30</v>
      </c>
      <c r="J15" s="144" t="str">
        <f>IF('Rekapitulace stavby'!AN11="","",'Rekapitulace stavby'!AN11)</f>
        <v/>
      </c>
      <c r="K15" s="38"/>
      <c r="L15" s="38"/>
      <c r="M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c r="A17" s="38"/>
      <c r="B17" s="44"/>
      <c r="C17" s="38"/>
      <c r="D17" s="141" t="s">
        <v>31</v>
      </c>
      <c r="E17" s="38"/>
      <c r="F17" s="38"/>
      <c r="G17" s="38"/>
      <c r="H17" s="38"/>
      <c r="I17" s="141" t="s">
        <v>28</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30</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c r="A20" s="38"/>
      <c r="B20" s="44"/>
      <c r="C20" s="38"/>
      <c r="D20" s="141" t="s">
        <v>33</v>
      </c>
      <c r="E20" s="38"/>
      <c r="F20" s="38"/>
      <c r="G20" s="38"/>
      <c r="H20" s="38"/>
      <c r="I20" s="141" t="s">
        <v>28</v>
      </c>
      <c r="J20" s="144" t="str">
        <f>IF('Rekapitulace stavby'!AN16="","",'Rekapitulace stavby'!AN16)</f>
        <v/>
      </c>
      <c r="K20" s="38"/>
      <c r="L20" s="38"/>
      <c r="M20" s="63"/>
      <c r="S20" s="38"/>
      <c r="T20" s="38"/>
      <c r="U20" s="38"/>
      <c r="V20" s="38"/>
      <c r="W20" s="38"/>
      <c r="X20" s="38"/>
      <c r="Y20" s="38"/>
      <c r="Z20" s="38"/>
      <c r="AA20" s="38"/>
      <c r="AB20" s="38"/>
      <c r="AC20" s="38"/>
      <c r="AD20" s="38"/>
      <c r="AE20" s="38"/>
    </row>
    <row r="21" spans="1:31" s="2" customFormat="1" ht="18" customHeight="1">
      <c r="A21" s="38"/>
      <c r="B21" s="44"/>
      <c r="C21" s="38"/>
      <c r="D21" s="38"/>
      <c r="E21" s="144" t="str">
        <f>IF('Rekapitulace stavby'!E17="","",'Rekapitulace stavby'!E17)</f>
        <v>Ing. Jiří Voráč</v>
      </c>
      <c r="F21" s="38"/>
      <c r="G21" s="38"/>
      <c r="H21" s="38"/>
      <c r="I21" s="141" t="s">
        <v>30</v>
      </c>
      <c r="J21" s="144" t="str">
        <f>IF('Rekapitulace stavby'!AN17="","",'Rekapitulace stavby'!AN17)</f>
        <v/>
      </c>
      <c r="K21" s="38"/>
      <c r="L21" s="38"/>
      <c r="M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c r="A23" s="38"/>
      <c r="B23" s="44"/>
      <c r="C23" s="38"/>
      <c r="D23" s="141" t="s">
        <v>35</v>
      </c>
      <c r="E23" s="38"/>
      <c r="F23" s="38"/>
      <c r="G23" s="38"/>
      <c r="H23" s="38"/>
      <c r="I23" s="141" t="s">
        <v>28</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 xml:space="preserve"> </v>
      </c>
      <c r="F24" s="38"/>
      <c r="G24" s="38"/>
      <c r="H24" s="38"/>
      <c r="I24" s="141" t="s">
        <v>30</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c r="A26" s="38"/>
      <c r="B26" s="44"/>
      <c r="C26" s="38"/>
      <c r="D26" s="141" t="s">
        <v>37</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c r="A30" s="38"/>
      <c r="B30" s="44"/>
      <c r="C30" s="38"/>
      <c r="D30" s="38"/>
      <c r="E30" s="141" t="s">
        <v>116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c r="A31" s="38"/>
      <c r="B31" s="44"/>
      <c r="C31" s="38"/>
      <c r="D31" s="38"/>
      <c r="E31" s="141" t="s">
        <v>117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c r="A32" s="38"/>
      <c r="B32" s="44"/>
      <c r="C32" s="38"/>
      <c r="D32" s="152" t="s">
        <v>39</v>
      </c>
      <c r="E32" s="38"/>
      <c r="F32" s="38"/>
      <c r="G32" s="38"/>
      <c r="H32" s="38"/>
      <c r="I32" s="38"/>
      <c r="J32" s="38"/>
      <c r="K32" s="153">
        <f>ROUND(K120,2)</f>
        <v>0</v>
      </c>
      <c r="L32" s="38"/>
      <c r="M32" s="63"/>
      <c r="S32" s="38"/>
      <c r="T32" s="38"/>
      <c r="U32" s="38"/>
      <c r="V32" s="38"/>
      <c r="W32" s="38"/>
      <c r="X32" s="38"/>
      <c r="Y32" s="38"/>
      <c r="Z32" s="38"/>
      <c r="AA32" s="38"/>
      <c r="AB32" s="38"/>
      <c r="AC32" s="38"/>
      <c r="AD32" s="38"/>
      <c r="AE32" s="38"/>
    </row>
    <row r="33" spans="1:31" s="2" customFormat="1" ht="6.95" customHeight="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c r="A34" s="38"/>
      <c r="B34" s="44"/>
      <c r="C34" s="38"/>
      <c r="D34" s="38"/>
      <c r="E34" s="38"/>
      <c r="F34" s="154" t="s">
        <v>41</v>
      </c>
      <c r="G34" s="38"/>
      <c r="H34" s="38"/>
      <c r="I34" s="154" t="s">
        <v>40</v>
      </c>
      <c r="J34" s="38"/>
      <c r="K34" s="154" t="s">
        <v>42</v>
      </c>
      <c r="L34" s="38"/>
      <c r="M34" s="63"/>
      <c r="S34" s="38"/>
      <c r="T34" s="38"/>
      <c r="U34" s="38"/>
      <c r="V34" s="38"/>
      <c r="W34" s="38"/>
      <c r="X34" s="38"/>
      <c r="Y34" s="38"/>
      <c r="Z34" s="38"/>
      <c r="AA34" s="38"/>
      <c r="AB34" s="38"/>
      <c r="AC34" s="38"/>
      <c r="AD34" s="38"/>
      <c r="AE34" s="38"/>
    </row>
    <row r="35" spans="1:31" s="2" customFormat="1" ht="14.4" customHeight="1">
      <c r="A35" s="38"/>
      <c r="B35" s="44"/>
      <c r="C35" s="38"/>
      <c r="D35" s="155" t="s">
        <v>43</v>
      </c>
      <c r="E35" s="141" t="s">
        <v>44</v>
      </c>
      <c r="F35" s="151">
        <f>ROUND((SUM(BE120:BE264)),2)</f>
        <v>0</v>
      </c>
      <c r="G35" s="38"/>
      <c r="H35" s="38"/>
      <c r="I35" s="156">
        <v>0.21</v>
      </c>
      <c r="J35" s="38"/>
      <c r="K35" s="151">
        <f>ROUND(((SUM(BE120:BE264))*I35),2)</f>
        <v>0</v>
      </c>
      <c r="L35" s="38"/>
      <c r="M35" s="63"/>
      <c r="S35" s="38"/>
      <c r="T35" s="38"/>
      <c r="U35" s="38"/>
      <c r="V35" s="38"/>
      <c r="W35" s="38"/>
      <c r="X35" s="38"/>
      <c r="Y35" s="38"/>
      <c r="Z35" s="38"/>
      <c r="AA35" s="38"/>
      <c r="AB35" s="38"/>
      <c r="AC35" s="38"/>
      <c r="AD35" s="38"/>
      <c r="AE35" s="38"/>
    </row>
    <row r="36" spans="1:31" s="2" customFormat="1" ht="14.4" customHeight="1">
      <c r="A36" s="38"/>
      <c r="B36" s="44"/>
      <c r="C36" s="38"/>
      <c r="D36" s="38"/>
      <c r="E36" s="141" t="s">
        <v>45</v>
      </c>
      <c r="F36" s="151">
        <f>ROUND((SUM(BF120:BF264)),2)</f>
        <v>0</v>
      </c>
      <c r="G36" s="38"/>
      <c r="H36" s="38"/>
      <c r="I36" s="156">
        <v>0.15</v>
      </c>
      <c r="J36" s="38"/>
      <c r="K36" s="151">
        <f>ROUND(((SUM(BF120:BF264))*I36),2)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46</v>
      </c>
      <c r="F37" s="151">
        <f>ROUND((SUM(BG120:BG264)),2)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47</v>
      </c>
      <c r="F38" s="151">
        <f>ROUND((SUM(BH120:BH264)),2)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48</v>
      </c>
      <c r="F39" s="151">
        <f>ROUND((SUM(BI120:BI264)),2)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c r="A41" s="38"/>
      <c r="B41" s="44"/>
      <c r="C41" s="157"/>
      <c r="D41" s="158" t="s">
        <v>49</v>
      </c>
      <c r="E41" s="159"/>
      <c r="F41" s="159"/>
      <c r="G41" s="160" t="s">
        <v>50</v>
      </c>
      <c r="H41" s="161" t="s">
        <v>51</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c r="B43" s="20"/>
      <c r="M43" s="20"/>
    </row>
    <row r="44" spans="2:13" s="1" customFormat="1" ht="14.4" customHeight="1">
      <c r="B44" s="20"/>
      <c r="M44" s="20"/>
    </row>
    <row r="45" spans="2:13" s="1" customFormat="1" ht="14.4" customHeight="1">
      <c r="B45" s="20"/>
      <c r="M45" s="20"/>
    </row>
    <row r="46" spans="2:13" s="1" customFormat="1" ht="14.4" customHeight="1">
      <c r="B46" s="20"/>
      <c r="M46" s="20"/>
    </row>
    <row r="47" spans="2:13" s="1" customFormat="1" ht="14.4" customHeight="1">
      <c r="B47" s="20"/>
      <c r="M47" s="20"/>
    </row>
    <row r="48" spans="2:13" s="1" customFormat="1" ht="14.4" customHeight="1">
      <c r="B48" s="20"/>
      <c r="M48" s="20"/>
    </row>
    <row r="49" spans="2:13" s="1" customFormat="1" ht="14.4" customHeight="1">
      <c r="B49" s="20"/>
      <c r="M49" s="20"/>
    </row>
    <row r="50" spans="2:13" s="2" customFormat="1" ht="14.4" customHeight="1">
      <c r="B50" s="63"/>
      <c r="D50" s="164" t="s">
        <v>52</v>
      </c>
      <c r="E50" s="165"/>
      <c r="F50" s="165"/>
      <c r="G50" s="164" t="s">
        <v>53</v>
      </c>
      <c r="H50" s="165"/>
      <c r="I50" s="165"/>
      <c r="J50" s="165"/>
      <c r="K50" s="165"/>
      <c r="L50" s="165"/>
      <c r="M50" s="63"/>
    </row>
    <row r="51" spans="2:13" ht="12">
      <c r="B51" s="20"/>
      <c r="M51" s="20"/>
    </row>
    <row r="52" spans="2:13" ht="12">
      <c r="B52" s="20"/>
      <c r="M52" s="20"/>
    </row>
    <row r="53" spans="2:13" ht="12">
      <c r="B53" s="20"/>
      <c r="M53" s="20"/>
    </row>
    <row r="54" spans="2:13" ht="12">
      <c r="B54" s="20"/>
      <c r="M54" s="20"/>
    </row>
    <row r="55" spans="2:13" ht="12">
      <c r="B55" s="20"/>
      <c r="M55" s="20"/>
    </row>
    <row r="56" spans="2:13" ht="12">
      <c r="B56" s="20"/>
      <c r="M56" s="20"/>
    </row>
    <row r="57" spans="2:13" ht="12">
      <c r="B57" s="20"/>
      <c r="M57" s="20"/>
    </row>
    <row r="58" spans="2:13" ht="12">
      <c r="B58" s="20"/>
      <c r="M58" s="20"/>
    </row>
    <row r="59" spans="2:13" ht="12">
      <c r="B59" s="20"/>
      <c r="M59" s="20"/>
    </row>
    <row r="60" spans="2:13" ht="12">
      <c r="B60" s="20"/>
      <c r="M60" s="20"/>
    </row>
    <row r="61" spans="1:31" s="2" customFormat="1" ht="12">
      <c r="A61" s="38"/>
      <c r="B61" s="44"/>
      <c r="C61" s="38"/>
      <c r="D61" s="166" t="s">
        <v>54</v>
      </c>
      <c r="E61" s="167"/>
      <c r="F61" s="168" t="s">
        <v>55</v>
      </c>
      <c r="G61" s="166" t="s">
        <v>54</v>
      </c>
      <c r="H61" s="167"/>
      <c r="I61" s="167"/>
      <c r="J61" s="169" t="s">
        <v>55</v>
      </c>
      <c r="K61" s="167"/>
      <c r="L61" s="167"/>
      <c r="M61" s="63"/>
      <c r="S61" s="38"/>
      <c r="T61" s="38"/>
      <c r="U61" s="38"/>
      <c r="V61" s="38"/>
      <c r="W61" s="38"/>
      <c r="X61" s="38"/>
      <c r="Y61" s="38"/>
      <c r="Z61" s="38"/>
      <c r="AA61" s="38"/>
      <c r="AB61" s="38"/>
      <c r="AC61" s="38"/>
      <c r="AD61" s="38"/>
      <c r="AE61" s="38"/>
    </row>
    <row r="62" spans="2:13" ht="12">
      <c r="B62" s="20"/>
      <c r="M62" s="20"/>
    </row>
    <row r="63" spans="2:13" ht="12">
      <c r="B63" s="20"/>
      <c r="M63" s="20"/>
    </row>
    <row r="64" spans="2:13" ht="12">
      <c r="B64" s="20"/>
      <c r="M64" s="20"/>
    </row>
    <row r="65" spans="1:31" s="2" customFormat="1" ht="12">
      <c r="A65" s="38"/>
      <c r="B65" s="44"/>
      <c r="C65" s="38"/>
      <c r="D65" s="164" t="s">
        <v>56</v>
      </c>
      <c r="E65" s="170"/>
      <c r="F65" s="170"/>
      <c r="G65" s="164" t="s">
        <v>57</v>
      </c>
      <c r="H65" s="170"/>
      <c r="I65" s="170"/>
      <c r="J65" s="170"/>
      <c r="K65" s="170"/>
      <c r="L65" s="170"/>
      <c r="M65" s="63"/>
      <c r="S65" s="38"/>
      <c r="T65" s="38"/>
      <c r="U65" s="38"/>
      <c r="V65" s="38"/>
      <c r="W65" s="38"/>
      <c r="X65" s="38"/>
      <c r="Y65" s="38"/>
      <c r="Z65" s="38"/>
      <c r="AA65" s="38"/>
      <c r="AB65" s="38"/>
      <c r="AC65" s="38"/>
      <c r="AD65" s="38"/>
      <c r="AE65" s="38"/>
    </row>
    <row r="66" spans="2:13" ht="12">
      <c r="B66" s="20"/>
      <c r="M66" s="20"/>
    </row>
    <row r="67" spans="2:13" ht="12">
      <c r="B67" s="20"/>
      <c r="M67" s="20"/>
    </row>
    <row r="68" spans="2:13" ht="12">
      <c r="B68" s="20"/>
      <c r="M68" s="20"/>
    </row>
    <row r="69" spans="2:13" ht="12">
      <c r="B69" s="20"/>
      <c r="M69" s="20"/>
    </row>
    <row r="70" spans="2:13" ht="12">
      <c r="B70" s="20"/>
      <c r="M70" s="20"/>
    </row>
    <row r="71" spans="2:13" ht="12">
      <c r="B71" s="20"/>
      <c r="M71" s="20"/>
    </row>
    <row r="72" spans="2:13" ht="12">
      <c r="B72" s="20"/>
      <c r="M72" s="20"/>
    </row>
    <row r="73" spans="2:13" ht="12">
      <c r="B73" s="20"/>
      <c r="M73" s="20"/>
    </row>
    <row r="74" spans="2:13" ht="12">
      <c r="B74" s="20"/>
      <c r="M74" s="20"/>
    </row>
    <row r="75" spans="2:13" ht="12">
      <c r="B75" s="20"/>
      <c r="M75" s="20"/>
    </row>
    <row r="76" spans="1:31" s="2" customFormat="1" ht="12">
      <c r="A76" s="38"/>
      <c r="B76" s="44"/>
      <c r="C76" s="38"/>
      <c r="D76" s="166" t="s">
        <v>54</v>
      </c>
      <c r="E76" s="167"/>
      <c r="F76" s="168" t="s">
        <v>55</v>
      </c>
      <c r="G76" s="166" t="s">
        <v>54</v>
      </c>
      <c r="H76" s="167"/>
      <c r="I76" s="167"/>
      <c r="J76" s="169" t="s">
        <v>55</v>
      </c>
      <c r="K76" s="167"/>
      <c r="L76" s="167"/>
      <c r="M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118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MŠ Pionýrů – Oprava elektroinstalace (osvětlení) čtyř tříd, Sokolov</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114</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02 - Elektroinstalace - m.č. 102 - herna</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23</v>
      </c>
      <c r="D89" s="40"/>
      <c r="E89" s="40"/>
      <c r="F89" s="27" t="str">
        <f>F12</f>
        <v>Sokolov</v>
      </c>
      <c r="G89" s="40"/>
      <c r="H89" s="40"/>
      <c r="I89" s="32" t="s">
        <v>25</v>
      </c>
      <c r="J89" s="79" t="str">
        <f>IF(J12="","",J12)</f>
        <v>23. 2. 2022</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Město Sokolov</v>
      </c>
      <c r="G91" s="40"/>
      <c r="H91" s="40"/>
      <c r="I91" s="32" t="s">
        <v>33</v>
      </c>
      <c r="J91" s="36" t="str">
        <f>E21</f>
        <v>Ing. Jiří Voráč</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31</v>
      </c>
      <c r="D92" s="40"/>
      <c r="E92" s="40"/>
      <c r="F92" s="27" t="str">
        <f>IF(E18="","",E18)</f>
        <v>Vyplň údaj</v>
      </c>
      <c r="G92" s="40"/>
      <c r="H92" s="40"/>
      <c r="I92" s="32" t="s">
        <v>35</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119</v>
      </c>
      <c r="D94" s="177"/>
      <c r="E94" s="177"/>
      <c r="F94" s="177"/>
      <c r="G94" s="177"/>
      <c r="H94" s="177"/>
      <c r="I94" s="178" t="s">
        <v>120</v>
      </c>
      <c r="J94" s="178" t="s">
        <v>121</v>
      </c>
      <c r="K94" s="178" t="s">
        <v>122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123</v>
      </c>
      <c r="D96" s="40"/>
      <c r="E96" s="40"/>
      <c r="F96" s="40"/>
      <c r="G96" s="40"/>
      <c r="H96" s="40"/>
      <c r="I96" s="110">
        <f>Q120</f>
        <v>0</v>
      </c>
      <c r="J96" s="110">
        <f>R120</f>
        <v>0</v>
      </c>
      <c r="K96" s="110">
        <f>K120</f>
        <v>0</v>
      </c>
      <c r="L96" s="40"/>
      <c r="M96" s="63"/>
      <c r="S96" s="38"/>
      <c r="T96" s="38"/>
      <c r="U96" s="38"/>
      <c r="V96" s="38"/>
      <c r="W96" s="38"/>
      <c r="X96" s="38"/>
      <c r="Y96" s="38"/>
      <c r="Z96" s="38"/>
      <c r="AA96" s="38"/>
      <c r="AB96" s="38"/>
      <c r="AC96" s="38"/>
      <c r="AD96" s="38"/>
      <c r="AE96" s="38"/>
      <c r="AU96" s="17" t="s">
        <v>124</v>
      </c>
    </row>
    <row r="97" spans="1:31" s="9" customFormat="1" ht="24.95" customHeight="1">
      <c r="A97" s="9"/>
      <c r="B97" s="180"/>
      <c r="C97" s="181"/>
      <c r="D97" s="182" t="s">
        <v>125</v>
      </c>
      <c r="E97" s="183"/>
      <c r="F97" s="183"/>
      <c r="G97" s="183"/>
      <c r="H97" s="183"/>
      <c r="I97" s="184">
        <f>Q121</f>
        <v>0</v>
      </c>
      <c r="J97" s="184">
        <f>R121</f>
        <v>0</v>
      </c>
      <c r="K97" s="184">
        <f>K121</f>
        <v>0</v>
      </c>
      <c r="L97" s="181"/>
      <c r="M97" s="185"/>
      <c r="S97" s="9"/>
      <c r="T97" s="9"/>
      <c r="U97" s="9"/>
      <c r="V97" s="9"/>
      <c r="W97" s="9"/>
      <c r="X97" s="9"/>
      <c r="Y97" s="9"/>
      <c r="Z97" s="9"/>
      <c r="AA97" s="9"/>
      <c r="AB97" s="9"/>
      <c r="AC97" s="9"/>
      <c r="AD97" s="9"/>
      <c r="AE97" s="9"/>
    </row>
    <row r="98" spans="1:31" s="10" customFormat="1" ht="19.9" customHeight="1">
      <c r="A98" s="10"/>
      <c r="B98" s="186"/>
      <c r="C98" s="187"/>
      <c r="D98" s="188" t="s">
        <v>126</v>
      </c>
      <c r="E98" s="189"/>
      <c r="F98" s="189"/>
      <c r="G98" s="189"/>
      <c r="H98" s="189"/>
      <c r="I98" s="190">
        <f>Q122</f>
        <v>0</v>
      </c>
      <c r="J98" s="190">
        <f>R122</f>
        <v>0</v>
      </c>
      <c r="K98" s="190">
        <f>K122</f>
        <v>0</v>
      </c>
      <c r="L98" s="187"/>
      <c r="M98" s="191"/>
      <c r="S98" s="10"/>
      <c r="T98" s="10"/>
      <c r="U98" s="10"/>
      <c r="V98" s="10"/>
      <c r="W98" s="10"/>
      <c r="X98" s="10"/>
      <c r="Y98" s="10"/>
      <c r="Z98" s="10"/>
      <c r="AA98" s="10"/>
      <c r="AB98" s="10"/>
      <c r="AC98" s="10"/>
      <c r="AD98" s="10"/>
      <c r="AE98" s="10"/>
    </row>
    <row r="99" spans="1:31" s="10" customFormat="1" ht="19.9" customHeight="1">
      <c r="A99" s="10"/>
      <c r="B99" s="186"/>
      <c r="C99" s="187"/>
      <c r="D99" s="188" t="s">
        <v>127</v>
      </c>
      <c r="E99" s="189"/>
      <c r="F99" s="189"/>
      <c r="G99" s="189"/>
      <c r="H99" s="189"/>
      <c r="I99" s="190">
        <f>Q255</f>
        <v>0</v>
      </c>
      <c r="J99" s="190">
        <f>R255</f>
        <v>0</v>
      </c>
      <c r="K99" s="190">
        <f>K255</f>
        <v>0</v>
      </c>
      <c r="L99" s="187"/>
      <c r="M99" s="191"/>
      <c r="S99" s="10"/>
      <c r="T99" s="10"/>
      <c r="U99" s="10"/>
      <c r="V99" s="10"/>
      <c r="W99" s="10"/>
      <c r="X99" s="10"/>
      <c r="Y99" s="10"/>
      <c r="Z99" s="10"/>
      <c r="AA99" s="10"/>
      <c r="AB99" s="10"/>
      <c r="AC99" s="10"/>
      <c r="AD99" s="10"/>
      <c r="AE99" s="10"/>
    </row>
    <row r="100" spans="1:31" s="10" customFormat="1" ht="14.85" customHeight="1">
      <c r="A100" s="10"/>
      <c r="B100" s="186"/>
      <c r="C100" s="187"/>
      <c r="D100" s="188" t="s">
        <v>128</v>
      </c>
      <c r="E100" s="189"/>
      <c r="F100" s="189"/>
      <c r="G100" s="189"/>
      <c r="H100" s="189"/>
      <c r="I100" s="190">
        <f>Q256</f>
        <v>0</v>
      </c>
      <c r="J100" s="190">
        <f>R256</f>
        <v>0</v>
      </c>
      <c r="K100" s="190">
        <f>K256</f>
        <v>0</v>
      </c>
      <c r="L100" s="187"/>
      <c r="M100" s="191"/>
      <c r="S100" s="10"/>
      <c r="T100" s="10"/>
      <c r="U100" s="10"/>
      <c r="V100" s="10"/>
      <c r="W100" s="10"/>
      <c r="X100" s="10"/>
      <c r="Y100" s="10"/>
      <c r="Z100" s="10"/>
      <c r="AA100" s="10"/>
      <c r="AB100" s="10"/>
      <c r="AC100" s="10"/>
      <c r="AD100" s="10"/>
      <c r="AE100" s="10"/>
    </row>
    <row r="101" spans="1:31" s="2" customFormat="1" ht="21.8" customHeight="1">
      <c r="A101" s="38"/>
      <c r="B101" s="39"/>
      <c r="C101" s="40"/>
      <c r="D101" s="40"/>
      <c r="E101" s="40"/>
      <c r="F101" s="40"/>
      <c r="G101" s="40"/>
      <c r="H101" s="40"/>
      <c r="I101" s="40"/>
      <c r="J101" s="40"/>
      <c r="K101" s="40"/>
      <c r="L101" s="40"/>
      <c r="M101" s="63"/>
      <c r="S101" s="38"/>
      <c r="T101" s="38"/>
      <c r="U101" s="38"/>
      <c r="V101" s="38"/>
      <c r="W101" s="38"/>
      <c r="X101" s="38"/>
      <c r="Y101" s="38"/>
      <c r="Z101" s="38"/>
      <c r="AA101" s="38"/>
      <c r="AB101" s="38"/>
      <c r="AC101" s="38"/>
      <c r="AD101" s="38"/>
      <c r="AE101" s="38"/>
    </row>
    <row r="102" spans="1:31" s="2" customFormat="1" ht="6.95" customHeight="1">
      <c r="A102" s="38"/>
      <c r="B102" s="66"/>
      <c r="C102" s="67"/>
      <c r="D102" s="67"/>
      <c r="E102" s="67"/>
      <c r="F102" s="67"/>
      <c r="G102" s="67"/>
      <c r="H102" s="67"/>
      <c r="I102" s="67"/>
      <c r="J102" s="67"/>
      <c r="K102" s="67"/>
      <c r="L102" s="67"/>
      <c r="M102" s="63"/>
      <c r="S102" s="38"/>
      <c r="T102" s="38"/>
      <c r="U102" s="38"/>
      <c r="V102" s="38"/>
      <c r="W102" s="38"/>
      <c r="X102" s="38"/>
      <c r="Y102" s="38"/>
      <c r="Z102" s="38"/>
      <c r="AA102" s="38"/>
      <c r="AB102" s="38"/>
      <c r="AC102" s="38"/>
      <c r="AD102" s="38"/>
      <c r="AE102" s="38"/>
    </row>
    <row r="106" spans="1:31" s="2" customFormat="1" ht="6.95" customHeight="1">
      <c r="A106" s="38"/>
      <c r="B106" s="68"/>
      <c r="C106" s="69"/>
      <c r="D106" s="69"/>
      <c r="E106" s="69"/>
      <c r="F106" s="69"/>
      <c r="G106" s="69"/>
      <c r="H106" s="69"/>
      <c r="I106" s="69"/>
      <c r="J106" s="69"/>
      <c r="K106" s="69"/>
      <c r="L106" s="69"/>
      <c r="M106" s="63"/>
      <c r="S106" s="38"/>
      <c r="T106" s="38"/>
      <c r="U106" s="38"/>
      <c r="V106" s="38"/>
      <c r="W106" s="38"/>
      <c r="X106" s="38"/>
      <c r="Y106" s="38"/>
      <c r="Z106" s="38"/>
      <c r="AA106" s="38"/>
      <c r="AB106" s="38"/>
      <c r="AC106" s="38"/>
      <c r="AD106" s="38"/>
      <c r="AE106" s="38"/>
    </row>
    <row r="107" spans="1:31" s="2" customFormat="1" ht="24.95" customHeight="1">
      <c r="A107" s="38"/>
      <c r="B107" s="39"/>
      <c r="C107" s="23" t="s">
        <v>129</v>
      </c>
      <c r="D107" s="40"/>
      <c r="E107" s="40"/>
      <c r="F107" s="40"/>
      <c r="G107" s="40"/>
      <c r="H107" s="40"/>
      <c r="I107" s="40"/>
      <c r="J107" s="40"/>
      <c r="K107" s="40"/>
      <c r="L107" s="40"/>
      <c r="M107" s="63"/>
      <c r="S107" s="38"/>
      <c r="T107" s="38"/>
      <c r="U107" s="38"/>
      <c r="V107" s="38"/>
      <c r="W107" s="38"/>
      <c r="X107" s="38"/>
      <c r="Y107" s="38"/>
      <c r="Z107" s="38"/>
      <c r="AA107" s="38"/>
      <c r="AB107" s="38"/>
      <c r="AC107" s="38"/>
      <c r="AD107" s="38"/>
      <c r="AE107" s="38"/>
    </row>
    <row r="108" spans="1:31" s="2" customFormat="1" ht="6.95" customHeight="1">
      <c r="A108" s="38"/>
      <c r="B108" s="39"/>
      <c r="C108" s="40"/>
      <c r="D108" s="40"/>
      <c r="E108" s="40"/>
      <c r="F108" s="40"/>
      <c r="G108" s="40"/>
      <c r="H108" s="40"/>
      <c r="I108" s="40"/>
      <c r="J108" s="40"/>
      <c r="K108" s="40"/>
      <c r="L108" s="40"/>
      <c r="M108" s="63"/>
      <c r="S108" s="38"/>
      <c r="T108" s="38"/>
      <c r="U108" s="38"/>
      <c r="V108" s="38"/>
      <c r="W108" s="38"/>
      <c r="X108" s="38"/>
      <c r="Y108" s="38"/>
      <c r="Z108" s="38"/>
      <c r="AA108" s="38"/>
      <c r="AB108" s="38"/>
      <c r="AC108" s="38"/>
      <c r="AD108" s="38"/>
      <c r="AE108" s="38"/>
    </row>
    <row r="109" spans="1:31" s="2" customFormat="1" ht="12" customHeight="1">
      <c r="A109" s="38"/>
      <c r="B109" s="39"/>
      <c r="C109" s="32" t="s">
        <v>17</v>
      </c>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175" t="str">
        <f>E7</f>
        <v>MŠ Pionýrů – Oprava elektroinstalace (osvětlení) čtyř tříd, Sokolov</v>
      </c>
      <c r="F110" s="32"/>
      <c r="G110" s="32"/>
      <c r="H110" s="32"/>
      <c r="I110" s="40"/>
      <c r="J110" s="40"/>
      <c r="K110" s="40"/>
      <c r="L110" s="40"/>
      <c r="M110" s="63"/>
      <c r="S110" s="38"/>
      <c r="T110" s="38"/>
      <c r="U110" s="38"/>
      <c r="V110" s="38"/>
      <c r="W110" s="38"/>
      <c r="X110" s="38"/>
      <c r="Y110" s="38"/>
      <c r="Z110" s="38"/>
      <c r="AA110" s="38"/>
      <c r="AB110" s="38"/>
      <c r="AC110" s="38"/>
      <c r="AD110" s="38"/>
      <c r="AE110" s="38"/>
    </row>
    <row r="111" spans="1:31" s="2" customFormat="1" ht="12" customHeight="1">
      <c r="A111" s="38"/>
      <c r="B111" s="39"/>
      <c r="C111" s="32" t="s">
        <v>114</v>
      </c>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76" t="str">
        <f>E9</f>
        <v>02 - Elektroinstalace - m.č. 102 - herna</v>
      </c>
      <c r="F112" s="40"/>
      <c r="G112" s="40"/>
      <c r="H112" s="40"/>
      <c r="I112" s="40"/>
      <c r="J112" s="40"/>
      <c r="K112" s="40"/>
      <c r="L112" s="40"/>
      <c r="M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2" customHeight="1">
      <c r="A114" s="38"/>
      <c r="B114" s="39"/>
      <c r="C114" s="32" t="s">
        <v>23</v>
      </c>
      <c r="D114" s="40"/>
      <c r="E114" s="40"/>
      <c r="F114" s="27" t="str">
        <f>F12</f>
        <v>Sokolov</v>
      </c>
      <c r="G114" s="40"/>
      <c r="H114" s="40"/>
      <c r="I114" s="32" t="s">
        <v>25</v>
      </c>
      <c r="J114" s="79" t="str">
        <f>IF(J12="","",J12)</f>
        <v>23. 2. 2022</v>
      </c>
      <c r="K114" s="40"/>
      <c r="L114" s="40"/>
      <c r="M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15.15" customHeight="1">
      <c r="A116" s="38"/>
      <c r="B116" s="39"/>
      <c r="C116" s="32" t="s">
        <v>27</v>
      </c>
      <c r="D116" s="40"/>
      <c r="E116" s="40"/>
      <c r="F116" s="27" t="str">
        <f>E15</f>
        <v>Město Sokolov</v>
      </c>
      <c r="G116" s="40"/>
      <c r="H116" s="40"/>
      <c r="I116" s="32" t="s">
        <v>33</v>
      </c>
      <c r="J116" s="36" t="str">
        <f>E21</f>
        <v>Ing. Jiří Voráč</v>
      </c>
      <c r="K116" s="40"/>
      <c r="L116" s="40"/>
      <c r="M116" s="63"/>
      <c r="S116" s="38"/>
      <c r="T116" s="38"/>
      <c r="U116" s="38"/>
      <c r="V116" s="38"/>
      <c r="W116" s="38"/>
      <c r="X116" s="38"/>
      <c r="Y116" s="38"/>
      <c r="Z116" s="38"/>
      <c r="AA116" s="38"/>
      <c r="AB116" s="38"/>
      <c r="AC116" s="38"/>
      <c r="AD116" s="38"/>
      <c r="AE116" s="38"/>
    </row>
    <row r="117" spans="1:31" s="2" customFormat="1" ht="15.15" customHeight="1">
      <c r="A117" s="38"/>
      <c r="B117" s="39"/>
      <c r="C117" s="32" t="s">
        <v>31</v>
      </c>
      <c r="D117" s="40"/>
      <c r="E117" s="40"/>
      <c r="F117" s="27" t="str">
        <f>IF(E18="","",E18)</f>
        <v>Vyplň údaj</v>
      </c>
      <c r="G117" s="40"/>
      <c r="H117" s="40"/>
      <c r="I117" s="32" t="s">
        <v>35</v>
      </c>
      <c r="J117" s="36" t="str">
        <f>E24</f>
        <v xml:space="preserve"> </v>
      </c>
      <c r="K117" s="40"/>
      <c r="L117" s="40"/>
      <c r="M117" s="63"/>
      <c r="S117" s="38"/>
      <c r="T117" s="38"/>
      <c r="U117" s="38"/>
      <c r="V117" s="38"/>
      <c r="W117" s="38"/>
      <c r="X117" s="38"/>
      <c r="Y117" s="38"/>
      <c r="Z117" s="38"/>
      <c r="AA117" s="38"/>
      <c r="AB117" s="38"/>
      <c r="AC117" s="38"/>
      <c r="AD117" s="38"/>
      <c r="AE117" s="38"/>
    </row>
    <row r="118" spans="1:31" s="2" customFormat="1" ht="10.3" customHeight="1">
      <c r="A118" s="38"/>
      <c r="B118" s="39"/>
      <c r="C118" s="40"/>
      <c r="D118" s="40"/>
      <c r="E118" s="40"/>
      <c r="F118" s="40"/>
      <c r="G118" s="40"/>
      <c r="H118" s="40"/>
      <c r="I118" s="40"/>
      <c r="J118" s="40"/>
      <c r="K118" s="40"/>
      <c r="L118" s="40"/>
      <c r="M118" s="63"/>
      <c r="S118" s="38"/>
      <c r="T118" s="38"/>
      <c r="U118" s="38"/>
      <c r="V118" s="38"/>
      <c r="W118" s="38"/>
      <c r="X118" s="38"/>
      <c r="Y118" s="38"/>
      <c r="Z118" s="38"/>
      <c r="AA118" s="38"/>
      <c r="AB118" s="38"/>
      <c r="AC118" s="38"/>
      <c r="AD118" s="38"/>
      <c r="AE118" s="38"/>
    </row>
    <row r="119" spans="1:31" s="11" customFormat="1" ht="29.25" customHeight="1">
      <c r="A119" s="192"/>
      <c r="B119" s="193"/>
      <c r="C119" s="194" t="s">
        <v>130</v>
      </c>
      <c r="D119" s="195" t="s">
        <v>64</v>
      </c>
      <c r="E119" s="195" t="s">
        <v>60</v>
      </c>
      <c r="F119" s="195" t="s">
        <v>61</v>
      </c>
      <c r="G119" s="195" t="s">
        <v>131</v>
      </c>
      <c r="H119" s="195" t="s">
        <v>132</v>
      </c>
      <c r="I119" s="195" t="s">
        <v>133</v>
      </c>
      <c r="J119" s="195" t="s">
        <v>134</v>
      </c>
      <c r="K119" s="195" t="s">
        <v>122</v>
      </c>
      <c r="L119" s="196" t="s">
        <v>135</v>
      </c>
      <c r="M119" s="197"/>
      <c r="N119" s="100" t="s">
        <v>1</v>
      </c>
      <c r="O119" s="101" t="s">
        <v>43</v>
      </c>
      <c r="P119" s="101" t="s">
        <v>136</v>
      </c>
      <c r="Q119" s="101" t="s">
        <v>137</v>
      </c>
      <c r="R119" s="101" t="s">
        <v>138</v>
      </c>
      <c r="S119" s="101" t="s">
        <v>139</v>
      </c>
      <c r="T119" s="101" t="s">
        <v>140</v>
      </c>
      <c r="U119" s="101" t="s">
        <v>141</v>
      </c>
      <c r="V119" s="101" t="s">
        <v>142</v>
      </c>
      <c r="W119" s="101" t="s">
        <v>143</v>
      </c>
      <c r="X119" s="102" t="s">
        <v>144</v>
      </c>
      <c r="Y119" s="192"/>
      <c r="Z119" s="192"/>
      <c r="AA119" s="192"/>
      <c r="AB119" s="192"/>
      <c r="AC119" s="192"/>
      <c r="AD119" s="192"/>
      <c r="AE119" s="192"/>
    </row>
    <row r="120" spans="1:63" s="2" customFormat="1" ht="22.8" customHeight="1">
      <c r="A120" s="38"/>
      <c r="B120" s="39"/>
      <c r="C120" s="107" t="s">
        <v>145</v>
      </c>
      <c r="D120" s="40"/>
      <c r="E120" s="40"/>
      <c r="F120" s="40"/>
      <c r="G120" s="40"/>
      <c r="H120" s="40"/>
      <c r="I120" s="40"/>
      <c r="J120" s="40"/>
      <c r="K120" s="198">
        <f>BK120</f>
        <v>0</v>
      </c>
      <c r="L120" s="40"/>
      <c r="M120" s="44"/>
      <c r="N120" s="103"/>
      <c r="O120" s="199"/>
      <c r="P120" s="104"/>
      <c r="Q120" s="200">
        <f>Q121</f>
        <v>0</v>
      </c>
      <c r="R120" s="200">
        <f>R121</f>
        <v>0</v>
      </c>
      <c r="S120" s="104"/>
      <c r="T120" s="201">
        <f>T121</f>
        <v>0</v>
      </c>
      <c r="U120" s="104"/>
      <c r="V120" s="201">
        <f>V121</f>
        <v>0</v>
      </c>
      <c r="W120" s="104"/>
      <c r="X120" s="202">
        <f>X121</f>
        <v>0</v>
      </c>
      <c r="Y120" s="38"/>
      <c r="Z120" s="38"/>
      <c r="AA120" s="38"/>
      <c r="AB120" s="38"/>
      <c r="AC120" s="38"/>
      <c r="AD120" s="38"/>
      <c r="AE120" s="38"/>
      <c r="AT120" s="17" t="s">
        <v>80</v>
      </c>
      <c r="AU120" s="17" t="s">
        <v>124</v>
      </c>
      <c r="BK120" s="203">
        <f>BK121</f>
        <v>0</v>
      </c>
    </row>
    <row r="121" spans="1:63" s="12" customFormat="1" ht="25.9" customHeight="1">
      <c r="A121" s="12"/>
      <c r="B121" s="204"/>
      <c r="C121" s="205"/>
      <c r="D121" s="206" t="s">
        <v>80</v>
      </c>
      <c r="E121" s="207" t="s">
        <v>146</v>
      </c>
      <c r="F121" s="207" t="s">
        <v>147</v>
      </c>
      <c r="G121" s="205"/>
      <c r="H121" s="205"/>
      <c r="I121" s="208"/>
      <c r="J121" s="208"/>
      <c r="K121" s="209">
        <f>BK121</f>
        <v>0</v>
      </c>
      <c r="L121" s="205"/>
      <c r="M121" s="210"/>
      <c r="N121" s="211"/>
      <c r="O121" s="212"/>
      <c r="P121" s="212"/>
      <c r="Q121" s="213">
        <f>Q122+Q255</f>
        <v>0</v>
      </c>
      <c r="R121" s="213">
        <f>R122+R255</f>
        <v>0</v>
      </c>
      <c r="S121" s="212"/>
      <c r="T121" s="214">
        <f>T122+T255</f>
        <v>0</v>
      </c>
      <c r="U121" s="212"/>
      <c r="V121" s="214">
        <f>V122+V255</f>
        <v>0</v>
      </c>
      <c r="W121" s="212"/>
      <c r="X121" s="215">
        <f>X122+X255</f>
        <v>0</v>
      </c>
      <c r="Y121" s="12"/>
      <c r="Z121" s="12"/>
      <c r="AA121" s="12"/>
      <c r="AB121" s="12"/>
      <c r="AC121" s="12"/>
      <c r="AD121" s="12"/>
      <c r="AE121" s="12"/>
      <c r="AR121" s="216" t="s">
        <v>91</v>
      </c>
      <c r="AT121" s="217" t="s">
        <v>80</v>
      </c>
      <c r="AU121" s="217" t="s">
        <v>81</v>
      </c>
      <c r="AY121" s="216" t="s">
        <v>148</v>
      </c>
      <c r="BK121" s="218">
        <f>BK122+BK255</f>
        <v>0</v>
      </c>
    </row>
    <row r="122" spans="1:63" s="12" customFormat="1" ht="22.8" customHeight="1">
      <c r="A122" s="12"/>
      <c r="B122" s="204"/>
      <c r="C122" s="205"/>
      <c r="D122" s="206" t="s">
        <v>80</v>
      </c>
      <c r="E122" s="219" t="s">
        <v>149</v>
      </c>
      <c r="F122" s="219" t="s">
        <v>150</v>
      </c>
      <c r="G122" s="205"/>
      <c r="H122" s="205"/>
      <c r="I122" s="208"/>
      <c r="J122" s="208"/>
      <c r="K122" s="220">
        <f>BK122</f>
        <v>0</v>
      </c>
      <c r="L122" s="205"/>
      <c r="M122" s="210"/>
      <c r="N122" s="211"/>
      <c r="O122" s="212"/>
      <c r="P122" s="212"/>
      <c r="Q122" s="213">
        <f>SUM(Q123:Q254)</f>
        <v>0</v>
      </c>
      <c r="R122" s="213">
        <f>SUM(R123:R254)</f>
        <v>0</v>
      </c>
      <c r="S122" s="212"/>
      <c r="T122" s="214">
        <f>SUM(T123:T254)</f>
        <v>0</v>
      </c>
      <c r="U122" s="212"/>
      <c r="V122" s="214">
        <f>SUM(V123:V254)</f>
        <v>0</v>
      </c>
      <c r="W122" s="212"/>
      <c r="X122" s="215">
        <f>SUM(X123:X254)</f>
        <v>0</v>
      </c>
      <c r="Y122" s="12"/>
      <c r="Z122" s="12"/>
      <c r="AA122" s="12"/>
      <c r="AB122" s="12"/>
      <c r="AC122" s="12"/>
      <c r="AD122" s="12"/>
      <c r="AE122" s="12"/>
      <c r="AR122" s="216" t="s">
        <v>89</v>
      </c>
      <c r="AT122" s="217" t="s">
        <v>80</v>
      </c>
      <c r="AU122" s="217" t="s">
        <v>89</v>
      </c>
      <c r="AY122" s="216" t="s">
        <v>148</v>
      </c>
      <c r="BK122" s="218">
        <f>SUM(BK123:BK254)</f>
        <v>0</v>
      </c>
    </row>
    <row r="123" spans="1:65" s="2" customFormat="1" ht="24.15" customHeight="1">
      <c r="A123" s="38"/>
      <c r="B123" s="39"/>
      <c r="C123" s="221" t="s">
        <v>89</v>
      </c>
      <c r="D123" s="221" t="s">
        <v>151</v>
      </c>
      <c r="E123" s="222" t="s">
        <v>298</v>
      </c>
      <c r="F123" s="223" t="s">
        <v>299</v>
      </c>
      <c r="G123" s="224" t="s">
        <v>154</v>
      </c>
      <c r="H123" s="225">
        <v>1</v>
      </c>
      <c r="I123" s="226"/>
      <c r="J123" s="227"/>
      <c r="K123" s="228">
        <f>ROUND(P123*H123,2)</f>
        <v>0</v>
      </c>
      <c r="L123" s="223" t="s">
        <v>1</v>
      </c>
      <c r="M123" s="229"/>
      <c r="N123" s="230" t="s">
        <v>1</v>
      </c>
      <c r="O123" s="231" t="s">
        <v>44</v>
      </c>
      <c r="P123" s="232">
        <f>I123+J123</f>
        <v>0</v>
      </c>
      <c r="Q123" s="232">
        <f>ROUND(I123*H123,2)</f>
        <v>0</v>
      </c>
      <c r="R123" s="232">
        <f>ROUND(J123*H123,2)</f>
        <v>0</v>
      </c>
      <c r="S123" s="91"/>
      <c r="T123" s="233">
        <f>S123*H123</f>
        <v>0</v>
      </c>
      <c r="U123" s="233">
        <v>0</v>
      </c>
      <c r="V123" s="233">
        <f>U123*H123</f>
        <v>0</v>
      </c>
      <c r="W123" s="233">
        <v>0</v>
      </c>
      <c r="X123" s="234">
        <f>W123*H123</f>
        <v>0</v>
      </c>
      <c r="Y123" s="38"/>
      <c r="Z123" s="38"/>
      <c r="AA123" s="38"/>
      <c r="AB123" s="38"/>
      <c r="AC123" s="38"/>
      <c r="AD123" s="38"/>
      <c r="AE123" s="38"/>
      <c r="AR123" s="235" t="s">
        <v>155</v>
      </c>
      <c r="AT123" s="235" t="s">
        <v>151</v>
      </c>
      <c r="AU123" s="235" t="s">
        <v>91</v>
      </c>
      <c r="AY123" s="17" t="s">
        <v>148</v>
      </c>
      <c r="BE123" s="236">
        <f>IF(O123="základní",K123,0)</f>
        <v>0</v>
      </c>
      <c r="BF123" s="236">
        <f>IF(O123="snížená",K123,0)</f>
        <v>0</v>
      </c>
      <c r="BG123" s="236">
        <f>IF(O123="zákl. přenesená",K123,0)</f>
        <v>0</v>
      </c>
      <c r="BH123" s="236">
        <f>IF(O123="sníž. přenesená",K123,0)</f>
        <v>0</v>
      </c>
      <c r="BI123" s="236">
        <f>IF(O123="nulová",K123,0)</f>
        <v>0</v>
      </c>
      <c r="BJ123" s="17" t="s">
        <v>89</v>
      </c>
      <c r="BK123" s="236">
        <f>ROUND(P123*H123,2)</f>
        <v>0</v>
      </c>
      <c r="BL123" s="17" t="s">
        <v>156</v>
      </c>
      <c r="BM123" s="235" t="s">
        <v>157</v>
      </c>
    </row>
    <row r="124" spans="1:47" s="2" customFormat="1" ht="12">
      <c r="A124" s="38"/>
      <c r="B124" s="39"/>
      <c r="C124" s="40"/>
      <c r="D124" s="237" t="s">
        <v>158</v>
      </c>
      <c r="E124" s="40"/>
      <c r="F124" s="238" t="s">
        <v>299</v>
      </c>
      <c r="G124" s="40"/>
      <c r="H124" s="40"/>
      <c r="I124" s="239"/>
      <c r="J124" s="239"/>
      <c r="K124" s="40"/>
      <c r="L124" s="40"/>
      <c r="M124" s="44"/>
      <c r="N124" s="240"/>
      <c r="O124" s="241"/>
      <c r="P124" s="91"/>
      <c r="Q124" s="91"/>
      <c r="R124" s="91"/>
      <c r="S124" s="91"/>
      <c r="T124" s="91"/>
      <c r="U124" s="91"/>
      <c r="V124" s="91"/>
      <c r="W124" s="91"/>
      <c r="X124" s="92"/>
      <c r="Y124" s="38"/>
      <c r="Z124" s="38"/>
      <c r="AA124" s="38"/>
      <c r="AB124" s="38"/>
      <c r="AC124" s="38"/>
      <c r="AD124" s="38"/>
      <c r="AE124" s="38"/>
      <c r="AT124" s="17" t="s">
        <v>158</v>
      </c>
      <c r="AU124" s="17" t="s">
        <v>91</v>
      </c>
    </row>
    <row r="125" spans="1:51" s="13" customFormat="1" ht="12">
      <c r="A125" s="13"/>
      <c r="B125" s="242"/>
      <c r="C125" s="243"/>
      <c r="D125" s="237" t="s">
        <v>159</v>
      </c>
      <c r="E125" s="244" t="s">
        <v>1</v>
      </c>
      <c r="F125" s="245" t="s">
        <v>160</v>
      </c>
      <c r="G125" s="243"/>
      <c r="H125" s="244" t="s">
        <v>1</v>
      </c>
      <c r="I125" s="246"/>
      <c r="J125" s="246"/>
      <c r="K125" s="243"/>
      <c r="L125" s="243"/>
      <c r="M125" s="247"/>
      <c r="N125" s="248"/>
      <c r="O125" s="249"/>
      <c r="P125" s="249"/>
      <c r="Q125" s="249"/>
      <c r="R125" s="249"/>
      <c r="S125" s="249"/>
      <c r="T125" s="249"/>
      <c r="U125" s="249"/>
      <c r="V125" s="249"/>
      <c r="W125" s="249"/>
      <c r="X125" s="250"/>
      <c r="Y125" s="13"/>
      <c r="Z125" s="13"/>
      <c r="AA125" s="13"/>
      <c r="AB125" s="13"/>
      <c r="AC125" s="13"/>
      <c r="AD125" s="13"/>
      <c r="AE125" s="13"/>
      <c r="AT125" s="251" t="s">
        <v>159</v>
      </c>
      <c r="AU125" s="251" t="s">
        <v>91</v>
      </c>
      <c r="AV125" s="13" t="s">
        <v>89</v>
      </c>
      <c r="AW125" s="13" t="s">
        <v>5</v>
      </c>
      <c r="AX125" s="13" t="s">
        <v>81</v>
      </c>
      <c r="AY125" s="251" t="s">
        <v>148</v>
      </c>
    </row>
    <row r="126" spans="1:51" s="14" customFormat="1" ht="12">
      <c r="A126" s="14"/>
      <c r="B126" s="252"/>
      <c r="C126" s="253"/>
      <c r="D126" s="237" t="s">
        <v>159</v>
      </c>
      <c r="E126" s="254" t="s">
        <v>1</v>
      </c>
      <c r="F126" s="255" t="s">
        <v>89</v>
      </c>
      <c r="G126" s="253"/>
      <c r="H126" s="256">
        <v>1</v>
      </c>
      <c r="I126" s="257"/>
      <c r="J126" s="257"/>
      <c r="K126" s="253"/>
      <c r="L126" s="253"/>
      <c r="M126" s="258"/>
      <c r="N126" s="259"/>
      <c r="O126" s="260"/>
      <c r="P126" s="260"/>
      <c r="Q126" s="260"/>
      <c r="R126" s="260"/>
      <c r="S126" s="260"/>
      <c r="T126" s="260"/>
      <c r="U126" s="260"/>
      <c r="V126" s="260"/>
      <c r="W126" s="260"/>
      <c r="X126" s="261"/>
      <c r="Y126" s="14"/>
      <c r="Z126" s="14"/>
      <c r="AA126" s="14"/>
      <c r="AB126" s="14"/>
      <c r="AC126" s="14"/>
      <c r="AD126" s="14"/>
      <c r="AE126" s="14"/>
      <c r="AT126" s="262" t="s">
        <v>159</v>
      </c>
      <c r="AU126" s="262" t="s">
        <v>91</v>
      </c>
      <c r="AV126" s="14" t="s">
        <v>91</v>
      </c>
      <c r="AW126" s="14" t="s">
        <v>5</v>
      </c>
      <c r="AX126" s="14" t="s">
        <v>81</v>
      </c>
      <c r="AY126" s="262" t="s">
        <v>148</v>
      </c>
    </row>
    <row r="127" spans="1:51" s="15" customFormat="1" ht="12">
      <c r="A127" s="15"/>
      <c r="B127" s="263"/>
      <c r="C127" s="264"/>
      <c r="D127" s="237" t="s">
        <v>159</v>
      </c>
      <c r="E127" s="265" t="s">
        <v>1</v>
      </c>
      <c r="F127" s="266" t="s">
        <v>161</v>
      </c>
      <c r="G127" s="264"/>
      <c r="H127" s="267">
        <v>1</v>
      </c>
      <c r="I127" s="268"/>
      <c r="J127" s="268"/>
      <c r="K127" s="264"/>
      <c r="L127" s="264"/>
      <c r="M127" s="269"/>
      <c r="N127" s="270"/>
      <c r="O127" s="271"/>
      <c r="P127" s="271"/>
      <c r="Q127" s="271"/>
      <c r="R127" s="271"/>
      <c r="S127" s="271"/>
      <c r="T127" s="271"/>
      <c r="U127" s="271"/>
      <c r="V127" s="271"/>
      <c r="W127" s="271"/>
      <c r="X127" s="272"/>
      <c r="Y127" s="15"/>
      <c r="Z127" s="15"/>
      <c r="AA127" s="15"/>
      <c r="AB127" s="15"/>
      <c r="AC127" s="15"/>
      <c r="AD127" s="15"/>
      <c r="AE127" s="15"/>
      <c r="AT127" s="273" t="s">
        <v>159</v>
      </c>
      <c r="AU127" s="273" t="s">
        <v>91</v>
      </c>
      <c r="AV127" s="15" t="s">
        <v>156</v>
      </c>
      <c r="AW127" s="15" t="s">
        <v>5</v>
      </c>
      <c r="AX127" s="15" t="s">
        <v>89</v>
      </c>
      <c r="AY127" s="273" t="s">
        <v>148</v>
      </c>
    </row>
    <row r="128" spans="1:65" s="2" customFormat="1" ht="33" customHeight="1">
      <c r="A128" s="38"/>
      <c r="B128" s="39"/>
      <c r="C128" s="274" t="s">
        <v>91</v>
      </c>
      <c r="D128" s="274" t="s">
        <v>162</v>
      </c>
      <c r="E128" s="275" t="s">
        <v>163</v>
      </c>
      <c r="F128" s="276" t="s">
        <v>164</v>
      </c>
      <c r="G128" s="277" t="s">
        <v>165</v>
      </c>
      <c r="H128" s="278">
        <v>85</v>
      </c>
      <c r="I128" s="279"/>
      <c r="J128" s="279"/>
      <c r="K128" s="280">
        <f>ROUND(P128*H128,2)</f>
        <v>0</v>
      </c>
      <c r="L128" s="276" t="s">
        <v>166</v>
      </c>
      <c r="M128" s="44"/>
      <c r="N128" s="281" t="s">
        <v>1</v>
      </c>
      <c r="O128" s="231" t="s">
        <v>44</v>
      </c>
      <c r="P128" s="232">
        <f>I128+J128</f>
        <v>0</v>
      </c>
      <c r="Q128" s="232">
        <f>ROUND(I128*H128,2)</f>
        <v>0</v>
      </c>
      <c r="R128" s="232">
        <f>ROUND(J128*H128,2)</f>
        <v>0</v>
      </c>
      <c r="S128" s="91"/>
      <c r="T128" s="233">
        <f>S128*H128</f>
        <v>0</v>
      </c>
      <c r="U128" s="233">
        <v>0</v>
      </c>
      <c r="V128" s="233">
        <f>U128*H128</f>
        <v>0</v>
      </c>
      <c r="W128" s="233">
        <v>0</v>
      </c>
      <c r="X128" s="234">
        <f>W128*H128</f>
        <v>0</v>
      </c>
      <c r="Y128" s="38"/>
      <c r="Z128" s="38"/>
      <c r="AA128" s="38"/>
      <c r="AB128" s="38"/>
      <c r="AC128" s="38"/>
      <c r="AD128" s="38"/>
      <c r="AE128" s="38"/>
      <c r="AR128" s="235" t="s">
        <v>156</v>
      </c>
      <c r="AT128" s="235" t="s">
        <v>162</v>
      </c>
      <c r="AU128" s="235" t="s">
        <v>91</v>
      </c>
      <c r="AY128" s="17" t="s">
        <v>148</v>
      </c>
      <c r="BE128" s="236">
        <f>IF(O128="základní",K128,0)</f>
        <v>0</v>
      </c>
      <c r="BF128" s="236">
        <f>IF(O128="snížená",K128,0)</f>
        <v>0</v>
      </c>
      <c r="BG128" s="236">
        <f>IF(O128="zákl. přenesená",K128,0)</f>
        <v>0</v>
      </c>
      <c r="BH128" s="236">
        <f>IF(O128="sníž. přenesená",K128,0)</f>
        <v>0</v>
      </c>
      <c r="BI128" s="236">
        <f>IF(O128="nulová",K128,0)</f>
        <v>0</v>
      </c>
      <c r="BJ128" s="17" t="s">
        <v>89</v>
      </c>
      <c r="BK128" s="236">
        <f>ROUND(P128*H128,2)</f>
        <v>0</v>
      </c>
      <c r="BL128" s="17" t="s">
        <v>156</v>
      </c>
      <c r="BM128" s="235" t="s">
        <v>300</v>
      </c>
    </row>
    <row r="129" spans="1:47" s="2" customFormat="1" ht="12">
      <c r="A129" s="38"/>
      <c r="B129" s="39"/>
      <c r="C129" s="40"/>
      <c r="D129" s="237" t="s">
        <v>158</v>
      </c>
      <c r="E129" s="40"/>
      <c r="F129" s="238" t="s">
        <v>168</v>
      </c>
      <c r="G129" s="40"/>
      <c r="H129" s="40"/>
      <c r="I129" s="239"/>
      <c r="J129" s="239"/>
      <c r="K129" s="40"/>
      <c r="L129" s="40"/>
      <c r="M129" s="44"/>
      <c r="N129" s="240"/>
      <c r="O129" s="241"/>
      <c r="P129" s="91"/>
      <c r="Q129" s="91"/>
      <c r="R129" s="91"/>
      <c r="S129" s="91"/>
      <c r="T129" s="91"/>
      <c r="U129" s="91"/>
      <c r="V129" s="91"/>
      <c r="W129" s="91"/>
      <c r="X129" s="92"/>
      <c r="Y129" s="38"/>
      <c r="Z129" s="38"/>
      <c r="AA129" s="38"/>
      <c r="AB129" s="38"/>
      <c r="AC129" s="38"/>
      <c r="AD129" s="38"/>
      <c r="AE129" s="38"/>
      <c r="AT129" s="17" t="s">
        <v>158</v>
      </c>
      <c r="AU129" s="17" t="s">
        <v>91</v>
      </c>
    </row>
    <row r="130" spans="1:47" s="2" customFormat="1" ht="12">
      <c r="A130" s="38"/>
      <c r="B130" s="39"/>
      <c r="C130" s="40"/>
      <c r="D130" s="282" t="s">
        <v>169</v>
      </c>
      <c r="E130" s="40"/>
      <c r="F130" s="283" t="s">
        <v>170</v>
      </c>
      <c r="G130" s="40"/>
      <c r="H130" s="40"/>
      <c r="I130" s="239"/>
      <c r="J130" s="239"/>
      <c r="K130" s="40"/>
      <c r="L130" s="40"/>
      <c r="M130" s="44"/>
      <c r="N130" s="240"/>
      <c r="O130" s="241"/>
      <c r="P130" s="91"/>
      <c r="Q130" s="91"/>
      <c r="R130" s="91"/>
      <c r="S130" s="91"/>
      <c r="T130" s="91"/>
      <c r="U130" s="91"/>
      <c r="V130" s="91"/>
      <c r="W130" s="91"/>
      <c r="X130" s="92"/>
      <c r="Y130" s="38"/>
      <c r="Z130" s="38"/>
      <c r="AA130" s="38"/>
      <c r="AB130" s="38"/>
      <c r="AC130" s="38"/>
      <c r="AD130" s="38"/>
      <c r="AE130" s="38"/>
      <c r="AT130" s="17" t="s">
        <v>169</v>
      </c>
      <c r="AU130" s="17" t="s">
        <v>91</v>
      </c>
    </row>
    <row r="131" spans="1:51" s="13" customFormat="1" ht="12">
      <c r="A131" s="13"/>
      <c r="B131" s="242"/>
      <c r="C131" s="243"/>
      <c r="D131" s="237" t="s">
        <v>159</v>
      </c>
      <c r="E131" s="244" t="s">
        <v>1</v>
      </c>
      <c r="F131" s="245" t="s">
        <v>160</v>
      </c>
      <c r="G131" s="243"/>
      <c r="H131" s="244" t="s">
        <v>1</v>
      </c>
      <c r="I131" s="246"/>
      <c r="J131" s="246"/>
      <c r="K131" s="243"/>
      <c r="L131" s="243"/>
      <c r="M131" s="247"/>
      <c r="N131" s="248"/>
      <c r="O131" s="249"/>
      <c r="P131" s="249"/>
      <c r="Q131" s="249"/>
      <c r="R131" s="249"/>
      <c r="S131" s="249"/>
      <c r="T131" s="249"/>
      <c r="U131" s="249"/>
      <c r="V131" s="249"/>
      <c r="W131" s="249"/>
      <c r="X131" s="250"/>
      <c r="Y131" s="13"/>
      <c r="Z131" s="13"/>
      <c r="AA131" s="13"/>
      <c r="AB131" s="13"/>
      <c r="AC131" s="13"/>
      <c r="AD131" s="13"/>
      <c r="AE131" s="13"/>
      <c r="AT131" s="251" t="s">
        <v>159</v>
      </c>
      <c r="AU131" s="251" t="s">
        <v>91</v>
      </c>
      <c r="AV131" s="13" t="s">
        <v>89</v>
      </c>
      <c r="AW131" s="13" t="s">
        <v>5</v>
      </c>
      <c r="AX131" s="13" t="s">
        <v>81</v>
      </c>
      <c r="AY131" s="251" t="s">
        <v>148</v>
      </c>
    </row>
    <row r="132" spans="1:51" s="14" customFormat="1" ht="12">
      <c r="A132" s="14"/>
      <c r="B132" s="252"/>
      <c r="C132" s="253"/>
      <c r="D132" s="237" t="s">
        <v>159</v>
      </c>
      <c r="E132" s="254" t="s">
        <v>1</v>
      </c>
      <c r="F132" s="255" t="s">
        <v>301</v>
      </c>
      <c r="G132" s="253"/>
      <c r="H132" s="256">
        <v>85</v>
      </c>
      <c r="I132" s="257"/>
      <c r="J132" s="257"/>
      <c r="K132" s="253"/>
      <c r="L132" s="253"/>
      <c r="M132" s="258"/>
      <c r="N132" s="259"/>
      <c r="O132" s="260"/>
      <c r="P132" s="260"/>
      <c r="Q132" s="260"/>
      <c r="R132" s="260"/>
      <c r="S132" s="260"/>
      <c r="T132" s="260"/>
      <c r="U132" s="260"/>
      <c r="V132" s="260"/>
      <c r="W132" s="260"/>
      <c r="X132" s="261"/>
      <c r="Y132" s="14"/>
      <c r="Z132" s="14"/>
      <c r="AA132" s="14"/>
      <c r="AB132" s="14"/>
      <c r="AC132" s="14"/>
      <c r="AD132" s="14"/>
      <c r="AE132" s="14"/>
      <c r="AT132" s="262" t="s">
        <v>159</v>
      </c>
      <c r="AU132" s="262" t="s">
        <v>91</v>
      </c>
      <c r="AV132" s="14" t="s">
        <v>91</v>
      </c>
      <c r="AW132" s="14" t="s">
        <v>5</v>
      </c>
      <c r="AX132" s="14" t="s">
        <v>81</v>
      </c>
      <c r="AY132" s="262" t="s">
        <v>148</v>
      </c>
    </row>
    <row r="133" spans="1:51" s="15" customFormat="1" ht="12">
      <c r="A133" s="15"/>
      <c r="B133" s="263"/>
      <c r="C133" s="264"/>
      <c r="D133" s="237" t="s">
        <v>159</v>
      </c>
      <c r="E133" s="265" t="s">
        <v>1</v>
      </c>
      <c r="F133" s="266" t="s">
        <v>161</v>
      </c>
      <c r="G133" s="264"/>
      <c r="H133" s="267">
        <v>85</v>
      </c>
      <c r="I133" s="268"/>
      <c r="J133" s="268"/>
      <c r="K133" s="264"/>
      <c r="L133" s="264"/>
      <c r="M133" s="269"/>
      <c r="N133" s="270"/>
      <c r="O133" s="271"/>
      <c r="P133" s="271"/>
      <c r="Q133" s="271"/>
      <c r="R133" s="271"/>
      <c r="S133" s="271"/>
      <c r="T133" s="271"/>
      <c r="U133" s="271"/>
      <c r="V133" s="271"/>
      <c r="W133" s="271"/>
      <c r="X133" s="272"/>
      <c r="Y133" s="15"/>
      <c r="Z133" s="15"/>
      <c r="AA133" s="15"/>
      <c r="AB133" s="15"/>
      <c r="AC133" s="15"/>
      <c r="AD133" s="15"/>
      <c r="AE133" s="15"/>
      <c r="AT133" s="273" t="s">
        <v>159</v>
      </c>
      <c r="AU133" s="273" t="s">
        <v>91</v>
      </c>
      <c r="AV133" s="15" t="s">
        <v>156</v>
      </c>
      <c r="AW133" s="15" t="s">
        <v>5</v>
      </c>
      <c r="AX133" s="15" t="s">
        <v>89</v>
      </c>
      <c r="AY133" s="273" t="s">
        <v>148</v>
      </c>
    </row>
    <row r="134" spans="1:65" s="2" customFormat="1" ht="24.15" customHeight="1">
      <c r="A134" s="38"/>
      <c r="B134" s="39"/>
      <c r="C134" s="221" t="s">
        <v>172</v>
      </c>
      <c r="D134" s="221" t="s">
        <v>151</v>
      </c>
      <c r="E134" s="222" t="s">
        <v>173</v>
      </c>
      <c r="F134" s="223" t="s">
        <v>174</v>
      </c>
      <c r="G134" s="224" t="s">
        <v>165</v>
      </c>
      <c r="H134" s="225">
        <v>85</v>
      </c>
      <c r="I134" s="226"/>
      <c r="J134" s="227"/>
      <c r="K134" s="228">
        <f>ROUND(P134*H134,2)</f>
        <v>0</v>
      </c>
      <c r="L134" s="223" t="s">
        <v>1</v>
      </c>
      <c r="M134" s="229"/>
      <c r="N134" s="230" t="s">
        <v>1</v>
      </c>
      <c r="O134" s="231" t="s">
        <v>44</v>
      </c>
      <c r="P134" s="232">
        <f>I134+J134</f>
        <v>0</v>
      </c>
      <c r="Q134" s="232">
        <f>ROUND(I134*H134,2)</f>
        <v>0</v>
      </c>
      <c r="R134" s="232">
        <f>ROUND(J134*H134,2)</f>
        <v>0</v>
      </c>
      <c r="S134" s="91"/>
      <c r="T134" s="233">
        <f>S134*H134</f>
        <v>0</v>
      </c>
      <c r="U134" s="233">
        <v>0</v>
      </c>
      <c r="V134" s="233">
        <f>U134*H134</f>
        <v>0</v>
      </c>
      <c r="W134" s="233">
        <v>0</v>
      </c>
      <c r="X134" s="234">
        <f>W134*H134</f>
        <v>0</v>
      </c>
      <c r="Y134" s="38"/>
      <c r="Z134" s="38"/>
      <c r="AA134" s="38"/>
      <c r="AB134" s="38"/>
      <c r="AC134" s="38"/>
      <c r="AD134" s="38"/>
      <c r="AE134" s="38"/>
      <c r="AR134" s="235" t="s">
        <v>155</v>
      </c>
      <c r="AT134" s="235" t="s">
        <v>151</v>
      </c>
      <c r="AU134" s="235" t="s">
        <v>91</v>
      </c>
      <c r="AY134" s="17" t="s">
        <v>148</v>
      </c>
      <c r="BE134" s="236">
        <f>IF(O134="základní",K134,0)</f>
        <v>0</v>
      </c>
      <c r="BF134" s="236">
        <f>IF(O134="snížená",K134,0)</f>
        <v>0</v>
      </c>
      <c r="BG134" s="236">
        <f>IF(O134="zákl. přenesená",K134,0)</f>
        <v>0</v>
      </c>
      <c r="BH134" s="236">
        <f>IF(O134="sníž. přenesená",K134,0)</f>
        <v>0</v>
      </c>
      <c r="BI134" s="236">
        <f>IF(O134="nulová",K134,0)</f>
        <v>0</v>
      </c>
      <c r="BJ134" s="17" t="s">
        <v>89</v>
      </c>
      <c r="BK134" s="236">
        <f>ROUND(P134*H134,2)</f>
        <v>0</v>
      </c>
      <c r="BL134" s="17" t="s">
        <v>156</v>
      </c>
      <c r="BM134" s="235" t="s">
        <v>175</v>
      </c>
    </row>
    <row r="135" spans="1:47" s="2" customFormat="1" ht="12">
      <c r="A135" s="38"/>
      <c r="B135" s="39"/>
      <c r="C135" s="40"/>
      <c r="D135" s="237" t="s">
        <v>158</v>
      </c>
      <c r="E135" s="40"/>
      <c r="F135" s="238" t="s">
        <v>174</v>
      </c>
      <c r="G135" s="40"/>
      <c r="H135" s="40"/>
      <c r="I135" s="239"/>
      <c r="J135" s="239"/>
      <c r="K135" s="40"/>
      <c r="L135" s="40"/>
      <c r="M135" s="44"/>
      <c r="N135" s="240"/>
      <c r="O135" s="241"/>
      <c r="P135" s="91"/>
      <c r="Q135" s="91"/>
      <c r="R135" s="91"/>
      <c r="S135" s="91"/>
      <c r="T135" s="91"/>
      <c r="U135" s="91"/>
      <c r="V135" s="91"/>
      <c r="W135" s="91"/>
      <c r="X135" s="92"/>
      <c r="Y135" s="38"/>
      <c r="Z135" s="38"/>
      <c r="AA135" s="38"/>
      <c r="AB135" s="38"/>
      <c r="AC135" s="38"/>
      <c r="AD135" s="38"/>
      <c r="AE135" s="38"/>
      <c r="AT135" s="17" t="s">
        <v>158</v>
      </c>
      <c r="AU135" s="17" t="s">
        <v>91</v>
      </c>
    </row>
    <row r="136" spans="1:47" s="2" customFormat="1" ht="12">
      <c r="A136" s="38"/>
      <c r="B136" s="39"/>
      <c r="C136" s="40"/>
      <c r="D136" s="237" t="s">
        <v>176</v>
      </c>
      <c r="E136" s="40"/>
      <c r="F136" s="284" t="s">
        <v>177</v>
      </c>
      <c r="G136" s="40"/>
      <c r="H136" s="40"/>
      <c r="I136" s="239"/>
      <c r="J136" s="239"/>
      <c r="K136" s="40"/>
      <c r="L136" s="40"/>
      <c r="M136" s="44"/>
      <c r="N136" s="240"/>
      <c r="O136" s="241"/>
      <c r="P136" s="91"/>
      <c r="Q136" s="91"/>
      <c r="R136" s="91"/>
      <c r="S136" s="91"/>
      <c r="T136" s="91"/>
      <c r="U136" s="91"/>
      <c r="V136" s="91"/>
      <c r="W136" s="91"/>
      <c r="X136" s="92"/>
      <c r="Y136" s="38"/>
      <c r="Z136" s="38"/>
      <c r="AA136" s="38"/>
      <c r="AB136" s="38"/>
      <c r="AC136" s="38"/>
      <c r="AD136" s="38"/>
      <c r="AE136" s="38"/>
      <c r="AT136" s="17" t="s">
        <v>176</v>
      </c>
      <c r="AU136" s="17" t="s">
        <v>91</v>
      </c>
    </row>
    <row r="137" spans="1:51" s="13" customFormat="1" ht="12">
      <c r="A137" s="13"/>
      <c r="B137" s="242"/>
      <c r="C137" s="243"/>
      <c r="D137" s="237" t="s">
        <v>159</v>
      </c>
      <c r="E137" s="244" t="s">
        <v>1</v>
      </c>
      <c r="F137" s="245" t="s">
        <v>160</v>
      </c>
      <c r="G137" s="243"/>
      <c r="H137" s="244" t="s">
        <v>1</v>
      </c>
      <c r="I137" s="246"/>
      <c r="J137" s="246"/>
      <c r="K137" s="243"/>
      <c r="L137" s="243"/>
      <c r="M137" s="247"/>
      <c r="N137" s="248"/>
      <c r="O137" s="249"/>
      <c r="P137" s="249"/>
      <c r="Q137" s="249"/>
      <c r="R137" s="249"/>
      <c r="S137" s="249"/>
      <c r="T137" s="249"/>
      <c r="U137" s="249"/>
      <c r="V137" s="249"/>
      <c r="W137" s="249"/>
      <c r="X137" s="250"/>
      <c r="Y137" s="13"/>
      <c r="Z137" s="13"/>
      <c r="AA137" s="13"/>
      <c r="AB137" s="13"/>
      <c r="AC137" s="13"/>
      <c r="AD137" s="13"/>
      <c r="AE137" s="13"/>
      <c r="AT137" s="251" t="s">
        <v>159</v>
      </c>
      <c r="AU137" s="251" t="s">
        <v>91</v>
      </c>
      <c r="AV137" s="13" t="s">
        <v>89</v>
      </c>
      <c r="AW137" s="13" t="s">
        <v>5</v>
      </c>
      <c r="AX137" s="13" t="s">
        <v>81</v>
      </c>
      <c r="AY137" s="251" t="s">
        <v>148</v>
      </c>
    </row>
    <row r="138" spans="1:51" s="14" customFormat="1" ht="12">
      <c r="A138" s="14"/>
      <c r="B138" s="252"/>
      <c r="C138" s="253"/>
      <c r="D138" s="237" t="s">
        <v>159</v>
      </c>
      <c r="E138" s="254" t="s">
        <v>1</v>
      </c>
      <c r="F138" s="255" t="s">
        <v>301</v>
      </c>
      <c r="G138" s="253"/>
      <c r="H138" s="256">
        <v>85</v>
      </c>
      <c r="I138" s="257"/>
      <c r="J138" s="257"/>
      <c r="K138" s="253"/>
      <c r="L138" s="253"/>
      <c r="M138" s="258"/>
      <c r="N138" s="259"/>
      <c r="O138" s="260"/>
      <c r="P138" s="260"/>
      <c r="Q138" s="260"/>
      <c r="R138" s="260"/>
      <c r="S138" s="260"/>
      <c r="T138" s="260"/>
      <c r="U138" s="260"/>
      <c r="V138" s="260"/>
      <c r="W138" s="260"/>
      <c r="X138" s="261"/>
      <c r="Y138" s="14"/>
      <c r="Z138" s="14"/>
      <c r="AA138" s="14"/>
      <c r="AB138" s="14"/>
      <c r="AC138" s="14"/>
      <c r="AD138" s="14"/>
      <c r="AE138" s="14"/>
      <c r="AT138" s="262" t="s">
        <v>159</v>
      </c>
      <c r="AU138" s="262" t="s">
        <v>91</v>
      </c>
      <c r="AV138" s="14" t="s">
        <v>91</v>
      </c>
      <c r="AW138" s="14" t="s">
        <v>5</v>
      </c>
      <c r="AX138" s="14" t="s">
        <v>81</v>
      </c>
      <c r="AY138" s="262" t="s">
        <v>148</v>
      </c>
    </row>
    <row r="139" spans="1:51" s="15" customFormat="1" ht="12">
      <c r="A139" s="15"/>
      <c r="B139" s="263"/>
      <c r="C139" s="264"/>
      <c r="D139" s="237" t="s">
        <v>159</v>
      </c>
      <c r="E139" s="265" t="s">
        <v>1</v>
      </c>
      <c r="F139" s="266" t="s">
        <v>161</v>
      </c>
      <c r="G139" s="264"/>
      <c r="H139" s="267">
        <v>85</v>
      </c>
      <c r="I139" s="268"/>
      <c r="J139" s="268"/>
      <c r="K139" s="264"/>
      <c r="L139" s="264"/>
      <c r="M139" s="269"/>
      <c r="N139" s="270"/>
      <c r="O139" s="271"/>
      <c r="P139" s="271"/>
      <c r="Q139" s="271"/>
      <c r="R139" s="271"/>
      <c r="S139" s="271"/>
      <c r="T139" s="271"/>
      <c r="U139" s="271"/>
      <c r="V139" s="271"/>
      <c r="W139" s="271"/>
      <c r="X139" s="272"/>
      <c r="Y139" s="15"/>
      <c r="Z139" s="15"/>
      <c r="AA139" s="15"/>
      <c r="AB139" s="15"/>
      <c r="AC139" s="15"/>
      <c r="AD139" s="15"/>
      <c r="AE139" s="15"/>
      <c r="AT139" s="273" t="s">
        <v>159</v>
      </c>
      <c r="AU139" s="273" t="s">
        <v>91</v>
      </c>
      <c r="AV139" s="15" t="s">
        <v>156</v>
      </c>
      <c r="AW139" s="15" t="s">
        <v>5</v>
      </c>
      <c r="AX139" s="15" t="s">
        <v>89</v>
      </c>
      <c r="AY139" s="273" t="s">
        <v>148</v>
      </c>
    </row>
    <row r="140" spans="1:65" s="2" customFormat="1" ht="33" customHeight="1">
      <c r="A140" s="38"/>
      <c r="B140" s="39"/>
      <c r="C140" s="274" t="s">
        <v>156</v>
      </c>
      <c r="D140" s="274" t="s">
        <v>162</v>
      </c>
      <c r="E140" s="275" t="s">
        <v>178</v>
      </c>
      <c r="F140" s="276" t="s">
        <v>179</v>
      </c>
      <c r="G140" s="277" t="s">
        <v>154</v>
      </c>
      <c r="H140" s="278">
        <v>3</v>
      </c>
      <c r="I140" s="279"/>
      <c r="J140" s="279"/>
      <c r="K140" s="280">
        <f>ROUND(P140*H140,2)</f>
        <v>0</v>
      </c>
      <c r="L140" s="276" t="s">
        <v>166</v>
      </c>
      <c r="M140" s="44"/>
      <c r="N140" s="281" t="s">
        <v>1</v>
      </c>
      <c r="O140" s="231" t="s">
        <v>44</v>
      </c>
      <c r="P140" s="232">
        <f>I140+J140</f>
        <v>0</v>
      </c>
      <c r="Q140" s="232">
        <f>ROUND(I140*H140,2)</f>
        <v>0</v>
      </c>
      <c r="R140" s="232">
        <f>ROUND(J140*H140,2)</f>
        <v>0</v>
      </c>
      <c r="S140" s="91"/>
      <c r="T140" s="233">
        <f>S140*H140</f>
        <v>0</v>
      </c>
      <c r="U140" s="233">
        <v>0</v>
      </c>
      <c r="V140" s="233">
        <f>U140*H140</f>
        <v>0</v>
      </c>
      <c r="W140" s="233">
        <v>0</v>
      </c>
      <c r="X140" s="234">
        <f>W140*H140</f>
        <v>0</v>
      </c>
      <c r="Y140" s="38"/>
      <c r="Z140" s="38"/>
      <c r="AA140" s="38"/>
      <c r="AB140" s="38"/>
      <c r="AC140" s="38"/>
      <c r="AD140" s="38"/>
      <c r="AE140" s="38"/>
      <c r="AR140" s="235" t="s">
        <v>156</v>
      </c>
      <c r="AT140" s="235" t="s">
        <v>162</v>
      </c>
      <c r="AU140" s="235" t="s">
        <v>91</v>
      </c>
      <c r="AY140" s="17" t="s">
        <v>148</v>
      </c>
      <c r="BE140" s="236">
        <f>IF(O140="základní",K140,0)</f>
        <v>0</v>
      </c>
      <c r="BF140" s="236">
        <f>IF(O140="snížená",K140,0)</f>
        <v>0</v>
      </c>
      <c r="BG140" s="236">
        <f>IF(O140="zákl. přenesená",K140,0)</f>
        <v>0</v>
      </c>
      <c r="BH140" s="236">
        <f>IF(O140="sníž. přenesená",K140,0)</f>
        <v>0</v>
      </c>
      <c r="BI140" s="236">
        <f>IF(O140="nulová",K140,0)</f>
        <v>0</v>
      </c>
      <c r="BJ140" s="17" t="s">
        <v>89</v>
      </c>
      <c r="BK140" s="236">
        <f>ROUND(P140*H140,2)</f>
        <v>0</v>
      </c>
      <c r="BL140" s="17" t="s">
        <v>156</v>
      </c>
      <c r="BM140" s="235" t="s">
        <v>180</v>
      </c>
    </row>
    <row r="141" spans="1:47" s="2" customFormat="1" ht="12">
      <c r="A141" s="38"/>
      <c r="B141" s="39"/>
      <c r="C141" s="40"/>
      <c r="D141" s="237" t="s">
        <v>158</v>
      </c>
      <c r="E141" s="40"/>
      <c r="F141" s="238" t="s">
        <v>179</v>
      </c>
      <c r="G141" s="40"/>
      <c r="H141" s="40"/>
      <c r="I141" s="239"/>
      <c r="J141" s="239"/>
      <c r="K141" s="40"/>
      <c r="L141" s="40"/>
      <c r="M141" s="44"/>
      <c r="N141" s="240"/>
      <c r="O141" s="241"/>
      <c r="P141" s="91"/>
      <c r="Q141" s="91"/>
      <c r="R141" s="91"/>
      <c r="S141" s="91"/>
      <c r="T141" s="91"/>
      <c r="U141" s="91"/>
      <c r="V141" s="91"/>
      <c r="W141" s="91"/>
      <c r="X141" s="92"/>
      <c r="Y141" s="38"/>
      <c r="Z141" s="38"/>
      <c r="AA141" s="38"/>
      <c r="AB141" s="38"/>
      <c r="AC141" s="38"/>
      <c r="AD141" s="38"/>
      <c r="AE141" s="38"/>
      <c r="AT141" s="17" t="s">
        <v>158</v>
      </c>
      <c r="AU141" s="17" t="s">
        <v>91</v>
      </c>
    </row>
    <row r="142" spans="1:47" s="2" customFormat="1" ht="12">
      <c r="A142" s="38"/>
      <c r="B142" s="39"/>
      <c r="C142" s="40"/>
      <c r="D142" s="282" t="s">
        <v>169</v>
      </c>
      <c r="E142" s="40"/>
      <c r="F142" s="283" t="s">
        <v>181</v>
      </c>
      <c r="G142" s="40"/>
      <c r="H142" s="40"/>
      <c r="I142" s="239"/>
      <c r="J142" s="239"/>
      <c r="K142" s="40"/>
      <c r="L142" s="40"/>
      <c r="M142" s="44"/>
      <c r="N142" s="240"/>
      <c r="O142" s="241"/>
      <c r="P142" s="91"/>
      <c r="Q142" s="91"/>
      <c r="R142" s="91"/>
      <c r="S142" s="91"/>
      <c r="T142" s="91"/>
      <c r="U142" s="91"/>
      <c r="V142" s="91"/>
      <c r="W142" s="91"/>
      <c r="X142" s="92"/>
      <c r="Y142" s="38"/>
      <c r="Z142" s="38"/>
      <c r="AA142" s="38"/>
      <c r="AB142" s="38"/>
      <c r="AC142" s="38"/>
      <c r="AD142" s="38"/>
      <c r="AE142" s="38"/>
      <c r="AT142" s="17" t="s">
        <v>169</v>
      </c>
      <c r="AU142" s="17" t="s">
        <v>91</v>
      </c>
    </row>
    <row r="143" spans="1:51" s="13" customFormat="1" ht="12">
      <c r="A143" s="13"/>
      <c r="B143" s="242"/>
      <c r="C143" s="243"/>
      <c r="D143" s="237" t="s">
        <v>159</v>
      </c>
      <c r="E143" s="244" t="s">
        <v>1</v>
      </c>
      <c r="F143" s="245" t="s">
        <v>160</v>
      </c>
      <c r="G143" s="243"/>
      <c r="H143" s="244" t="s">
        <v>1</v>
      </c>
      <c r="I143" s="246"/>
      <c r="J143" s="246"/>
      <c r="K143" s="243"/>
      <c r="L143" s="243"/>
      <c r="M143" s="247"/>
      <c r="N143" s="248"/>
      <c r="O143" s="249"/>
      <c r="P143" s="249"/>
      <c r="Q143" s="249"/>
      <c r="R143" s="249"/>
      <c r="S143" s="249"/>
      <c r="T143" s="249"/>
      <c r="U143" s="249"/>
      <c r="V143" s="249"/>
      <c r="W143" s="249"/>
      <c r="X143" s="250"/>
      <c r="Y143" s="13"/>
      <c r="Z143" s="13"/>
      <c r="AA143" s="13"/>
      <c r="AB143" s="13"/>
      <c r="AC143" s="13"/>
      <c r="AD143" s="13"/>
      <c r="AE143" s="13"/>
      <c r="AT143" s="251" t="s">
        <v>159</v>
      </c>
      <c r="AU143" s="251" t="s">
        <v>91</v>
      </c>
      <c r="AV143" s="13" t="s">
        <v>89</v>
      </c>
      <c r="AW143" s="13" t="s">
        <v>5</v>
      </c>
      <c r="AX143" s="13" t="s">
        <v>81</v>
      </c>
      <c r="AY143" s="251" t="s">
        <v>148</v>
      </c>
    </row>
    <row r="144" spans="1:51" s="14" customFormat="1" ht="12">
      <c r="A144" s="14"/>
      <c r="B144" s="252"/>
      <c r="C144" s="253"/>
      <c r="D144" s="237" t="s">
        <v>159</v>
      </c>
      <c r="E144" s="254" t="s">
        <v>1</v>
      </c>
      <c r="F144" s="255" t="s">
        <v>172</v>
      </c>
      <c r="G144" s="253"/>
      <c r="H144" s="256">
        <v>3</v>
      </c>
      <c r="I144" s="257"/>
      <c r="J144" s="257"/>
      <c r="K144" s="253"/>
      <c r="L144" s="253"/>
      <c r="M144" s="258"/>
      <c r="N144" s="259"/>
      <c r="O144" s="260"/>
      <c r="P144" s="260"/>
      <c r="Q144" s="260"/>
      <c r="R144" s="260"/>
      <c r="S144" s="260"/>
      <c r="T144" s="260"/>
      <c r="U144" s="260"/>
      <c r="V144" s="260"/>
      <c r="W144" s="260"/>
      <c r="X144" s="261"/>
      <c r="Y144" s="14"/>
      <c r="Z144" s="14"/>
      <c r="AA144" s="14"/>
      <c r="AB144" s="14"/>
      <c r="AC144" s="14"/>
      <c r="AD144" s="14"/>
      <c r="AE144" s="14"/>
      <c r="AT144" s="262" t="s">
        <v>159</v>
      </c>
      <c r="AU144" s="262" t="s">
        <v>91</v>
      </c>
      <c r="AV144" s="14" t="s">
        <v>91</v>
      </c>
      <c r="AW144" s="14" t="s">
        <v>5</v>
      </c>
      <c r="AX144" s="14" t="s">
        <v>81</v>
      </c>
      <c r="AY144" s="262" t="s">
        <v>148</v>
      </c>
    </row>
    <row r="145" spans="1:51" s="15" customFormat="1" ht="12">
      <c r="A145" s="15"/>
      <c r="B145" s="263"/>
      <c r="C145" s="264"/>
      <c r="D145" s="237" t="s">
        <v>159</v>
      </c>
      <c r="E145" s="265" t="s">
        <v>1</v>
      </c>
      <c r="F145" s="266" t="s">
        <v>161</v>
      </c>
      <c r="G145" s="264"/>
      <c r="H145" s="267">
        <v>3</v>
      </c>
      <c r="I145" s="268"/>
      <c r="J145" s="268"/>
      <c r="K145" s="264"/>
      <c r="L145" s="264"/>
      <c r="M145" s="269"/>
      <c r="N145" s="270"/>
      <c r="O145" s="271"/>
      <c r="P145" s="271"/>
      <c r="Q145" s="271"/>
      <c r="R145" s="271"/>
      <c r="S145" s="271"/>
      <c r="T145" s="271"/>
      <c r="U145" s="271"/>
      <c r="V145" s="271"/>
      <c r="W145" s="271"/>
      <c r="X145" s="272"/>
      <c r="Y145" s="15"/>
      <c r="Z145" s="15"/>
      <c r="AA145" s="15"/>
      <c r="AB145" s="15"/>
      <c r="AC145" s="15"/>
      <c r="AD145" s="15"/>
      <c r="AE145" s="15"/>
      <c r="AT145" s="273" t="s">
        <v>159</v>
      </c>
      <c r="AU145" s="273" t="s">
        <v>91</v>
      </c>
      <c r="AV145" s="15" t="s">
        <v>156</v>
      </c>
      <c r="AW145" s="15" t="s">
        <v>5</v>
      </c>
      <c r="AX145" s="15" t="s">
        <v>89</v>
      </c>
      <c r="AY145" s="273" t="s">
        <v>148</v>
      </c>
    </row>
    <row r="146" spans="1:65" s="2" customFormat="1" ht="24.15" customHeight="1">
      <c r="A146" s="38"/>
      <c r="B146" s="39"/>
      <c r="C146" s="274" t="s">
        <v>182</v>
      </c>
      <c r="D146" s="274" t="s">
        <v>162</v>
      </c>
      <c r="E146" s="275" t="s">
        <v>183</v>
      </c>
      <c r="F146" s="276" t="s">
        <v>184</v>
      </c>
      <c r="G146" s="277" t="s">
        <v>154</v>
      </c>
      <c r="H146" s="278">
        <v>1</v>
      </c>
      <c r="I146" s="279"/>
      <c r="J146" s="279"/>
      <c r="K146" s="280">
        <f>ROUND(P146*H146,2)</f>
        <v>0</v>
      </c>
      <c r="L146" s="276" t="s">
        <v>166</v>
      </c>
      <c r="M146" s="44"/>
      <c r="N146" s="281" t="s">
        <v>1</v>
      </c>
      <c r="O146" s="231" t="s">
        <v>44</v>
      </c>
      <c r="P146" s="232">
        <f>I146+J146</f>
        <v>0</v>
      </c>
      <c r="Q146" s="232">
        <f>ROUND(I146*H146,2)</f>
        <v>0</v>
      </c>
      <c r="R146" s="232">
        <f>ROUND(J146*H146,2)</f>
        <v>0</v>
      </c>
      <c r="S146" s="91"/>
      <c r="T146" s="233">
        <f>S146*H146</f>
        <v>0</v>
      </c>
      <c r="U146" s="233">
        <v>0</v>
      </c>
      <c r="V146" s="233">
        <f>U146*H146</f>
        <v>0</v>
      </c>
      <c r="W146" s="233">
        <v>0</v>
      </c>
      <c r="X146" s="234">
        <f>W146*H146</f>
        <v>0</v>
      </c>
      <c r="Y146" s="38"/>
      <c r="Z146" s="38"/>
      <c r="AA146" s="38"/>
      <c r="AB146" s="38"/>
      <c r="AC146" s="38"/>
      <c r="AD146" s="38"/>
      <c r="AE146" s="38"/>
      <c r="AR146" s="235" t="s">
        <v>156</v>
      </c>
      <c r="AT146" s="235" t="s">
        <v>162</v>
      </c>
      <c r="AU146" s="235" t="s">
        <v>91</v>
      </c>
      <c r="AY146" s="17" t="s">
        <v>148</v>
      </c>
      <c r="BE146" s="236">
        <f>IF(O146="základní",K146,0)</f>
        <v>0</v>
      </c>
      <c r="BF146" s="236">
        <f>IF(O146="snížená",K146,0)</f>
        <v>0</v>
      </c>
      <c r="BG146" s="236">
        <f>IF(O146="zákl. přenesená",K146,0)</f>
        <v>0</v>
      </c>
      <c r="BH146" s="236">
        <f>IF(O146="sníž. přenesená",K146,0)</f>
        <v>0</v>
      </c>
      <c r="BI146" s="236">
        <f>IF(O146="nulová",K146,0)</f>
        <v>0</v>
      </c>
      <c r="BJ146" s="17" t="s">
        <v>89</v>
      </c>
      <c r="BK146" s="236">
        <f>ROUND(P146*H146,2)</f>
        <v>0</v>
      </c>
      <c r="BL146" s="17" t="s">
        <v>156</v>
      </c>
      <c r="BM146" s="235" t="s">
        <v>185</v>
      </c>
    </row>
    <row r="147" spans="1:47" s="2" customFormat="1" ht="12">
      <c r="A147" s="38"/>
      <c r="B147" s="39"/>
      <c r="C147" s="40"/>
      <c r="D147" s="237" t="s">
        <v>158</v>
      </c>
      <c r="E147" s="40"/>
      <c r="F147" s="238" t="s">
        <v>186</v>
      </c>
      <c r="G147" s="40"/>
      <c r="H147" s="40"/>
      <c r="I147" s="239"/>
      <c r="J147" s="239"/>
      <c r="K147" s="40"/>
      <c r="L147" s="40"/>
      <c r="M147" s="44"/>
      <c r="N147" s="240"/>
      <c r="O147" s="241"/>
      <c r="P147" s="91"/>
      <c r="Q147" s="91"/>
      <c r="R147" s="91"/>
      <c r="S147" s="91"/>
      <c r="T147" s="91"/>
      <c r="U147" s="91"/>
      <c r="V147" s="91"/>
      <c r="W147" s="91"/>
      <c r="X147" s="92"/>
      <c r="Y147" s="38"/>
      <c r="Z147" s="38"/>
      <c r="AA147" s="38"/>
      <c r="AB147" s="38"/>
      <c r="AC147" s="38"/>
      <c r="AD147" s="38"/>
      <c r="AE147" s="38"/>
      <c r="AT147" s="17" t="s">
        <v>158</v>
      </c>
      <c r="AU147" s="17" t="s">
        <v>91</v>
      </c>
    </row>
    <row r="148" spans="1:47" s="2" customFormat="1" ht="12">
      <c r="A148" s="38"/>
      <c r="B148" s="39"/>
      <c r="C148" s="40"/>
      <c r="D148" s="282" t="s">
        <v>169</v>
      </c>
      <c r="E148" s="40"/>
      <c r="F148" s="283" t="s">
        <v>187</v>
      </c>
      <c r="G148" s="40"/>
      <c r="H148" s="40"/>
      <c r="I148" s="239"/>
      <c r="J148" s="239"/>
      <c r="K148" s="40"/>
      <c r="L148" s="40"/>
      <c r="M148" s="44"/>
      <c r="N148" s="240"/>
      <c r="O148" s="241"/>
      <c r="P148" s="91"/>
      <c r="Q148" s="91"/>
      <c r="R148" s="91"/>
      <c r="S148" s="91"/>
      <c r="T148" s="91"/>
      <c r="U148" s="91"/>
      <c r="V148" s="91"/>
      <c r="W148" s="91"/>
      <c r="X148" s="92"/>
      <c r="Y148" s="38"/>
      <c r="Z148" s="38"/>
      <c r="AA148" s="38"/>
      <c r="AB148" s="38"/>
      <c r="AC148" s="38"/>
      <c r="AD148" s="38"/>
      <c r="AE148" s="38"/>
      <c r="AT148" s="17" t="s">
        <v>169</v>
      </c>
      <c r="AU148" s="17" t="s">
        <v>91</v>
      </c>
    </row>
    <row r="149" spans="1:51" s="13" customFormat="1" ht="12">
      <c r="A149" s="13"/>
      <c r="B149" s="242"/>
      <c r="C149" s="243"/>
      <c r="D149" s="237" t="s">
        <v>159</v>
      </c>
      <c r="E149" s="244" t="s">
        <v>1</v>
      </c>
      <c r="F149" s="245" t="s">
        <v>160</v>
      </c>
      <c r="G149" s="243"/>
      <c r="H149" s="244" t="s">
        <v>1</v>
      </c>
      <c r="I149" s="246"/>
      <c r="J149" s="246"/>
      <c r="K149" s="243"/>
      <c r="L149" s="243"/>
      <c r="M149" s="247"/>
      <c r="N149" s="248"/>
      <c r="O149" s="249"/>
      <c r="P149" s="249"/>
      <c r="Q149" s="249"/>
      <c r="R149" s="249"/>
      <c r="S149" s="249"/>
      <c r="T149" s="249"/>
      <c r="U149" s="249"/>
      <c r="V149" s="249"/>
      <c r="W149" s="249"/>
      <c r="X149" s="250"/>
      <c r="Y149" s="13"/>
      <c r="Z149" s="13"/>
      <c r="AA149" s="13"/>
      <c r="AB149" s="13"/>
      <c r="AC149" s="13"/>
      <c r="AD149" s="13"/>
      <c r="AE149" s="13"/>
      <c r="AT149" s="251" t="s">
        <v>159</v>
      </c>
      <c r="AU149" s="251" t="s">
        <v>91</v>
      </c>
      <c r="AV149" s="13" t="s">
        <v>89</v>
      </c>
      <c r="AW149" s="13" t="s">
        <v>5</v>
      </c>
      <c r="AX149" s="13" t="s">
        <v>81</v>
      </c>
      <c r="AY149" s="251" t="s">
        <v>148</v>
      </c>
    </row>
    <row r="150" spans="1:51" s="14" customFormat="1" ht="12">
      <c r="A150" s="14"/>
      <c r="B150" s="252"/>
      <c r="C150" s="253"/>
      <c r="D150" s="237" t="s">
        <v>159</v>
      </c>
      <c r="E150" s="254" t="s">
        <v>1</v>
      </c>
      <c r="F150" s="255" t="s">
        <v>89</v>
      </c>
      <c r="G150" s="253"/>
      <c r="H150" s="256">
        <v>1</v>
      </c>
      <c r="I150" s="257"/>
      <c r="J150" s="257"/>
      <c r="K150" s="253"/>
      <c r="L150" s="253"/>
      <c r="M150" s="258"/>
      <c r="N150" s="259"/>
      <c r="O150" s="260"/>
      <c r="P150" s="260"/>
      <c r="Q150" s="260"/>
      <c r="R150" s="260"/>
      <c r="S150" s="260"/>
      <c r="T150" s="260"/>
      <c r="U150" s="260"/>
      <c r="V150" s="260"/>
      <c r="W150" s="260"/>
      <c r="X150" s="261"/>
      <c r="Y150" s="14"/>
      <c r="Z150" s="14"/>
      <c r="AA150" s="14"/>
      <c r="AB150" s="14"/>
      <c r="AC150" s="14"/>
      <c r="AD150" s="14"/>
      <c r="AE150" s="14"/>
      <c r="AT150" s="262" t="s">
        <v>159</v>
      </c>
      <c r="AU150" s="262" t="s">
        <v>91</v>
      </c>
      <c r="AV150" s="14" t="s">
        <v>91</v>
      </c>
      <c r="AW150" s="14" t="s">
        <v>5</v>
      </c>
      <c r="AX150" s="14" t="s">
        <v>81</v>
      </c>
      <c r="AY150" s="262" t="s">
        <v>148</v>
      </c>
    </row>
    <row r="151" spans="1:51" s="15" customFormat="1" ht="12">
      <c r="A151" s="15"/>
      <c r="B151" s="263"/>
      <c r="C151" s="264"/>
      <c r="D151" s="237" t="s">
        <v>159</v>
      </c>
      <c r="E151" s="265" t="s">
        <v>1</v>
      </c>
      <c r="F151" s="266" t="s">
        <v>161</v>
      </c>
      <c r="G151" s="264"/>
      <c r="H151" s="267">
        <v>1</v>
      </c>
      <c r="I151" s="268"/>
      <c r="J151" s="268"/>
      <c r="K151" s="264"/>
      <c r="L151" s="264"/>
      <c r="M151" s="269"/>
      <c r="N151" s="270"/>
      <c r="O151" s="271"/>
      <c r="P151" s="271"/>
      <c r="Q151" s="271"/>
      <c r="R151" s="271"/>
      <c r="S151" s="271"/>
      <c r="T151" s="271"/>
      <c r="U151" s="271"/>
      <c r="V151" s="271"/>
      <c r="W151" s="271"/>
      <c r="X151" s="272"/>
      <c r="Y151" s="15"/>
      <c r="Z151" s="15"/>
      <c r="AA151" s="15"/>
      <c r="AB151" s="15"/>
      <c r="AC151" s="15"/>
      <c r="AD151" s="15"/>
      <c r="AE151" s="15"/>
      <c r="AT151" s="273" t="s">
        <v>159</v>
      </c>
      <c r="AU151" s="273" t="s">
        <v>91</v>
      </c>
      <c r="AV151" s="15" t="s">
        <v>156</v>
      </c>
      <c r="AW151" s="15" t="s">
        <v>5</v>
      </c>
      <c r="AX151" s="15" t="s">
        <v>89</v>
      </c>
      <c r="AY151" s="273" t="s">
        <v>148</v>
      </c>
    </row>
    <row r="152" spans="1:65" s="2" customFormat="1" ht="24.15" customHeight="1">
      <c r="A152" s="38"/>
      <c r="B152" s="39"/>
      <c r="C152" s="221" t="s">
        <v>188</v>
      </c>
      <c r="D152" s="221" t="s">
        <v>151</v>
      </c>
      <c r="E152" s="222" t="s">
        <v>189</v>
      </c>
      <c r="F152" s="223" t="s">
        <v>190</v>
      </c>
      <c r="G152" s="224" t="s">
        <v>154</v>
      </c>
      <c r="H152" s="225">
        <v>1</v>
      </c>
      <c r="I152" s="226"/>
      <c r="J152" s="227"/>
      <c r="K152" s="228">
        <f>ROUND(P152*H152,2)</f>
        <v>0</v>
      </c>
      <c r="L152" s="223" t="s">
        <v>1</v>
      </c>
      <c r="M152" s="229"/>
      <c r="N152" s="230" t="s">
        <v>1</v>
      </c>
      <c r="O152" s="231" t="s">
        <v>44</v>
      </c>
      <c r="P152" s="232">
        <f>I152+J152</f>
        <v>0</v>
      </c>
      <c r="Q152" s="232">
        <f>ROUND(I152*H152,2)</f>
        <v>0</v>
      </c>
      <c r="R152" s="232">
        <f>ROUND(J152*H152,2)</f>
        <v>0</v>
      </c>
      <c r="S152" s="91"/>
      <c r="T152" s="233">
        <f>S152*H152</f>
        <v>0</v>
      </c>
      <c r="U152" s="233">
        <v>0</v>
      </c>
      <c r="V152" s="233">
        <f>U152*H152</f>
        <v>0</v>
      </c>
      <c r="W152" s="233">
        <v>0</v>
      </c>
      <c r="X152" s="234">
        <f>W152*H152</f>
        <v>0</v>
      </c>
      <c r="Y152" s="38"/>
      <c r="Z152" s="38"/>
      <c r="AA152" s="38"/>
      <c r="AB152" s="38"/>
      <c r="AC152" s="38"/>
      <c r="AD152" s="38"/>
      <c r="AE152" s="38"/>
      <c r="AR152" s="235" t="s">
        <v>155</v>
      </c>
      <c r="AT152" s="235" t="s">
        <v>151</v>
      </c>
      <c r="AU152" s="235" t="s">
        <v>91</v>
      </c>
      <c r="AY152" s="17" t="s">
        <v>148</v>
      </c>
      <c r="BE152" s="236">
        <f>IF(O152="základní",K152,0)</f>
        <v>0</v>
      </c>
      <c r="BF152" s="236">
        <f>IF(O152="snížená",K152,0)</f>
        <v>0</v>
      </c>
      <c r="BG152" s="236">
        <f>IF(O152="zákl. přenesená",K152,0)</f>
        <v>0</v>
      </c>
      <c r="BH152" s="236">
        <f>IF(O152="sníž. přenesená",K152,0)</f>
        <v>0</v>
      </c>
      <c r="BI152" s="236">
        <f>IF(O152="nulová",K152,0)</f>
        <v>0</v>
      </c>
      <c r="BJ152" s="17" t="s">
        <v>89</v>
      </c>
      <c r="BK152" s="236">
        <f>ROUND(P152*H152,2)</f>
        <v>0</v>
      </c>
      <c r="BL152" s="17" t="s">
        <v>156</v>
      </c>
      <c r="BM152" s="235" t="s">
        <v>191</v>
      </c>
    </row>
    <row r="153" spans="1:47" s="2" customFormat="1" ht="12">
      <c r="A153" s="38"/>
      <c r="B153" s="39"/>
      <c r="C153" s="40"/>
      <c r="D153" s="237" t="s">
        <v>158</v>
      </c>
      <c r="E153" s="40"/>
      <c r="F153" s="238" t="s">
        <v>190</v>
      </c>
      <c r="G153" s="40"/>
      <c r="H153" s="40"/>
      <c r="I153" s="239"/>
      <c r="J153" s="239"/>
      <c r="K153" s="40"/>
      <c r="L153" s="40"/>
      <c r="M153" s="44"/>
      <c r="N153" s="240"/>
      <c r="O153" s="241"/>
      <c r="P153" s="91"/>
      <c r="Q153" s="91"/>
      <c r="R153" s="91"/>
      <c r="S153" s="91"/>
      <c r="T153" s="91"/>
      <c r="U153" s="91"/>
      <c r="V153" s="91"/>
      <c r="W153" s="91"/>
      <c r="X153" s="92"/>
      <c r="Y153" s="38"/>
      <c r="Z153" s="38"/>
      <c r="AA153" s="38"/>
      <c r="AB153" s="38"/>
      <c r="AC153" s="38"/>
      <c r="AD153" s="38"/>
      <c r="AE153" s="38"/>
      <c r="AT153" s="17" t="s">
        <v>158</v>
      </c>
      <c r="AU153" s="17" t="s">
        <v>91</v>
      </c>
    </row>
    <row r="154" spans="1:47" s="2" customFormat="1" ht="12">
      <c r="A154" s="38"/>
      <c r="B154" s="39"/>
      <c r="C154" s="40"/>
      <c r="D154" s="237" t="s">
        <v>176</v>
      </c>
      <c r="E154" s="40"/>
      <c r="F154" s="284" t="s">
        <v>192</v>
      </c>
      <c r="G154" s="40"/>
      <c r="H154" s="40"/>
      <c r="I154" s="239"/>
      <c r="J154" s="239"/>
      <c r="K154" s="40"/>
      <c r="L154" s="40"/>
      <c r="M154" s="44"/>
      <c r="N154" s="240"/>
      <c r="O154" s="241"/>
      <c r="P154" s="91"/>
      <c r="Q154" s="91"/>
      <c r="R154" s="91"/>
      <c r="S154" s="91"/>
      <c r="T154" s="91"/>
      <c r="U154" s="91"/>
      <c r="V154" s="91"/>
      <c r="W154" s="91"/>
      <c r="X154" s="92"/>
      <c r="Y154" s="38"/>
      <c r="Z154" s="38"/>
      <c r="AA154" s="38"/>
      <c r="AB154" s="38"/>
      <c r="AC154" s="38"/>
      <c r="AD154" s="38"/>
      <c r="AE154" s="38"/>
      <c r="AT154" s="17" t="s">
        <v>176</v>
      </c>
      <c r="AU154" s="17" t="s">
        <v>91</v>
      </c>
    </row>
    <row r="155" spans="1:51" s="13" customFormat="1" ht="12">
      <c r="A155" s="13"/>
      <c r="B155" s="242"/>
      <c r="C155" s="243"/>
      <c r="D155" s="237" t="s">
        <v>159</v>
      </c>
      <c r="E155" s="244" t="s">
        <v>1</v>
      </c>
      <c r="F155" s="245" t="s">
        <v>160</v>
      </c>
      <c r="G155" s="243"/>
      <c r="H155" s="244" t="s">
        <v>1</v>
      </c>
      <c r="I155" s="246"/>
      <c r="J155" s="246"/>
      <c r="K155" s="243"/>
      <c r="L155" s="243"/>
      <c r="M155" s="247"/>
      <c r="N155" s="248"/>
      <c r="O155" s="249"/>
      <c r="P155" s="249"/>
      <c r="Q155" s="249"/>
      <c r="R155" s="249"/>
      <c r="S155" s="249"/>
      <c r="T155" s="249"/>
      <c r="U155" s="249"/>
      <c r="V155" s="249"/>
      <c r="W155" s="249"/>
      <c r="X155" s="250"/>
      <c r="Y155" s="13"/>
      <c r="Z155" s="13"/>
      <c r="AA155" s="13"/>
      <c r="AB155" s="13"/>
      <c r="AC155" s="13"/>
      <c r="AD155" s="13"/>
      <c r="AE155" s="13"/>
      <c r="AT155" s="251" t="s">
        <v>159</v>
      </c>
      <c r="AU155" s="251" t="s">
        <v>91</v>
      </c>
      <c r="AV155" s="13" t="s">
        <v>89</v>
      </c>
      <c r="AW155" s="13" t="s">
        <v>5</v>
      </c>
      <c r="AX155" s="13" t="s">
        <v>81</v>
      </c>
      <c r="AY155" s="251" t="s">
        <v>148</v>
      </c>
    </row>
    <row r="156" spans="1:51" s="14" customFormat="1" ht="12">
      <c r="A156" s="14"/>
      <c r="B156" s="252"/>
      <c r="C156" s="253"/>
      <c r="D156" s="237" t="s">
        <v>159</v>
      </c>
      <c r="E156" s="254" t="s">
        <v>1</v>
      </c>
      <c r="F156" s="255" t="s">
        <v>89</v>
      </c>
      <c r="G156" s="253"/>
      <c r="H156" s="256">
        <v>1</v>
      </c>
      <c r="I156" s="257"/>
      <c r="J156" s="257"/>
      <c r="K156" s="253"/>
      <c r="L156" s="253"/>
      <c r="M156" s="258"/>
      <c r="N156" s="259"/>
      <c r="O156" s="260"/>
      <c r="P156" s="260"/>
      <c r="Q156" s="260"/>
      <c r="R156" s="260"/>
      <c r="S156" s="260"/>
      <c r="T156" s="260"/>
      <c r="U156" s="260"/>
      <c r="V156" s="260"/>
      <c r="W156" s="260"/>
      <c r="X156" s="261"/>
      <c r="Y156" s="14"/>
      <c r="Z156" s="14"/>
      <c r="AA156" s="14"/>
      <c r="AB156" s="14"/>
      <c r="AC156" s="14"/>
      <c r="AD156" s="14"/>
      <c r="AE156" s="14"/>
      <c r="AT156" s="262" t="s">
        <v>159</v>
      </c>
      <c r="AU156" s="262" t="s">
        <v>91</v>
      </c>
      <c r="AV156" s="14" t="s">
        <v>91</v>
      </c>
      <c r="AW156" s="14" t="s">
        <v>5</v>
      </c>
      <c r="AX156" s="14" t="s">
        <v>81</v>
      </c>
      <c r="AY156" s="262" t="s">
        <v>148</v>
      </c>
    </row>
    <row r="157" spans="1:51" s="15" customFormat="1" ht="12">
      <c r="A157" s="15"/>
      <c r="B157" s="263"/>
      <c r="C157" s="264"/>
      <c r="D157" s="237" t="s">
        <v>159</v>
      </c>
      <c r="E157" s="265" t="s">
        <v>1</v>
      </c>
      <c r="F157" s="266" t="s">
        <v>161</v>
      </c>
      <c r="G157" s="264"/>
      <c r="H157" s="267">
        <v>1</v>
      </c>
      <c r="I157" s="268"/>
      <c r="J157" s="268"/>
      <c r="K157" s="264"/>
      <c r="L157" s="264"/>
      <c r="M157" s="269"/>
      <c r="N157" s="270"/>
      <c r="O157" s="271"/>
      <c r="P157" s="271"/>
      <c r="Q157" s="271"/>
      <c r="R157" s="271"/>
      <c r="S157" s="271"/>
      <c r="T157" s="271"/>
      <c r="U157" s="271"/>
      <c r="V157" s="271"/>
      <c r="W157" s="271"/>
      <c r="X157" s="272"/>
      <c r="Y157" s="15"/>
      <c r="Z157" s="15"/>
      <c r="AA157" s="15"/>
      <c r="AB157" s="15"/>
      <c r="AC157" s="15"/>
      <c r="AD157" s="15"/>
      <c r="AE157" s="15"/>
      <c r="AT157" s="273" t="s">
        <v>159</v>
      </c>
      <c r="AU157" s="273" t="s">
        <v>91</v>
      </c>
      <c r="AV157" s="15" t="s">
        <v>156</v>
      </c>
      <c r="AW157" s="15" t="s">
        <v>5</v>
      </c>
      <c r="AX157" s="15" t="s">
        <v>89</v>
      </c>
      <c r="AY157" s="273" t="s">
        <v>148</v>
      </c>
    </row>
    <row r="158" spans="1:65" s="2" customFormat="1" ht="44.25" customHeight="1">
      <c r="A158" s="38"/>
      <c r="B158" s="39"/>
      <c r="C158" s="274" t="s">
        <v>193</v>
      </c>
      <c r="D158" s="274" t="s">
        <v>162</v>
      </c>
      <c r="E158" s="275" t="s">
        <v>194</v>
      </c>
      <c r="F158" s="276" t="s">
        <v>195</v>
      </c>
      <c r="G158" s="277" t="s">
        <v>154</v>
      </c>
      <c r="H158" s="278">
        <v>10</v>
      </c>
      <c r="I158" s="279"/>
      <c r="J158" s="279"/>
      <c r="K158" s="280">
        <f>ROUND(P158*H158,2)</f>
        <v>0</v>
      </c>
      <c r="L158" s="276" t="s">
        <v>166</v>
      </c>
      <c r="M158" s="44"/>
      <c r="N158" s="281" t="s">
        <v>1</v>
      </c>
      <c r="O158" s="231" t="s">
        <v>44</v>
      </c>
      <c r="P158" s="232">
        <f>I158+J158</f>
        <v>0</v>
      </c>
      <c r="Q158" s="232">
        <f>ROUND(I158*H158,2)</f>
        <v>0</v>
      </c>
      <c r="R158" s="232">
        <f>ROUND(J158*H158,2)</f>
        <v>0</v>
      </c>
      <c r="S158" s="91"/>
      <c r="T158" s="233">
        <f>S158*H158</f>
        <v>0</v>
      </c>
      <c r="U158" s="233">
        <v>0</v>
      </c>
      <c r="V158" s="233">
        <f>U158*H158</f>
        <v>0</v>
      </c>
      <c r="W158" s="233">
        <v>0</v>
      </c>
      <c r="X158" s="234">
        <f>W158*H158</f>
        <v>0</v>
      </c>
      <c r="Y158" s="38"/>
      <c r="Z158" s="38"/>
      <c r="AA158" s="38"/>
      <c r="AB158" s="38"/>
      <c r="AC158" s="38"/>
      <c r="AD158" s="38"/>
      <c r="AE158" s="38"/>
      <c r="AR158" s="235" t="s">
        <v>156</v>
      </c>
      <c r="AT158" s="235" t="s">
        <v>162</v>
      </c>
      <c r="AU158" s="235" t="s">
        <v>91</v>
      </c>
      <c r="AY158" s="17" t="s">
        <v>148</v>
      </c>
      <c r="BE158" s="236">
        <f>IF(O158="základní",K158,0)</f>
        <v>0</v>
      </c>
      <c r="BF158" s="236">
        <f>IF(O158="snížená",K158,0)</f>
        <v>0</v>
      </c>
      <c r="BG158" s="236">
        <f>IF(O158="zákl. přenesená",K158,0)</f>
        <v>0</v>
      </c>
      <c r="BH158" s="236">
        <f>IF(O158="sníž. přenesená",K158,0)</f>
        <v>0</v>
      </c>
      <c r="BI158" s="236">
        <f>IF(O158="nulová",K158,0)</f>
        <v>0</v>
      </c>
      <c r="BJ158" s="17" t="s">
        <v>89</v>
      </c>
      <c r="BK158" s="236">
        <f>ROUND(P158*H158,2)</f>
        <v>0</v>
      </c>
      <c r="BL158" s="17" t="s">
        <v>156</v>
      </c>
      <c r="BM158" s="235" t="s">
        <v>196</v>
      </c>
    </row>
    <row r="159" spans="1:47" s="2" customFormat="1" ht="12">
      <c r="A159" s="38"/>
      <c r="B159" s="39"/>
      <c r="C159" s="40"/>
      <c r="D159" s="237" t="s">
        <v>158</v>
      </c>
      <c r="E159" s="40"/>
      <c r="F159" s="238" t="s">
        <v>195</v>
      </c>
      <c r="G159" s="40"/>
      <c r="H159" s="40"/>
      <c r="I159" s="239"/>
      <c r="J159" s="239"/>
      <c r="K159" s="40"/>
      <c r="L159" s="40"/>
      <c r="M159" s="44"/>
      <c r="N159" s="240"/>
      <c r="O159" s="241"/>
      <c r="P159" s="91"/>
      <c r="Q159" s="91"/>
      <c r="R159" s="91"/>
      <c r="S159" s="91"/>
      <c r="T159" s="91"/>
      <c r="U159" s="91"/>
      <c r="V159" s="91"/>
      <c r="W159" s="91"/>
      <c r="X159" s="92"/>
      <c r="Y159" s="38"/>
      <c r="Z159" s="38"/>
      <c r="AA159" s="38"/>
      <c r="AB159" s="38"/>
      <c r="AC159" s="38"/>
      <c r="AD159" s="38"/>
      <c r="AE159" s="38"/>
      <c r="AT159" s="17" t="s">
        <v>158</v>
      </c>
      <c r="AU159" s="17" t="s">
        <v>91</v>
      </c>
    </row>
    <row r="160" spans="1:47" s="2" customFormat="1" ht="12">
      <c r="A160" s="38"/>
      <c r="B160" s="39"/>
      <c r="C160" s="40"/>
      <c r="D160" s="282" t="s">
        <v>169</v>
      </c>
      <c r="E160" s="40"/>
      <c r="F160" s="283" t="s">
        <v>197</v>
      </c>
      <c r="G160" s="40"/>
      <c r="H160" s="40"/>
      <c r="I160" s="239"/>
      <c r="J160" s="239"/>
      <c r="K160" s="40"/>
      <c r="L160" s="40"/>
      <c r="M160" s="44"/>
      <c r="N160" s="240"/>
      <c r="O160" s="241"/>
      <c r="P160" s="91"/>
      <c r="Q160" s="91"/>
      <c r="R160" s="91"/>
      <c r="S160" s="91"/>
      <c r="T160" s="91"/>
      <c r="U160" s="91"/>
      <c r="V160" s="91"/>
      <c r="W160" s="91"/>
      <c r="X160" s="92"/>
      <c r="Y160" s="38"/>
      <c r="Z160" s="38"/>
      <c r="AA160" s="38"/>
      <c r="AB160" s="38"/>
      <c r="AC160" s="38"/>
      <c r="AD160" s="38"/>
      <c r="AE160" s="38"/>
      <c r="AT160" s="17" t="s">
        <v>169</v>
      </c>
      <c r="AU160" s="17" t="s">
        <v>91</v>
      </c>
    </row>
    <row r="161" spans="1:51" s="13" customFormat="1" ht="12">
      <c r="A161" s="13"/>
      <c r="B161" s="242"/>
      <c r="C161" s="243"/>
      <c r="D161" s="237" t="s">
        <v>159</v>
      </c>
      <c r="E161" s="244" t="s">
        <v>1</v>
      </c>
      <c r="F161" s="245" t="s">
        <v>160</v>
      </c>
      <c r="G161" s="243"/>
      <c r="H161" s="244" t="s">
        <v>1</v>
      </c>
      <c r="I161" s="246"/>
      <c r="J161" s="246"/>
      <c r="K161" s="243"/>
      <c r="L161" s="243"/>
      <c r="M161" s="247"/>
      <c r="N161" s="248"/>
      <c r="O161" s="249"/>
      <c r="P161" s="249"/>
      <c r="Q161" s="249"/>
      <c r="R161" s="249"/>
      <c r="S161" s="249"/>
      <c r="T161" s="249"/>
      <c r="U161" s="249"/>
      <c r="V161" s="249"/>
      <c r="W161" s="249"/>
      <c r="X161" s="250"/>
      <c r="Y161" s="13"/>
      <c r="Z161" s="13"/>
      <c r="AA161" s="13"/>
      <c r="AB161" s="13"/>
      <c r="AC161" s="13"/>
      <c r="AD161" s="13"/>
      <c r="AE161" s="13"/>
      <c r="AT161" s="251" t="s">
        <v>159</v>
      </c>
      <c r="AU161" s="251" t="s">
        <v>91</v>
      </c>
      <c r="AV161" s="13" t="s">
        <v>89</v>
      </c>
      <c r="AW161" s="13" t="s">
        <v>5</v>
      </c>
      <c r="AX161" s="13" t="s">
        <v>81</v>
      </c>
      <c r="AY161" s="251" t="s">
        <v>148</v>
      </c>
    </row>
    <row r="162" spans="1:51" s="14" customFormat="1" ht="12">
      <c r="A162" s="14"/>
      <c r="B162" s="252"/>
      <c r="C162" s="253"/>
      <c r="D162" s="237" t="s">
        <v>159</v>
      </c>
      <c r="E162" s="254" t="s">
        <v>1</v>
      </c>
      <c r="F162" s="255" t="s">
        <v>198</v>
      </c>
      <c r="G162" s="253"/>
      <c r="H162" s="256">
        <v>10</v>
      </c>
      <c r="I162" s="257"/>
      <c r="J162" s="257"/>
      <c r="K162" s="253"/>
      <c r="L162" s="253"/>
      <c r="M162" s="258"/>
      <c r="N162" s="259"/>
      <c r="O162" s="260"/>
      <c r="P162" s="260"/>
      <c r="Q162" s="260"/>
      <c r="R162" s="260"/>
      <c r="S162" s="260"/>
      <c r="T162" s="260"/>
      <c r="U162" s="260"/>
      <c r="V162" s="260"/>
      <c r="W162" s="260"/>
      <c r="X162" s="261"/>
      <c r="Y162" s="14"/>
      <c r="Z162" s="14"/>
      <c r="AA162" s="14"/>
      <c r="AB162" s="14"/>
      <c r="AC162" s="14"/>
      <c r="AD162" s="14"/>
      <c r="AE162" s="14"/>
      <c r="AT162" s="262" t="s">
        <v>159</v>
      </c>
      <c r="AU162" s="262" t="s">
        <v>91</v>
      </c>
      <c r="AV162" s="14" t="s">
        <v>91</v>
      </c>
      <c r="AW162" s="14" t="s">
        <v>5</v>
      </c>
      <c r="AX162" s="14" t="s">
        <v>81</v>
      </c>
      <c r="AY162" s="262" t="s">
        <v>148</v>
      </c>
    </row>
    <row r="163" spans="1:51" s="15" customFormat="1" ht="12">
      <c r="A163" s="15"/>
      <c r="B163" s="263"/>
      <c r="C163" s="264"/>
      <c r="D163" s="237" t="s">
        <v>159</v>
      </c>
      <c r="E163" s="265" t="s">
        <v>1</v>
      </c>
      <c r="F163" s="266" t="s">
        <v>161</v>
      </c>
      <c r="G163" s="264"/>
      <c r="H163" s="267">
        <v>10</v>
      </c>
      <c r="I163" s="268"/>
      <c r="J163" s="268"/>
      <c r="K163" s="264"/>
      <c r="L163" s="264"/>
      <c r="M163" s="269"/>
      <c r="N163" s="270"/>
      <c r="O163" s="271"/>
      <c r="P163" s="271"/>
      <c r="Q163" s="271"/>
      <c r="R163" s="271"/>
      <c r="S163" s="271"/>
      <c r="T163" s="271"/>
      <c r="U163" s="271"/>
      <c r="V163" s="271"/>
      <c r="W163" s="271"/>
      <c r="X163" s="272"/>
      <c r="Y163" s="15"/>
      <c r="Z163" s="15"/>
      <c r="AA163" s="15"/>
      <c r="AB163" s="15"/>
      <c r="AC163" s="15"/>
      <c r="AD163" s="15"/>
      <c r="AE163" s="15"/>
      <c r="AT163" s="273" t="s">
        <v>159</v>
      </c>
      <c r="AU163" s="273" t="s">
        <v>91</v>
      </c>
      <c r="AV163" s="15" t="s">
        <v>156</v>
      </c>
      <c r="AW163" s="15" t="s">
        <v>5</v>
      </c>
      <c r="AX163" s="15" t="s">
        <v>89</v>
      </c>
      <c r="AY163" s="273" t="s">
        <v>148</v>
      </c>
    </row>
    <row r="164" spans="1:65" s="2" customFormat="1" ht="49.05" customHeight="1">
      <c r="A164" s="38"/>
      <c r="B164" s="39"/>
      <c r="C164" s="221" t="s">
        <v>155</v>
      </c>
      <c r="D164" s="221" t="s">
        <v>151</v>
      </c>
      <c r="E164" s="222" t="s">
        <v>199</v>
      </c>
      <c r="F164" s="223" t="s">
        <v>200</v>
      </c>
      <c r="G164" s="224" t="s">
        <v>154</v>
      </c>
      <c r="H164" s="225">
        <v>8</v>
      </c>
      <c r="I164" s="226"/>
      <c r="J164" s="227"/>
      <c r="K164" s="228">
        <f>ROUND(P164*H164,2)</f>
        <v>0</v>
      </c>
      <c r="L164" s="223" t="s">
        <v>1</v>
      </c>
      <c r="M164" s="229"/>
      <c r="N164" s="230" t="s">
        <v>1</v>
      </c>
      <c r="O164" s="231" t="s">
        <v>44</v>
      </c>
      <c r="P164" s="232">
        <f>I164+J164</f>
        <v>0</v>
      </c>
      <c r="Q164" s="232">
        <f>ROUND(I164*H164,2)</f>
        <v>0</v>
      </c>
      <c r="R164" s="232">
        <f>ROUND(J164*H164,2)</f>
        <v>0</v>
      </c>
      <c r="S164" s="91"/>
      <c r="T164" s="233">
        <f>S164*H164</f>
        <v>0</v>
      </c>
      <c r="U164" s="233">
        <v>0</v>
      </c>
      <c r="V164" s="233">
        <f>U164*H164</f>
        <v>0</v>
      </c>
      <c r="W164" s="233">
        <v>0</v>
      </c>
      <c r="X164" s="234">
        <f>W164*H164</f>
        <v>0</v>
      </c>
      <c r="Y164" s="38"/>
      <c r="Z164" s="38"/>
      <c r="AA164" s="38"/>
      <c r="AB164" s="38"/>
      <c r="AC164" s="38"/>
      <c r="AD164" s="38"/>
      <c r="AE164" s="38"/>
      <c r="AR164" s="235" t="s">
        <v>155</v>
      </c>
      <c r="AT164" s="235" t="s">
        <v>151</v>
      </c>
      <c r="AU164" s="235" t="s">
        <v>91</v>
      </c>
      <c r="AY164" s="17" t="s">
        <v>148</v>
      </c>
      <c r="BE164" s="236">
        <f>IF(O164="základní",K164,0)</f>
        <v>0</v>
      </c>
      <c r="BF164" s="236">
        <f>IF(O164="snížená",K164,0)</f>
        <v>0</v>
      </c>
      <c r="BG164" s="236">
        <f>IF(O164="zákl. přenesená",K164,0)</f>
        <v>0</v>
      </c>
      <c r="BH164" s="236">
        <f>IF(O164="sníž. přenesená",K164,0)</f>
        <v>0</v>
      </c>
      <c r="BI164" s="236">
        <f>IF(O164="nulová",K164,0)</f>
        <v>0</v>
      </c>
      <c r="BJ164" s="17" t="s">
        <v>89</v>
      </c>
      <c r="BK164" s="236">
        <f>ROUND(P164*H164,2)</f>
        <v>0</v>
      </c>
      <c r="BL164" s="17" t="s">
        <v>156</v>
      </c>
      <c r="BM164" s="235" t="s">
        <v>201</v>
      </c>
    </row>
    <row r="165" spans="1:47" s="2" customFormat="1" ht="12">
      <c r="A165" s="38"/>
      <c r="B165" s="39"/>
      <c r="C165" s="40"/>
      <c r="D165" s="237" t="s">
        <v>158</v>
      </c>
      <c r="E165" s="40"/>
      <c r="F165" s="238" t="s">
        <v>200</v>
      </c>
      <c r="G165" s="40"/>
      <c r="H165" s="40"/>
      <c r="I165" s="239"/>
      <c r="J165" s="239"/>
      <c r="K165" s="40"/>
      <c r="L165" s="40"/>
      <c r="M165" s="44"/>
      <c r="N165" s="240"/>
      <c r="O165" s="241"/>
      <c r="P165" s="91"/>
      <c r="Q165" s="91"/>
      <c r="R165" s="91"/>
      <c r="S165" s="91"/>
      <c r="T165" s="91"/>
      <c r="U165" s="91"/>
      <c r="V165" s="91"/>
      <c r="W165" s="91"/>
      <c r="X165" s="92"/>
      <c r="Y165" s="38"/>
      <c r="Z165" s="38"/>
      <c r="AA165" s="38"/>
      <c r="AB165" s="38"/>
      <c r="AC165" s="38"/>
      <c r="AD165" s="38"/>
      <c r="AE165" s="38"/>
      <c r="AT165" s="17" t="s">
        <v>158</v>
      </c>
      <c r="AU165" s="17" t="s">
        <v>91</v>
      </c>
    </row>
    <row r="166" spans="1:47" s="2" customFormat="1" ht="12">
      <c r="A166" s="38"/>
      <c r="B166" s="39"/>
      <c r="C166" s="40"/>
      <c r="D166" s="237" t="s">
        <v>176</v>
      </c>
      <c r="E166" s="40"/>
      <c r="F166" s="284" t="s">
        <v>192</v>
      </c>
      <c r="G166" s="40"/>
      <c r="H166" s="40"/>
      <c r="I166" s="239"/>
      <c r="J166" s="239"/>
      <c r="K166" s="40"/>
      <c r="L166" s="40"/>
      <c r="M166" s="44"/>
      <c r="N166" s="240"/>
      <c r="O166" s="241"/>
      <c r="P166" s="91"/>
      <c r="Q166" s="91"/>
      <c r="R166" s="91"/>
      <c r="S166" s="91"/>
      <c r="T166" s="91"/>
      <c r="U166" s="91"/>
      <c r="V166" s="91"/>
      <c r="W166" s="91"/>
      <c r="X166" s="92"/>
      <c r="Y166" s="38"/>
      <c r="Z166" s="38"/>
      <c r="AA166" s="38"/>
      <c r="AB166" s="38"/>
      <c r="AC166" s="38"/>
      <c r="AD166" s="38"/>
      <c r="AE166" s="38"/>
      <c r="AT166" s="17" t="s">
        <v>176</v>
      </c>
      <c r="AU166" s="17" t="s">
        <v>91</v>
      </c>
    </row>
    <row r="167" spans="1:51" s="13" customFormat="1" ht="12">
      <c r="A167" s="13"/>
      <c r="B167" s="242"/>
      <c r="C167" s="243"/>
      <c r="D167" s="237" t="s">
        <v>159</v>
      </c>
      <c r="E167" s="244" t="s">
        <v>1</v>
      </c>
      <c r="F167" s="245" t="s">
        <v>160</v>
      </c>
      <c r="G167" s="243"/>
      <c r="H167" s="244" t="s">
        <v>1</v>
      </c>
      <c r="I167" s="246"/>
      <c r="J167" s="246"/>
      <c r="K167" s="243"/>
      <c r="L167" s="243"/>
      <c r="M167" s="247"/>
      <c r="N167" s="248"/>
      <c r="O167" s="249"/>
      <c r="P167" s="249"/>
      <c r="Q167" s="249"/>
      <c r="R167" s="249"/>
      <c r="S167" s="249"/>
      <c r="T167" s="249"/>
      <c r="U167" s="249"/>
      <c r="V167" s="249"/>
      <c r="W167" s="249"/>
      <c r="X167" s="250"/>
      <c r="Y167" s="13"/>
      <c r="Z167" s="13"/>
      <c r="AA167" s="13"/>
      <c r="AB167" s="13"/>
      <c r="AC167" s="13"/>
      <c r="AD167" s="13"/>
      <c r="AE167" s="13"/>
      <c r="AT167" s="251" t="s">
        <v>159</v>
      </c>
      <c r="AU167" s="251" t="s">
        <v>91</v>
      </c>
      <c r="AV167" s="13" t="s">
        <v>89</v>
      </c>
      <c r="AW167" s="13" t="s">
        <v>5</v>
      </c>
      <c r="AX167" s="13" t="s">
        <v>81</v>
      </c>
      <c r="AY167" s="251" t="s">
        <v>148</v>
      </c>
    </row>
    <row r="168" spans="1:51" s="14" customFormat="1" ht="12">
      <c r="A168" s="14"/>
      <c r="B168" s="252"/>
      <c r="C168" s="253"/>
      <c r="D168" s="237" t="s">
        <v>159</v>
      </c>
      <c r="E168" s="254" t="s">
        <v>1</v>
      </c>
      <c r="F168" s="255" t="s">
        <v>155</v>
      </c>
      <c r="G168" s="253"/>
      <c r="H168" s="256">
        <v>8</v>
      </c>
      <c r="I168" s="257"/>
      <c r="J168" s="257"/>
      <c r="K168" s="253"/>
      <c r="L168" s="253"/>
      <c r="M168" s="258"/>
      <c r="N168" s="259"/>
      <c r="O168" s="260"/>
      <c r="P168" s="260"/>
      <c r="Q168" s="260"/>
      <c r="R168" s="260"/>
      <c r="S168" s="260"/>
      <c r="T168" s="260"/>
      <c r="U168" s="260"/>
      <c r="V168" s="260"/>
      <c r="W168" s="260"/>
      <c r="X168" s="261"/>
      <c r="Y168" s="14"/>
      <c r="Z168" s="14"/>
      <c r="AA168" s="14"/>
      <c r="AB168" s="14"/>
      <c r="AC168" s="14"/>
      <c r="AD168" s="14"/>
      <c r="AE168" s="14"/>
      <c r="AT168" s="262" t="s">
        <v>159</v>
      </c>
      <c r="AU168" s="262" t="s">
        <v>91</v>
      </c>
      <c r="AV168" s="14" t="s">
        <v>91</v>
      </c>
      <c r="AW168" s="14" t="s">
        <v>5</v>
      </c>
      <c r="AX168" s="14" t="s">
        <v>81</v>
      </c>
      <c r="AY168" s="262" t="s">
        <v>148</v>
      </c>
    </row>
    <row r="169" spans="1:51" s="15" customFormat="1" ht="12">
      <c r="A169" s="15"/>
      <c r="B169" s="263"/>
      <c r="C169" s="264"/>
      <c r="D169" s="237" t="s">
        <v>159</v>
      </c>
      <c r="E169" s="265" t="s">
        <v>1</v>
      </c>
      <c r="F169" s="266" t="s">
        <v>161</v>
      </c>
      <c r="G169" s="264"/>
      <c r="H169" s="267">
        <v>8</v>
      </c>
      <c r="I169" s="268"/>
      <c r="J169" s="268"/>
      <c r="K169" s="264"/>
      <c r="L169" s="264"/>
      <c r="M169" s="269"/>
      <c r="N169" s="270"/>
      <c r="O169" s="271"/>
      <c r="P169" s="271"/>
      <c r="Q169" s="271"/>
      <c r="R169" s="271"/>
      <c r="S169" s="271"/>
      <c r="T169" s="271"/>
      <c r="U169" s="271"/>
      <c r="V169" s="271"/>
      <c r="W169" s="271"/>
      <c r="X169" s="272"/>
      <c r="Y169" s="15"/>
      <c r="Z169" s="15"/>
      <c r="AA169" s="15"/>
      <c r="AB169" s="15"/>
      <c r="AC169" s="15"/>
      <c r="AD169" s="15"/>
      <c r="AE169" s="15"/>
      <c r="AT169" s="273" t="s">
        <v>159</v>
      </c>
      <c r="AU169" s="273" t="s">
        <v>91</v>
      </c>
      <c r="AV169" s="15" t="s">
        <v>156</v>
      </c>
      <c r="AW169" s="15" t="s">
        <v>5</v>
      </c>
      <c r="AX169" s="15" t="s">
        <v>89</v>
      </c>
      <c r="AY169" s="273" t="s">
        <v>148</v>
      </c>
    </row>
    <row r="170" spans="1:65" s="2" customFormat="1" ht="49.05" customHeight="1">
      <c r="A170" s="38"/>
      <c r="B170" s="39"/>
      <c r="C170" s="221" t="s">
        <v>202</v>
      </c>
      <c r="D170" s="221" t="s">
        <v>151</v>
      </c>
      <c r="E170" s="222" t="s">
        <v>203</v>
      </c>
      <c r="F170" s="223" t="s">
        <v>204</v>
      </c>
      <c r="G170" s="224" t="s">
        <v>154</v>
      </c>
      <c r="H170" s="225">
        <v>2</v>
      </c>
      <c r="I170" s="226"/>
      <c r="J170" s="227"/>
      <c r="K170" s="228">
        <f>ROUND(P170*H170,2)</f>
        <v>0</v>
      </c>
      <c r="L170" s="223" t="s">
        <v>1</v>
      </c>
      <c r="M170" s="229"/>
      <c r="N170" s="230" t="s">
        <v>1</v>
      </c>
      <c r="O170" s="231" t="s">
        <v>44</v>
      </c>
      <c r="P170" s="232">
        <f>I170+J170</f>
        <v>0</v>
      </c>
      <c r="Q170" s="232">
        <f>ROUND(I170*H170,2)</f>
        <v>0</v>
      </c>
      <c r="R170" s="232">
        <f>ROUND(J170*H170,2)</f>
        <v>0</v>
      </c>
      <c r="S170" s="91"/>
      <c r="T170" s="233">
        <f>S170*H170</f>
        <v>0</v>
      </c>
      <c r="U170" s="233">
        <v>0</v>
      </c>
      <c r="V170" s="233">
        <f>U170*H170</f>
        <v>0</v>
      </c>
      <c r="W170" s="233">
        <v>0</v>
      </c>
      <c r="X170" s="234">
        <f>W170*H170</f>
        <v>0</v>
      </c>
      <c r="Y170" s="38"/>
      <c r="Z170" s="38"/>
      <c r="AA170" s="38"/>
      <c r="AB170" s="38"/>
      <c r="AC170" s="38"/>
      <c r="AD170" s="38"/>
      <c r="AE170" s="38"/>
      <c r="AR170" s="235" t="s">
        <v>155</v>
      </c>
      <c r="AT170" s="235" t="s">
        <v>151</v>
      </c>
      <c r="AU170" s="235" t="s">
        <v>91</v>
      </c>
      <c r="AY170" s="17" t="s">
        <v>148</v>
      </c>
      <c r="BE170" s="236">
        <f>IF(O170="základní",K170,0)</f>
        <v>0</v>
      </c>
      <c r="BF170" s="236">
        <f>IF(O170="snížená",K170,0)</f>
        <v>0</v>
      </c>
      <c r="BG170" s="236">
        <f>IF(O170="zákl. přenesená",K170,0)</f>
        <v>0</v>
      </c>
      <c r="BH170" s="236">
        <f>IF(O170="sníž. přenesená",K170,0)</f>
        <v>0</v>
      </c>
      <c r="BI170" s="236">
        <f>IF(O170="nulová",K170,0)</f>
        <v>0</v>
      </c>
      <c r="BJ170" s="17" t="s">
        <v>89</v>
      </c>
      <c r="BK170" s="236">
        <f>ROUND(P170*H170,2)</f>
        <v>0</v>
      </c>
      <c r="BL170" s="17" t="s">
        <v>156</v>
      </c>
      <c r="BM170" s="235" t="s">
        <v>205</v>
      </c>
    </row>
    <row r="171" spans="1:47" s="2" customFormat="1" ht="12">
      <c r="A171" s="38"/>
      <c r="B171" s="39"/>
      <c r="C171" s="40"/>
      <c r="D171" s="237" t="s">
        <v>158</v>
      </c>
      <c r="E171" s="40"/>
      <c r="F171" s="238" t="s">
        <v>204</v>
      </c>
      <c r="G171" s="40"/>
      <c r="H171" s="40"/>
      <c r="I171" s="239"/>
      <c r="J171" s="239"/>
      <c r="K171" s="40"/>
      <c r="L171" s="40"/>
      <c r="M171" s="44"/>
      <c r="N171" s="240"/>
      <c r="O171" s="241"/>
      <c r="P171" s="91"/>
      <c r="Q171" s="91"/>
      <c r="R171" s="91"/>
      <c r="S171" s="91"/>
      <c r="T171" s="91"/>
      <c r="U171" s="91"/>
      <c r="V171" s="91"/>
      <c r="W171" s="91"/>
      <c r="X171" s="92"/>
      <c r="Y171" s="38"/>
      <c r="Z171" s="38"/>
      <c r="AA171" s="38"/>
      <c r="AB171" s="38"/>
      <c r="AC171" s="38"/>
      <c r="AD171" s="38"/>
      <c r="AE171" s="38"/>
      <c r="AT171" s="17" t="s">
        <v>158</v>
      </c>
      <c r="AU171" s="17" t="s">
        <v>91</v>
      </c>
    </row>
    <row r="172" spans="1:47" s="2" customFormat="1" ht="12">
      <c r="A172" s="38"/>
      <c r="B172" s="39"/>
      <c r="C172" s="40"/>
      <c r="D172" s="237" t="s">
        <v>176</v>
      </c>
      <c r="E172" s="40"/>
      <c r="F172" s="284" t="s">
        <v>192</v>
      </c>
      <c r="G172" s="40"/>
      <c r="H172" s="40"/>
      <c r="I172" s="239"/>
      <c r="J172" s="239"/>
      <c r="K172" s="40"/>
      <c r="L172" s="40"/>
      <c r="M172" s="44"/>
      <c r="N172" s="240"/>
      <c r="O172" s="241"/>
      <c r="P172" s="91"/>
      <c r="Q172" s="91"/>
      <c r="R172" s="91"/>
      <c r="S172" s="91"/>
      <c r="T172" s="91"/>
      <c r="U172" s="91"/>
      <c r="V172" s="91"/>
      <c r="W172" s="91"/>
      <c r="X172" s="92"/>
      <c r="Y172" s="38"/>
      <c r="Z172" s="38"/>
      <c r="AA172" s="38"/>
      <c r="AB172" s="38"/>
      <c r="AC172" s="38"/>
      <c r="AD172" s="38"/>
      <c r="AE172" s="38"/>
      <c r="AT172" s="17" t="s">
        <v>176</v>
      </c>
      <c r="AU172" s="17" t="s">
        <v>91</v>
      </c>
    </row>
    <row r="173" spans="1:51" s="13" customFormat="1" ht="12">
      <c r="A173" s="13"/>
      <c r="B173" s="242"/>
      <c r="C173" s="243"/>
      <c r="D173" s="237" t="s">
        <v>159</v>
      </c>
      <c r="E173" s="244" t="s">
        <v>1</v>
      </c>
      <c r="F173" s="245" t="s">
        <v>160</v>
      </c>
      <c r="G173" s="243"/>
      <c r="H173" s="244" t="s">
        <v>1</v>
      </c>
      <c r="I173" s="246"/>
      <c r="J173" s="246"/>
      <c r="K173" s="243"/>
      <c r="L173" s="243"/>
      <c r="M173" s="247"/>
      <c r="N173" s="248"/>
      <c r="O173" s="249"/>
      <c r="P173" s="249"/>
      <c r="Q173" s="249"/>
      <c r="R173" s="249"/>
      <c r="S173" s="249"/>
      <c r="T173" s="249"/>
      <c r="U173" s="249"/>
      <c r="V173" s="249"/>
      <c r="W173" s="249"/>
      <c r="X173" s="250"/>
      <c r="Y173" s="13"/>
      <c r="Z173" s="13"/>
      <c r="AA173" s="13"/>
      <c r="AB173" s="13"/>
      <c r="AC173" s="13"/>
      <c r="AD173" s="13"/>
      <c r="AE173" s="13"/>
      <c r="AT173" s="251" t="s">
        <v>159</v>
      </c>
      <c r="AU173" s="251" t="s">
        <v>91</v>
      </c>
      <c r="AV173" s="13" t="s">
        <v>89</v>
      </c>
      <c r="AW173" s="13" t="s">
        <v>5</v>
      </c>
      <c r="AX173" s="13" t="s">
        <v>81</v>
      </c>
      <c r="AY173" s="251" t="s">
        <v>148</v>
      </c>
    </row>
    <row r="174" spans="1:51" s="14" customFormat="1" ht="12">
      <c r="A174" s="14"/>
      <c r="B174" s="252"/>
      <c r="C174" s="253"/>
      <c r="D174" s="237" t="s">
        <v>159</v>
      </c>
      <c r="E174" s="254" t="s">
        <v>1</v>
      </c>
      <c r="F174" s="255" t="s">
        <v>91</v>
      </c>
      <c r="G174" s="253"/>
      <c r="H174" s="256">
        <v>2</v>
      </c>
      <c r="I174" s="257"/>
      <c r="J174" s="257"/>
      <c r="K174" s="253"/>
      <c r="L174" s="253"/>
      <c r="M174" s="258"/>
      <c r="N174" s="259"/>
      <c r="O174" s="260"/>
      <c r="P174" s="260"/>
      <c r="Q174" s="260"/>
      <c r="R174" s="260"/>
      <c r="S174" s="260"/>
      <c r="T174" s="260"/>
      <c r="U174" s="260"/>
      <c r="V174" s="260"/>
      <c r="W174" s="260"/>
      <c r="X174" s="261"/>
      <c r="Y174" s="14"/>
      <c r="Z174" s="14"/>
      <c r="AA174" s="14"/>
      <c r="AB174" s="14"/>
      <c r="AC174" s="14"/>
      <c r="AD174" s="14"/>
      <c r="AE174" s="14"/>
      <c r="AT174" s="262" t="s">
        <v>159</v>
      </c>
      <c r="AU174" s="262" t="s">
        <v>91</v>
      </c>
      <c r="AV174" s="14" t="s">
        <v>91</v>
      </c>
      <c r="AW174" s="14" t="s">
        <v>5</v>
      </c>
      <c r="AX174" s="14" t="s">
        <v>81</v>
      </c>
      <c r="AY174" s="262" t="s">
        <v>148</v>
      </c>
    </row>
    <row r="175" spans="1:51" s="15" customFormat="1" ht="12">
      <c r="A175" s="15"/>
      <c r="B175" s="263"/>
      <c r="C175" s="264"/>
      <c r="D175" s="237" t="s">
        <v>159</v>
      </c>
      <c r="E175" s="265" t="s">
        <v>1</v>
      </c>
      <c r="F175" s="266" t="s">
        <v>161</v>
      </c>
      <c r="G175" s="264"/>
      <c r="H175" s="267">
        <v>2</v>
      </c>
      <c r="I175" s="268"/>
      <c r="J175" s="268"/>
      <c r="K175" s="264"/>
      <c r="L175" s="264"/>
      <c r="M175" s="269"/>
      <c r="N175" s="270"/>
      <c r="O175" s="271"/>
      <c r="P175" s="271"/>
      <c r="Q175" s="271"/>
      <c r="R175" s="271"/>
      <c r="S175" s="271"/>
      <c r="T175" s="271"/>
      <c r="U175" s="271"/>
      <c r="V175" s="271"/>
      <c r="W175" s="271"/>
      <c r="X175" s="272"/>
      <c r="Y175" s="15"/>
      <c r="Z175" s="15"/>
      <c r="AA175" s="15"/>
      <c r="AB175" s="15"/>
      <c r="AC175" s="15"/>
      <c r="AD175" s="15"/>
      <c r="AE175" s="15"/>
      <c r="AT175" s="273" t="s">
        <v>159</v>
      </c>
      <c r="AU175" s="273" t="s">
        <v>91</v>
      </c>
      <c r="AV175" s="15" t="s">
        <v>156</v>
      </c>
      <c r="AW175" s="15" t="s">
        <v>5</v>
      </c>
      <c r="AX175" s="15" t="s">
        <v>89</v>
      </c>
      <c r="AY175" s="273" t="s">
        <v>148</v>
      </c>
    </row>
    <row r="176" spans="1:65" s="2" customFormat="1" ht="24.15" customHeight="1">
      <c r="A176" s="38"/>
      <c r="B176" s="39"/>
      <c r="C176" s="274" t="s">
        <v>206</v>
      </c>
      <c r="D176" s="274" t="s">
        <v>162</v>
      </c>
      <c r="E176" s="275" t="s">
        <v>207</v>
      </c>
      <c r="F176" s="276" t="s">
        <v>208</v>
      </c>
      <c r="G176" s="277" t="s">
        <v>154</v>
      </c>
      <c r="H176" s="278">
        <v>1</v>
      </c>
      <c r="I176" s="279"/>
      <c r="J176" s="279"/>
      <c r="K176" s="280">
        <f>ROUND(P176*H176,2)</f>
        <v>0</v>
      </c>
      <c r="L176" s="276" t="s">
        <v>166</v>
      </c>
      <c r="M176" s="44"/>
      <c r="N176" s="281" t="s">
        <v>1</v>
      </c>
      <c r="O176" s="231" t="s">
        <v>44</v>
      </c>
      <c r="P176" s="232">
        <f>I176+J176</f>
        <v>0</v>
      </c>
      <c r="Q176" s="232">
        <f>ROUND(I176*H176,2)</f>
        <v>0</v>
      </c>
      <c r="R176" s="232">
        <f>ROUND(J176*H176,2)</f>
        <v>0</v>
      </c>
      <c r="S176" s="91"/>
      <c r="T176" s="233">
        <f>S176*H176</f>
        <v>0</v>
      </c>
      <c r="U176" s="233">
        <v>0</v>
      </c>
      <c r="V176" s="233">
        <f>U176*H176</f>
        <v>0</v>
      </c>
      <c r="W176" s="233">
        <v>0</v>
      </c>
      <c r="X176" s="234">
        <f>W176*H176</f>
        <v>0</v>
      </c>
      <c r="Y176" s="38"/>
      <c r="Z176" s="38"/>
      <c r="AA176" s="38"/>
      <c r="AB176" s="38"/>
      <c r="AC176" s="38"/>
      <c r="AD176" s="38"/>
      <c r="AE176" s="38"/>
      <c r="AR176" s="235" t="s">
        <v>156</v>
      </c>
      <c r="AT176" s="235" t="s">
        <v>162</v>
      </c>
      <c r="AU176" s="235" t="s">
        <v>91</v>
      </c>
      <c r="AY176" s="17" t="s">
        <v>148</v>
      </c>
      <c r="BE176" s="236">
        <f>IF(O176="základní",K176,0)</f>
        <v>0</v>
      </c>
      <c r="BF176" s="236">
        <f>IF(O176="snížená",K176,0)</f>
        <v>0</v>
      </c>
      <c r="BG176" s="236">
        <f>IF(O176="zákl. přenesená",K176,0)</f>
        <v>0</v>
      </c>
      <c r="BH176" s="236">
        <f>IF(O176="sníž. přenesená",K176,0)</f>
        <v>0</v>
      </c>
      <c r="BI176" s="236">
        <f>IF(O176="nulová",K176,0)</f>
        <v>0</v>
      </c>
      <c r="BJ176" s="17" t="s">
        <v>89</v>
      </c>
      <c r="BK176" s="236">
        <f>ROUND(P176*H176,2)</f>
        <v>0</v>
      </c>
      <c r="BL176" s="17" t="s">
        <v>156</v>
      </c>
      <c r="BM176" s="235" t="s">
        <v>209</v>
      </c>
    </row>
    <row r="177" spans="1:47" s="2" customFormat="1" ht="12">
      <c r="A177" s="38"/>
      <c r="B177" s="39"/>
      <c r="C177" s="40"/>
      <c r="D177" s="237" t="s">
        <v>158</v>
      </c>
      <c r="E177" s="40"/>
      <c r="F177" s="238" t="s">
        <v>210</v>
      </c>
      <c r="G177" s="40"/>
      <c r="H177" s="40"/>
      <c r="I177" s="239"/>
      <c r="J177" s="239"/>
      <c r="K177" s="40"/>
      <c r="L177" s="40"/>
      <c r="M177" s="44"/>
      <c r="N177" s="240"/>
      <c r="O177" s="241"/>
      <c r="P177" s="91"/>
      <c r="Q177" s="91"/>
      <c r="R177" s="91"/>
      <c r="S177" s="91"/>
      <c r="T177" s="91"/>
      <c r="U177" s="91"/>
      <c r="V177" s="91"/>
      <c r="W177" s="91"/>
      <c r="X177" s="92"/>
      <c r="Y177" s="38"/>
      <c r="Z177" s="38"/>
      <c r="AA177" s="38"/>
      <c r="AB177" s="38"/>
      <c r="AC177" s="38"/>
      <c r="AD177" s="38"/>
      <c r="AE177" s="38"/>
      <c r="AT177" s="17" t="s">
        <v>158</v>
      </c>
      <c r="AU177" s="17" t="s">
        <v>91</v>
      </c>
    </row>
    <row r="178" spans="1:47" s="2" customFormat="1" ht="12">
      <c r="A178" s="38"/>
      <c r="B178" s="39"/>
      <c r="C178" s="40"/>
      <c r="D178" s="282" t="s">
        <v>169</v>
      </c>
      <c r="E178" s="40"/>
      <c r="F178" s="283" t="s">
        <v>211</v>
      </c>
      <c r="G178" s="40"/>
      <c r="H178" s="40"/>
      <c r="I178" s="239"/>
      <c r="J178" s="239"/>
      <c r="K178" s="40"/>
      <c r="L178" s="40"/>
      <c r="M178" s="44"/>
      <c r="N178" s="240"/>
      <c r="O178" s="241"/>
      <c r="P178" s="91"/>
      <c r="Q178" s="91"/>
      <c r="R178" s="91"/>
      <c r="S178" s="91"/>
      <c r="T178" s="91"/>
      <c r="U178" s="91"/>
      <c r="V178" s="91"/>
      <c r="W178" s="91"/>
      <c r="X178" s="92"/>
      <c r="Y178" s="38"/>
      <c r="Z178" s="38"/>
      <c r="AA178" s="38"/>
      <c r="AB178" s="38"/>
      <c r="AC178" s="38"/>
      <c r="AD178" s="38"/>
      <c r="AE178" s="38"/>
      <c r="AT178" s="17" t="s">
        <v>169</v>
      </c>
      <c r="AU178" s="17" t="s">
        <v>91</v>
      </c>
    </row>
    <row r="179" spans="1:51" s="13" customFormat="1" ht="12">
      <c r="A179" s="13"/>
      <c r="B179" s="242"/>
      <c r="C179" s="243"/>
      <c r="D179" s="237" t="s">
        <v>159</v>
      </c>
      <c r="E179" s="244" t="s">
        <v>1</v>
      </c>
      <c r="F179" s="245" t="s">
        <v>160</v>
      </c>
      <c r="G179" s="243"/>
      <c r="H179" s="244" t="s">
        <v>1</v>
      </c>
      <c r="I179" s="246"/>
      <c r="J179" s="246"/>
      <c r="K179" s="243"/>
      <c r="L179" s="243"/>
      <c r="M179" s="247"/>
      <c r="N179" s="248"/>
      <c r="O179" s="249"/>
      <c r="P179" s="249"/>
      <c r="Q179" s="249"/>
      <c r="R179" s="249"/>
      <c r="S179" s="249"/>
      <c r="T179" s="249"/>
      <c r="U179" s="249"/>
      <c r="V179" s="249"/>
      <c r="W179" s="249"/>
      <c r="X179" s="250"/>
      <c r="Y179" s="13"/>
      <c r="Z179" s="13"/>
      <c r="AA179" s="13"/>
      <c r="AB179" s="13"/>
      <c r="AC179" s="13"/>
      <c r="AD179" s="13"/>
      <c r="AE179" s="13"/>
      <c r="AT179" s="251" t="s">
        <v>159</v>
      </c>
      <c r="AU179" s="251" t="s">
        <v>91</v>
      </c>
      <c r="AV179" s="13" t="s">
        <v>89</v>
      </c>
      <c r="AW179" s="13" t="s">
        <v>5</v>
      </c>
      <c r="AX179" s="13" t="s">
        <v>81</v>
      </c>
      <c r="AY179" s="251" t="s">
        <v>148</v>
      </c>
    </row>
    <row r="180" spans="1:51" s="14" customFormat="1" ht="12">
      <c r="A180" s="14"/>
      <c r="B180" s="252"/>
      <c r="C180" s="253"/>
      <c r="D180" s="237" t="s">
        <v>159</v>
      </c>
      <c r="E180" s="254" t="s">
        <v>1</v>
      </c>
      <c r="F180" s="255" t="s">
        <v>89</v>
      </c>
      <c r="G180" s="253"/>
      <c r="H180" s="256">
        <v>1</v>
      </c>
      <c r="I180" s="257"/>
      <c r="J180" s="257"/>
      <c r="K180" s="253"/>
      <c r="L180" s="253"/>
      <c r="M180" s="258"/>
      <c r="N180" s="259"/>
      <c r="O180" s="260"/>
      <c r="P180" s="260"/>
      <c r="Q180" s="260"/>
      <c r="R180" s="260"/>
      <c r="S180" s="260"/>
      <c r="T180" s="260"/>
      <c r="U180" s="260"/>
      <c r="V180" s="260"/>
      <c r="W180" s="260"/>
      <c r="X180" s="261"/>
      <c r="Y180" s="14"/>
      <c r="Z180" s="14"/>
      <c r="AA180" s="14"/>
      <c r="AB180" s="14"/>
      <c r="AC180" s="14"/>
      <c r="AD180" s="14"/>
      <c r="AE180" s="14"/>
      <c r="AT180" s="262" t="s">
        <v>159</v>
      </c>
      <c r="AU180" s="262" t="s">
        <v>91</v>
      </c>
      <c r="AV180" s="14" t="s">
        <v>91</v>
      </c>
      <c r="AW180" s="14" t="s">
        <v>5</v>
      </c>
      <c r="AX180" s="14" t="s">
        <v>81</v>
      </c>
      <c r="AY180" s="262" t="s">
        <v>148</v>
      </c>
    </row>
    <row r="181" spans="1:51" s="15" customFormat="1" ht="12">
      <c r="A181" s="15"/>
      <c r="B181" s="263"/>
      <c r="C181" s="264"/>
      <c r="D181" s="237" t="s">
        <v>159</v>
      </c>
      <c r="E181" s="265" t="s">
        <v>1</v>
      </c>
      <c r="F181" s="266" t="s">
        <v>161</v>
      </c>
      <c r="G181" s="264"/>
      <c r="H181" s="267">
        <v>1</v>
      </c>
      <c r="I181" s="268"/>
      <c r="J181" s="268"/>
      <c r="K181" s="264"/>
      <c r="L181" s="264"/>
      <c r="M181" s="269"/>
      <c r="N181" s="270"/>
      <c r="O181" s="271"/>
      <c r="P181" s="271"/>
      <c r="Q181" s="271"/>
      <c r="R181" s="271"/>
      <c r="S181" s="271"/>
      <c r="T181" s="271"/>
      <c r="U181" s="271"/>
      <c r="V181" s="271"/>
      <c r="W181" s="271"/>
      <c r="X181" s="272"/>
      <c r="Y181" s="15"/>
      <c r="Z181" s="15"/>
      <c r="AA181" s="15"/>
      <c r="AB181" s="15"/>
      <c r="AC181" s="15"/>
      <c r="AD181" s="15"/>
      <c r="AE181" s="15"/>
      <c r="AT181" s="273" t="s">
        <v>159</v>
      </c>
      <c r="AU181" s="273" t="s">
        <v>91</v>
      </c>
      <c r="AV181" s="15" t="s">
        <v>156</v>
      </c>
      <c r="AW181" s="15" t="s">
        <v>5</v>
      </c>
      <c r="AX181" s="15" t="s">
        <v>89</v>
      </c>
      <c r="AY181" s="273" t="s">
        <v>148</v>
      </c>
    </row>
    <row r="182" spans="1:65" s="2" customFormat="1" ht="24.15" customHeight="1">
      <c r="A182" s="38"/>
      <c r="B182" s="39"/>
      <c r="C182" s="221" t="s">
        <v>212</v>
      </c>
      <c r="D182" s="221" t="s">
        <v>151</v>
      </c>
      <c r="E182" s="222" t="s">
        <v>213</v>
      </c>
      <c r="F182" s="223" t="s">
        <v>214</v>
      </c>
      <c r="G182" s="224" t="s">
        <v>154</v>
      </c>
      <c r="H182" s="225">
        <v>1</v>
      </c>
      <c r="I182" s="226"/>
      <c r="J182" s="227"/>
      <c r="K182" s="228">
        <f>ROUND(P182*H182,2)</f>
        <v>0</v>
      </c>
      <c r="L182" s="223" t="s">
        <v>1</v>
      </c>
      <c r="M182" s="229"/>
      <c r="N182" s="230" t="s">
        <v>1</v>
      </c>
      <c r="O182" s="231" t="s">
        <v>44</v>
      </c>
      <c r="P182" s="232">
        <f>I182+J182</f>
        <v>0</v>
      </c>
      <c r="Q182" s="232">
        <f>ROUND(I182*H182,2)</f>
        <v>0</v>
      </c>
      <c r="R182" s="232">
        <f>ROUND(J182*H182,2)</f>
        <v>0</v>
      </c>
      <c r="S182" s="91"/>
      <c r="T182" s="233">
        <f>S182*H182</f>
        <v>0</v>
      </c>
      <c r="U182" s="233">
        <v>0</v>
      </c>
      <c r="V182" s="233">
        <f>U182*H182</f>
        <v>0</v>
      </c>
      <c r="W182" s="233">
        <v>0</v>
      </c>
      <c r="X182" s="234">
        <f>W182*H182</f>
        <v>0</v>
      </c>
      <c r="Y182" s="38"/>
      <c r="Z182" s="38"/>
      <c r="AA182" s="38"/>
      <c r="AB182" s="38"/>
      <c r="AC182" s="38"/>
      <c r="AD182" s="38"/>
      <c r="AE182" s="38"/>
      <c r="AR182" s="235" t="s">
        <v>155</v>
      </c>
      <c r="AT182" s="235" t="s">
        <v>151</v>
      </c>
      <c r="AU182" s="235" t="s">
        <v>91</v>
      </c>
      <c r="AY182" s="17" t="s">
        <v>148</v>
      </c>
      <c r="BE182" s="236">
        <f>IF(O182="základní",K182,0)</f>
        <v>0</v>
      </c>
      <c r="BF182" s="236">
        <f>IF(O182="snížená",K182,0)</f>
        <v>0</v>
      </c>
      <c r="BG182" s="236">
        <f>IF(O182="zákl. přenesená",K182,0)</f>
        <v>0</v>
      </c>
      <c r="BH182" s="236">
        <f>IF(O182="sníž. přenesená",K182,0)</f>
        <v>0</v>
      </c>
      <c r="BI182" s="236">
        <f>IF(O182="nulová",K182,0)</f>
        <v>0</v>
      </c>
      <c r="BJ182" s="17" t="s">
        <v>89</v>
      </c>
      <c r="BK182" s="236">
        <f>ROUND(P182*H182,2)</f>
        <v>0</v>
      </c>
      <c r="BL182" s="17" t="s">
        <v>156</v>
      </c>
      <c r="BM182" s="235" t="s">
        <v>215</v>
      </c>
    </row>
    <row r="183" spans="1:47" s="2" customFormat="1" ht="12">
      <c r="A183" s="38"/>
      <c r="B183" s="39"/>
      <c r="C183" s="40"/>
      <c r="D183" s="237" t="s">
        <v>158</v>
      </c>
      <c r="E183" s="40"/>
      <c r="F183" s="238" t="s">
        <v>214</v>
      </c>
      <c r="G183" s="40"/>
      <c r="H183" s="40"/>
      <c r="I183" s="239"/>
      <c r="J183" s="239"/>
      <c r="K183" s="40"/>
      <c r="L183" s="40"/>
      <c r="M183" s="44"/>
      <c r="N183" s="240"/>
      <c r="O183" s="241"/>
      <c r="P183" s="91"/>
      <c r="Q183" s="91"/>
      <c r="R183" s="91"/>
      <c r="S183" s="91"/>
      <c r="T183" s="91"/>
      <c r="U183" s="91"/>
      <c r="V183" s="91"/>
      <c r="W183" s="91"/>
      <c r="X183" s="92"/>
      <c r="Y183" s="38"/>
      <c r="Z183" s="38"/>
      <c r="AA183" s="38"/>
      <c r="AB183" s="38"/>
      <c r="AC183" s="38"/>
      <c r="AD183" s="38"/>
      <c r="AE183" s="38"/>
      <c r="AT183" s="17" t="s">
        <v>158</v>
      </c>
      <c r="AU183" s="17" t="s">
        <v>91</v>
      </c>
    </row>
    <row r="184" spans="1:47" s="2" customFormat="1" ht="12">
      <c r="A184" s="38"/>
      <c r="B184" s="39"/>
      <c r="C184" s="40"/>
      <c r="D184" s="237" t="s">
        <v>176</v>
      </c>
      <c r="E184" s="40"/>
      <c r="F184" s="284" t="s">
        <v>192</v>
      </c>
      <c r="G184" s="40"/>
      <c r="H184" s="40"/>
      <c r="I184" s="239"/>
      <c r="J184" s="239"/>
      <c r="K184" s="40"/>
      <c r="L184" s="40"/>
      <c r="M184" s="44"/>
      <c r="N184" s="240"/>
      <c r="O184" s="241"/>
      <c r="P184" s="91"/>
      <c r="Q184" s="91"/>
      <c r="R184" s="91"/>
      <c r="S184" s="91"/>
      <c r="T184" s="91"/>
      <c r="U184" s="91"/>
      <c r="V184" s="91"/>
      <c r="W184" s="91"/>
      <c r="X184" s="92"/>
      <c r="Y184" s="38"/>
      <c r="Z184" s="38"/>
      <c r="AA184" s="38"/>
      <c r="AB184" s="38"/>
      <c r="AC184" s="38"/>
      <c r="AD184" s="38"/>
      <c r="AE184" s="38"/>
      <c r="AT184" s="17" t="s">
        <v>176</v>
      </c>
      <c r="AU184" s="17" t="s">
        <v>91</v>
      </c>
    </row>
    <row r="185" spans="1:51" s="13" customFormat="1" ht="12">
      <c r="A185" s="13"/>
      <c r="B185" s="242"/>
      <c r="C185" s="243"/>
      <c r="D185" s="237" t="s">
        <v>159</v>
      </c>
      <c r="E185" s="244" t="s">
        <v>1</v>
      </c>
      <c r="F185" s="245" t="s">
        <v>160</v>
      </c>
      <c r="G185" s="243"/>
      <c r="H185" s="244" t="s">
        <v>1</v>
      </c>
      <c r="I185" s="246"/>
      <c r="J185" s="246"/>
      <c r="K185" s="243"/>
      <c r="L185" s="243"/>
      <c r="M185" s="247"/>
      <c r="N185" s="248"/>
      <c r="O185" s="249"/>
      <c r="P185" s="249"/>
      <c r="Q185" s="249"/>
      <c r="R185" s="249"/>
      <c r="S185" s="249"/>
      <c r="T185" s="249"/>
      <c r="U185" s="249"/>
      <c r="V185" s="249"/>
      <c r="W185" s="249"/>
      <c r="X185" s="250"/>
      <c r="Y185" s="13"/>
      <c r="Z185" s="13"/>
      <c r="AA185" s="13"/>
      <c r="AB185" s="13"/>
      <c r="AC185" s="13"/>
      <c r="AD185" s="13"/>
      <c r="AE185" s="13"/>
      <c r="AT185" s="251" t="s">
        <v>159</v>
      </c>
      <c r="AU185" s="251" t="s">
        <v>91</v>
      </c>
      <c r="AV185" s="13" t="s">
        <v>89</v>
      </c>
      <c r="AW185" s="13" t="s">
        <v>5</v>
      </c>
      <c r="AX185" s="13" t="s">
        <v>81</v>
      </c>
      <c r="AY185" s="251" t="s">
        <v>148</v>
      </c>
    </row>
    <row r="186" spans="1:51" s="14" customFormat="1" ht="12">
      <c r="A186" s="14"/>
      <c r="B186" s="252"/>
      <c r="C186" s="253"/>
      <c r="D186" s="237" t="s">
        <v>159</v>
      </c>
      <c r="E186" s="254" t="s">
        <v>1</v>
      </c>
      <c r="F186" s="255" t="s">
        <v>89</v>
      </c>
      <c r="G186" s="253"/>
      <c r="H186" s="256">
        <v>1</v>
      </c>
      <c r="I186" s="257"/>
      <c r="J186" s="257"/>
      <c r="K186" s="253"/>
      <c r="L186" s="253"/>
      <c r="M186" s="258"/>
      <c r="N186" s="259"/>
      <c r="O186" s="260"/>
      <c r="P186" s="260"/>
      <c r="Q186" s="260"/>
      <c r="R186" s="260"/>
      <c r="S186" s="260"/>
      <c r="T186" s="260"/>
      <c r="U186" s="260"/>
      <c r="V186" s="260"/>
      <c r="W186" s="260"/>
      <c r="X186" s="261"/>
      <c r="Y186" s="14"/>
      <c r="Z186" s="14"/>
      <c r="AA186" s="14"/>
      <c r="AB186" s="14"/>
      <c r="AC186" s="14"/>
      <c r="AD186" s="14"/>
      <c r="AE186" s="14"/>
      <c r="AT186" s="262" t="s">
        <v>159</v>
      </c>
      <c r="AU186" s="262" t="s">
        <v>91</v>
      </c>
      <c r="AV186" s="14" t="s">
        <v>91</v>
      </c>
      <c r="AW186" s="14" t="s">
        <v>5</v>
      </c>
      <c r="AX186" s="14" t="s">
        <v>81</v>
      </c>
      <c r="AY186" s="262" t="s">
        <v>148</v>
      </c>
    </row>
    <row r="187" spans="1:51" s="15" customFormat="1" ht="12">
      <c r="A187" s="15"/>
      <c r="B187" s="263"/>
      <c r="C187" s="264"/>
      <c r="D187" s="237" t="s">
        <v>159</v>
      </c>
      <c r="E187" s="265" t="s">
        <v>1</v>
      </c>
      <c r="F187" s="266" t="s">
        <v>161</v>
      </c>
      <c r="G187" s="264"/>
      <c r="H187" s="267">
        <v>1</v>
      </c>
      <c r="I187" s="268"/>
      <c r="J187" s="268"/>
      <c r="K187" s="264"/>
      <c r="L187" s="264"/>
      <c r="M187" s="269"/>
      <c r="N187" s="270"/>
      <c r="O187" s="271"/>
      <c r="P187" s="271"/>
      <c r="Q187" s="271"/>
      <c r="R187" s="271"/>
      <c r="S187" s="271"/>
      <c r="T187" s="271"/>
      <c r="U187" s="271"/>
      <c r="V187" s="271"/>
      <c r="W187" s="271"/>
      <c r="X187" s="272"/>
      <c r="Y187" s="15"/>
      <c r="Z187" s="15"/>
      <c r="AA187" s="15"/>
      <c r="AB187" s="15"/>
      <c r="AC187" s="15"/>
      <c r="AD187" s="15"/>
      <c r="AE187" s="15"/>
      <c r="AT187" s="273" t="s">
        <v>159</v>
      </c>
      <c r="AU187" s="273" t="s">
        <v>91</v>
      </c>
      <c r="AV187" s="15" t="s">
        <v>156</v>
      </c>
      <c r="AW187" s="15" t="s">
        <v>5</v>
      </c>
      <c r="AX187" s="15" t="s">
        <v>89</v>
      </c>
      <c r="AY187" s="273" t="s">
        <v>148</v>
      </c>
    </row>
    <row r="188" spans="1:65" s="2" customFormat="1" ht="24.15" customHeight="1">
      <c r="A188" s="38"/>
      <c r="B188" s="39"/>
      <c r="C188" s="274" t="s">
        <v>216</v>
      </c>
      <c r="D188" s="274" t="s">
        <v>162</v>
      </c>
      <c r="E188" s="275" t="s">
        <v>217</v>
      </c>
      <c r="F188" s="276" t="s">
        <v>218</v>
      </c>
      <c r="G188" s="277" t="s">
        <v>154</v>
      </c>
      <c r="H188" s="278">
        <v>2</v>
      </c>
      <c r="I188" s="279"/>
      <c r="J188" s="279"/>
      <c r="K188" s="280">
        <f>ROUND(P188*H188,2)</f>
        <v>0</v>
      </c>
      <c r="L188" s="276" t="s">
        <v>166</v>
      </c>
      <c r="M188" s="44"/>
      <c r="N188" s="281" t="s">
        <v>1</v>
      </c>
      <c r="O188" s="231" t="s">
        <v>44</v>
      </c>
      <c r="P188" s="232">
        <f>I188+J188</f>
        <v>0</v>
      </c>
      <c r="Q188" s="232">
        <f>ROUND(I188*H188,2)</f>
        <v>0</v>
      </c>
      <c r="R188" s="232">
        <f>ROUND(J188*H188,2)</f>
        <v>0</v>
      </c>
      <c r="S188" s="91"/>
      <c r="T188" s="233">
        <f>S188*H188</f>
        <v>0</v>
      </c>
      <c r="U188" s="233">
        <v>0</v>
      </c>
      <c r="V188" s="233">
        <f>U188*H188</f>
        <v>0</v>
      </c>
      <c r="W188" s="233">
        <v>0</v>
      </c>
      <c r="X188" s="234">
        <f>W188*H188</f>
        <v>0</v>
      </c>
      <c r="Y188" s="38"/>
      <c r="Z188" s="38"/>
      <c r="AA188" s="38"/>
      <c r="AB188" s="38"/>
      <c r="AC188" s="38"/>
      <c r="AD188" s="38"/>
      <c r="AE188" s="38"/>
      <c r="AR188" s="235" t="s">
        <v>156</v>
      </c>
      <c r="AT188" s="235" t="s">
        <v>162</v>
      </c>
      <c r="AU188" s="235" t="s">
        <v>91</v>
      </c>
      <c r="AY188" s="17" t="s">
        <v>148</v>
      </c>
      <c r="BE188" s="236">
        <f>IF(O188="základní",K188,0)</f>
        <v>0</v>
      </c>
      <c r="BF188" s="236">
        <f>IF(O188="snížená",K188,0)</f>
        <v>0</v>
      </c>
      <c r="BG188" s="236">
        <f>IF(O188="zákl. přenesená",K188,0)</f>
        <v>0</v>
      </c>
      <c r="BH188" s="236">
        <f>IF(O188="sníž. přenesená",K188,0)</f>
        <v>0</v>
      </c>
      <c r="BI188" s="236">
        <f>IF(O188="nulová",K188,0)</f>
        <v>0</v>
      </c>
      <c r="BJ188" s="17" t="s">
        <v>89</v>
      </c>
      <c r="BK188" s="236">
        <f>ROUND(P188*H188,2)</f>
        <v>0</v>
      </c>
      <c r="BL188" s="17" t="s">
        <v>156</v>
      </c>
      <c r="BM188" s="235" t="s">
        <v>219</v>
      </c>
    </row>
    <row r="189" spans="1:47" s="2" customFormat="1" ht="12">
      <c r="A189" s="38"/>
      <c r="B189" s="39"/>
      <c r="C189" s="40"/>
      <c r="D189" s="237" t="s">
        <v>158</v>
      </c>
      <c r="E189" s="40"/>
      <c r="F189" s="238" t="s">
        <v>220</v>
      </c>
      <c r="G189" s="40"/>
      <c r="H189" s="40"/>
      <c r="I189" s="239"/>
      <c r="J189" s="239"/>
      <c r="K189" s="40"/>
      <c r="L189" s="40"/>
      <c r="M189" s="44"/>
      <c r="N189" s="240"/>
      <c r="O189" s="241"/>
      <c r="P189" s="91"/>
      <c r="Q189" s="91"/>
      <c r="R189" s="91"/>
      <c r="S189" s="91"/>
      <c r="T189" s="91"/>
      <c r="U189" s="91"/>
      <c r="V189" s="91"/>
      <c r="W189" s="91"/>
      <c r="X189" s="92"/>
      <c r="Y189" s="38"/>
      <c r="Z189" s="38"/>
      <c r="AA189" s="38"/>
      <c r="AB189" s="38"/>
      <c r="AC189" s="38"/>
      <c r="AD189" s="38"/>
      <c r="AE189" s="38"/>
      <c r="AT189" s="17" t="s">
        <v>158</v>
      </c>
      <c r="AU189" s="17" t="s">
        <v>91</v>
      </c>
    </row>
    <row r="190" spans="1:47" s="2" customFormat="1" ht="12">
      <c r="A190" s="38"/>
      <c r="B190" s="39"/>
      <c r="C190" s="40"/>
      <c r="D190" s="282" t="s">
        <v>169</v>
      </c>
      <c r="E190" s="40"/>
      <c r="F190" s="283" t="s">
        <v>221</v>
      </c>
      <c r="G190" s="40"/>
      <c r="H190" s="40"/>
      <c r="I190" s="239"/>
      <c r="J190" s="239"/>
      <c r="K190" s="40"/>
      <c r="L190" s="40"/>
      <c r="M190" s="44"/>
      <c r="N190" s="240"/>
      <c r="O190" s="241"/>
      <c r="P190" s="91"/>
      <c r="Q190" s="91"/>
      <c r="R190" s="91"/>
      <c r="S190" s="91"/>
      <c r="T190" s="91"/>
      <c r="U190" s="91"/>
      <c r="V190" s="91"/>
      <c r="W190" s="91"/>
      <c r="X190" s="92"/>
      <c r="Y190" s="38"/>
      <c r="Z190" s="38"/>
      <c r="AA190" s="38"/>
      <c r="AB190" s="38"/>
      <c r="AC190" s="38"/>
      <c r="AD190" s="38"/>
      <c r="AE190" s="38"/>
      <c r="AT190" s="17" t="s">
        <v>169</v>
      </c>
      <c r="AU190" s="17" t="s">
        <v>91</v>
      </c>
    </row>
    <row r="191" spans="1:51" s="13" customFormat="1" ht="12">
      <c r="A191" s="13"/>
      <c r="B191" s="242"/>
      <c r="C191" s="243"/>
      <c r="D191" s="237" t="s">
        <v>159</v>
      </c>
      <c r="E191" s="244" t="s">
        <v>1</v>
      </c>
      <c r="F191" s="245" t="s">
        <v>160</v>
      </c>
      <c r="G191" s="243"/>
      <c r="H191" s="244" t="s">
        <v>1</v>
      </c>
      <c r="I191" s="246"/>
      <c r="J191" s="246"/>
      <c r="K191" s="243"/>
      <c r="L191" s="243"/>
      <c r="M191" s="247"/>
      <c r="N191" s="248"/>
      <c r="O191" s="249"/>
      <c r="P191" s="249"/>
      <c r="Q191" s="249"/>
      <c r="R191" s="249"/>
      <c r="S191" s="249"/>
      <c r="T191" s="249"/>
      <c r="U191" s="249"/>
      <c r="V191" s="249"/>
      <c r="W191" s="249"/>
      <c r="X191" s="250"/>
      <c r="Y191" s="13"/>
      <c r="Z191" s="13"/>
      <c r="AA191" s="13"/>
      <c r="AB191" s="13"/>
      <c r="AC191" s="13"/>
      <c r="AD191" s="13"/>
      <c r="AE191" s="13"/>
      <c r="AT191" s="251" t="s">
        <v>159</v>
      </c>
      <c r="AU191" s="251" t="s">
        <v>91</v>
      </c>
      <c r="AV191" s="13" t="s">
        <v>89</v>
      </c>
      <c r="AW191" s="13" t="s">
        <v>5</v>
      </c>
      <c r="AX191" s="13" t="s">
        <v>81</v>
      </c>
      <c r="AY191" s="251" t="s">
        <v>148</v>
      </c>
    </row>
    <row r="192" spans="1:51" s="14" customFormat="1" ht="12">
      <c r="A192" s="14"/>
      <c r="B192" s="252"/>
      <c r="C192" s="253"/>
      <c r="D192" s="237" t="s">
        <v>159</v>
      </c>
      <c r="E192" s="254" t="s">
        <v>1</v>
      </c>
      <c r="F192" s="255" t="s">
        <v>91</v>
      </c>
      <c r="G192" s="253"/>
      <c r="H192" s="256">
        <v>2</v>
      </c>
      <c r="I192" s="257"/>
      <c r="J192" s="257"/>
      <c r="K192" s="253"/>
      <c r="L192" s="253"/>
      <c r="M192" s="258"/>
      <c r="N192" s="259"/>
      <c r="O192" s="260"/>
      <c r="P192" s="260"/>
      <c r="Q192" s="260"/>
      <c r="R192" s="260"/>
      <c r="S192" s="260"/>
      <c r="T192" s="260"/>
      <c r="U192" s="260"/>
      <c r="V192" s="260"/>
      <c r="W192" s="260"/>
      <c r="X192" s="261"/>
      <c r="Y192" s="14"/>
      <c r="Z192" s="14"/>
      <c r="AA192" s="14"/>
      <c r="AB192" s="14"/>
      <c r="AC192" s="14"/>
      <c r="AD192" s="14"/>
      <c r="AE192" s="14"/>
      <c r="AT192" s="262" t="s">
        <v>159</v>
      </c>
      <c r="AU192" s="262" t="s">
        <v>91</v>
      </c>
      <c r="AV192" s="14" t="s">
        <v>91</v>
      </c>
      <c r="AW192" s="14" t="s">
        <v>5</v>
      </c>
      <c r="AX192" s="14" t="s">
        <v>81</v>
      </c>
      <c r="AY192" s="262" t="s">
        <v>148</v>
      </c>
    </row>
    <row r="193" spans="1:51" s="15" customFormat="1" ht="12">
      <c r="A193" s="15"/>
      <c r="B193" s="263"/>
      <c r="C193" s="264"/>
      <c r="D193" s="237" t="s">
        <v>159</v>
      </c>
      <c r="E193" s="265" t="s">
        <v>1</v>
      </c>
      <c r="F193" s="266" t="s">
        <v>161</v>
      </c>
      <c r="G193" s="264"/>
      <c r="H193" s="267">
        <v>2</v>
      </c>
      <c r="I193" s="268"/>
      <c r="J193" s="268"/>
      <c r="K193" s="264"/>
      <c r="L193" s="264"/>
      <c r="M193" s="269"/>
      <c r="N193" s="270"/>
      <c r="O193" s="271"/>
      <c r="P193" s="271"/>
      <c r="Q193" s="271"/>
      <c r="R193" s="271"/>
      <c r="S193" s="271"/>
      <c r="T193" s="271"/>
      <c r="U193" s="271"/>
      <c r="V193" s="271"/>
      <c r="W193" s="271"/>
      <c r="X193" s="272"/>
      <c r="Y193" s="15"/>
      <c r="Z193" s="15"/>
      <c r="AA193" s="15"/>
      <c r="AB193" s="15"/>
      <c r="AC193" s="15"/>
      <c r="AD193" s="15"/>
      <c r="AE193" s="15"/>
      <c r="AT193" s="273" t="s">
        <v>159</v>
      </c>
      <c r="AU193" s="273" t="s">
        <v>91</v>
      </c>
      <c r="AV193" s="15" t="s">
        <v>156</v>
      </c>
      <c r="AW193" s="15" t="s">
        <v>5</v>
      </c>
      <c r="AX193" s="15" t="s">
        <v>89</v>
      </c>
      <c r="AY193" s="273" t="s">
        <v>148</v>
      </c>
    </row>
    <row r="194" spans="1:65" s="2" customFormat="1" ht="24.15" customHeight="1">
      <c r="A194" s="38"/>
      <c r="B194" s="39"/>
      <c r="C194" s="221" t="s">
        <v>222</v>
      </c>
      <c r="D194" s="221" t="s">
        <v>151</v>
      </c>
      <c r="E194" s="222" t="s">
        <v>223</v>
      </c>
      <c r="F194" s="223" t="s">
        <v>224</v>
      </c>
      <c r="G194" s="224" t="s">
        <v>154</v>
      </c>
      <c r="H194" s="225">
        <v>2</v>
      </c>
      <c r="I194" s="226"/>
      <c r="J194" s="227"/>
      <c r="K194" s="228">
        <f>ROUND(P194*H194,2)</f>
        <v>0</v>
      </c>
      <c r="L194" s="223" t="s">
        <v>1</v>
      </c>
      <c r="M194" s="229"/>
      <c r="N194" s="230" t="s">
        <v>1</v>
      </c>
      <c r="O194" s="231" t="s">
        <v>44</v>
      </c>
      <c r="P194" s="232">
        <f>I194+J194</f>
        <v>0</v>
      </c>
      <c r="Q194" s="232">
        <f>ROUND(I194*H194,2)</f>
        <v>0</v>
      </c>
      <c r="R194" s="232">
        <f>ROUND(J194*H194,2)</f>
        <v>0</v>
      </c>
      <c r="S194" s="91"/>
      <c r="T194" s="233">
        <f>S194*H194</f>
        <v>0</v>
      </c>
      <c r="U194" s="233">
        <v>0</v>
      </c>
      <c r="V194" s="233">
        <f>U194*H194</f>
        <v>0</v>
      </c>
      <c r="W194" s="233">
        <v>0</v>
      </c>
      <c r="X194" s="234">
        <f>W194*H194</f>
        <v>0</v>
      </c>
      <c r="Y194" s="38"/>
      <c r="Z194" s="38"/>
      <c r="AA194" s="38"/>
      <c r="AB194" s="38"/>
      <c r="AC194" s="38"/>
      <c r="AD194" s="38"/>
      <c r="AE194" s="38"/>
      <c r="AR194" s="235" t="s">
        <v>155</v>
      </c>
      <c r="AT194" s="235" t="s">
        <v>151</v>
      </c>
      <c r="AU194" s="235" t="s">
        <v>91</v>
      </c>
      <c r="AY194" s="17" t="s">
        <v>148</v>
      </c>
      <c r="BE194" s="236">
        <f>IF(O194="základní",K194,0)</f>
        <v>0</v>
      </c>
      <c r="BF194" s="236">
        <f>IF(O194="snížená",K194,0)</f>
        <v>0</v>
      </c>
      <c r="BG194" s="236">
        <f>IF(O194="zákl. přenesená",K194,0)</f>
        <v>0</v>
      </c>
      <c r="BH194" s="236">
        <f>IF(O194="sníž. přenesená",K194,0)</f>
        <v>0</v>
      </c>
      <c r="BI194" s="236">
        <f>IF(O194="nulová",K194,0)</f>
        <v>0</v>
      </c>
      <c r="BJ194" s="17" t="s">
        <v>89</v>
      </c>
      <c r="BK194" s="236">
        <f>ROUND(P194*H194,2)</f>
        <v>0</v>
      </c>
      <c r="BL194" s="17" t="s">
        <v>156</v>
      </c>
      <c r="BM194" s="235" t="s">
        <v>225</v>
      </c>
    </row>
    <row r="195" spans="1:47" s="2" customFormat="1" ht="12">
      <c r="A195" s="38"/>
      <c r="B195" s="39"/>
      <c r="C195" s="40"/>
      <c r="D195" s="237" t="s">
        <v>158</v>
      </c>
      <c r="E195" s="40"/>
      <c r="F195" s="238" t="s">
        <v>224</v>
      </c>
      <c r="G195" s="40"/>
      <c r="H195" s="40"/>
      <c r="I195" s="239"/>
      <c r="J195" s="239"/>
      <c r="K195" s="40"/>
      <c r="L195" s="40"/>
      <c r="M195" s="44"/>
      <c r="N195" s="240"/>
      <c r="O195" s="241"/>
      <c r="P195" s="91"/>
      <c r="Q195" s="91"/>
      <c r="R195" s="91"/>
      <c r="S195" s="91"/>
      <c r="T195" s="91"/>
      <c r="U195" s="91"/>
      <c r="V195" s="91"/>
      <c r="W195" s="91"/>
      <c r="X195" s="92"/>
      <c r="Y195" s="38"/>
      <c r="Z195" s="38"/>
      <c r="AA195" s="38"/>
      <c r="AB195" s="38"/>
      <c r="AC195" s="38"/>
      <c r="AD195" s="38"/>
      <c r="AE195" s="38"/>
      <c r="AT195" s="17" t="s">
        <v>158</v>
      </c>
      <c r="AU195" s="17" t="s">
        <v>91</v>
      </c>
    </row>
    <row r="196" spans="1:47" s="2" customFormat="1" ht="12">
      <c r="A196" s="38"/>
      <c r="B196" s="39"/>
      <c r="C196" s="40"/>
      <c r="D196" s="237" t="s">
        <v>176</v>
      </c>
      <c r="E196" s="40"/>
      <c r="F196" s="284" t="s">
        <v>192</v>
      </c>
      <c r="G196" s="40"/>
      <c r="H196" s="40"/>
      <c r="I196" s="239"/>
      <c r="J196" s="239"/>
      <c r="K196" s="40"/>
      <c r="L196" s="40"/>
      <c r="M196" s="44"/>
      <c r="N196" s="240"/>
      <c r="O196" s="241"/>
      <c r="P196" s="91"/>
      <c r="Q196" s="91"/>
      <c r="R196" s="91"/>
      <c r="S196" s="91"/>
      <c r="T196" s="91"/>
      <c r="U196" s="91"/>
      <c r="V196" s="91"/>
      <c r="W196" s="91"/>
      <c r="X196" s="92"/>
      <c r="Y196" s="38"/>
      <c r="Z196" s="38"/>
      <c r="AA196" s="38"/>
      <c r="AB196" s="38"/>
      <c r="AC196" s="38"/>
      <c r="AD196" s="38"/>
      <c r="AE196" s="38"/>
      <c r="AT196" s="17" t="s">
        <v>176</v>
      </c>
      <c r="AU196" s="17" t="s">
        <v>91</v>
      </c>
    </row>
    <row r="197" spans="1:51" s="13" customFormat="1" ht="12">
      <c r="A197" s="13"/>
      <c r="B197" s="242"/>
      <c r="C197" s="243"/>
      <c r="D197" s="237" t="s">
        <v>159</v>
      </c>
      <c r="E197" s="244" t="s">
        <v>1</v>
      </c>
      <c r="F197" s="245" t="s">
        <v>160</v>
      </c>
      <c r="G197" s="243"/>
      <c r="H197" s="244" t="s">
        <v>1</v>
      </c>
      <c r="I197" s="246"/>
      <c r="J197" s="246"/>
      <c r="K197" s="243"/>
      <c r="L197" s="243"/>
      <c r="M197" s="247"/>
      <c r="N197" s="248"/>
      <c r="O197" s="249"/>
      <c r="P197" s="249"/>
      <c r="Q197" s="249"/>
      <c r="R197" s="249"/>
      <c r="S197" s="249"/>
      <c r="T197" s="249"/>
      <c r="U197" s="249"/>
      <c r="V197" s="249"/>
      <c r="W197" s="249"/>
      <c r="X197" s="250"/>
      <c r="Y197" s="13"/>
      <c r="Z197" s="13"/>
      <c r="AA197" s="13"/>
      <c r="AB197" s="13"/>
      <c r="AC197" s="13"/>
      <c r="AD197" s="13"/>
      <c r="AE197" s="13"/>
      <c r="AT197" s="251" t="s">
        <v>159</v>
      </c>
      <c r="AU197" s="251" t="s">
        <v>91</v>
      </c>
      <c r="AV197" s="13" t="s">
        <v>89</v>
      </c>
      <c r="AW197" s="13" t="s">
        <v>5</v>
      </c>
      <c r="AX197" s="13" t="s">
        <v>81</v>
      </c>
      <c r="AY197" s="251" t="s">
        <v>148</v>
      </c>
    </row>
    <row r="198" spans="1:51" s="14" customFormat="1" ht="12">
      <c r="A198" s="14"/>
      <c r="B198" s="252"/>
      <c r="C198" s="253"/>
      <c r="D198" s="237" t="s">
        <v>159</v>
      </c>
      <c r="E198" s="254" t="s">
        <v>1</v>
      </c>
      <c r="F198" s="255" t="s">
        <v>91</v>
      </c>
      <c r="G198" s="253"/>
      <c r="H198" s="256">
        <v>2</v>
      </c>
      <c r="I198" s="257"/>
      <c r="J198" s="257"/>
      <c r="K198" s="253"/>
      <c r="L198" s="253"/>
      <c r="M198" s="258"/>
      <c r="N198" s="259"/>
      <c r="O198" s="260"/>
      <c r="P198" s="260"/>
      <c r="Q198" s="260"/>
      <c r="R198" s="260"/>
      <c r="S198" s="260"/>
      <c r="T198" s="260"/>
      <c r="U198" s="260"/>
      <c r="V198" s="260"/>
      <c r="W198" s="260"/>
      <c r="X198" s="261"/>
      <c r="Y198" s="14"/>
      <c r="Z198" s="14"/>
      <c r="AA198" s="14"/>
      <c r="AB198" s="14"/>
      <c r="AC198" s="14"/>
      <c r="AD198" s="14"/>
      <c r="AE198" s="14"/>
      <c r="AT198" s="262" t="s">
        <v>159</v>
      </c>
      <c r="AU198" s="262" t="s">
        <v>91</v>
      </c>
      <c r="AV198" s="14" t="s">
        <v>91</v>
      </c>
      <c r="AW198" s="14" t="s">
        <v>5</v>
      </c>
      <c r="AX198" s="14" t="s">
        <v>81</v>
      </c>
      <c r="AY198" s="262" t="s">
        <v>148</v>
      </c>
    </row>
    <row r="199" spans="1:51" s="15" customFormat="1" ht="12">
      <c r="A199" s="15"/>
      <c r="B199" s="263"/>
      <c r="C199" s="264"/>
      <c r="D199" s="237" t="s">
        <v>159</v>
      </c>
      <c r="E199" s="265" t="s">
        <v>1</v>
      </c>
      <c r="F199" s="266" t="s">
        <v>161</v>
      </c>
      <c r="G199" s="264"/>
      <c r="H199" s="267">
        <v>2</v>
      </c>
      <c r="I199" s="268"/>
      <c r="J199" s="268"/>
      <c r="K199" s="264"/>
      <c r="L199" s="264"/>
      <c r="M199" s="269"/>
      <c r="N199" s="270"/>
      <c r="O199" s="271"/>
      <c r="P199" s="271"/>
      <c r="Q199" s="271"/>
      <c r="R199" s="271"/>
      <c r="S199" s="271"/>
      <c r="T199" s="271"/>
      <c r="U199" s="271"/>
      <c r="V199" s="271"/>
      <c r="W199" s="271"/>
      <c r="X199" s="272"/>
      <c r="Y199" s="15"/>
      <c r="Z199" s="15"/>
      <c r="AA199" s="15"/>
      <c r="AB199" s="15"/>
      <c r="AC199" s="15"/>
      <c r="AD199" s="15"/>
      <c r="AE199" s="15"/>
      <c r="AT199" s="273" t="s">
        <v>159</v>
      </c>
      <c r="AU199" s="273" t="s">
        <v>91</v>
      </c>
      <c r="AV199" s="15" t="s">
        <v>156</v>
      </c>
      <c r="AW199" s="15" t="s">
        <v>5</v>
      </c>
      <c r="AX199" s="15" t="s">
        <v>89</v>
      </c>
      <c r="AY199" s="273" t="s">
        <v>148</v>
      </c>
    </row>
    <row r="200" spans="1:65" s="2" customFormat="1" ht="21.75" customHeight="1">
      <c r="A200" s="38"/>
      <c r="B200" s="39"/>
      <c r="C200" s="221" t="s">
        <v>226</v>
      </c>
      <c r="D200" s="221" t="s">
        <v>151</v>
      </c>
      <c r="E200" s="222" t="s">
        <v>227</v>
      </c>
      <c r="F200" s="223" t="s">
        <v>228</v>
      </c>
      <c r="G200" s="224" t="s">
        <v>154</v>
      </c>
      <c r="H200" s="225">
        <v>1</v>
      </c>
      <c r="I200" s="226"/>
      <c r="J200" s="227"/>
      <c r="K200" s="228">
        <f>ROUND(P200*H200,2)</f>
        <v>0</v>
      </c>
      <c r="L200" s="223" t="s">
        <v>1</v>
      </c>
      <c r="M200" s="229"/>
      <c r="N200" s="230" t="s">
        <v>1</v>
      </c>
      <c r="O200" s="231" t="s">
        <v>44</v>
      </c>
      <c r="P200" s="232">
        <f>I200+J200</f>
        <v>0</v>
      </c>
      <c r="Q200" s="232">
        <f>ROUND(I200*H200,2)</f>
        <v>0</v>
      </c>
      <c r="R200" s="232">
        <f>ROUND(J200*H200,2)</f>
        <v>0</v>
      </c>
      <c r="S200" s="91"/>
      <c r="T200" s="233">
        <f>S200*H200</f>
        <v>0</v>
      </c>
      <c r="U200" s="233">
        <v>0</v>
      </c>
      <c r="V200" s="233">
        <f>U200*H200</f>
        <v>0</v>
      </c>
      <c r="W200" s="233">
        <v>0</v>
      </c>
      <c r="X200" s="234">
        <f>W200*H200</f>
        <v>0</v>
      </c>
      <c r="Y200" s="38"/>
      <c r="Z200" s="38"/>
      <c r="AA200" s="38"/>
      <c r="AB200" s="38"/>
      <c r="AC200" s="38"/>
      <c r="AD200" s="38"/>
      <c r="AE200" s="38"/>
      <c r="AR200" s="235" t="s">
        <v>155</v>
      </c>
      <c r="AT200" s="235" t="s">
        <v>151</v>
      </c>
      <c r="AU200" s="235" t="s">
        <v>91</v>
      </c>
      <c r="AY200" s="17" t="s">
        <v>148</v>
      </c>
      <c r="BE200" s="236">
        <f>IF(O200="základní",K200,0)</f>
        <v>0</v>
      </c>
      <c r="BF200" s="236">
        <f>IF(O200="snížená",K200,0)</f>
        <v>0</v>
      </c>
      <c r="BG200" s="236">
        <f>IF(O200="zákl. přenesená",K200,0)</f>
        <v>0</v>
      </c>
      <c r="BH200" s="236">
        <f>IF(O200="sníž. přenesená",K200,0)</f>
        <v>0</v>
      </c>
      <c r="BI200" s="236">
        <f>IF(O200="nulová",K200,0)</f>
        <v>0</v>
      </c>
      <c r="BJ200" s="17" t="s">
        <v>89</v>
      </c>
      <c r="BK200" s="236">
        <f>ROUND(P200*H200,2)</f>
        <v>0</v>
      </c>
      <c r="BL200" s="17" t="s">
        <v>156</v>
      </c>
      <c r="BM200" s="235" t="s">
        <v>229</v>
      </c>
    </row>
    <row r="201" spans="1:47" s="2" customFormat="1" ht="12">
      <c r="A201" s="38"/>
      <c r="B201" s="39"/>
      <c r="C201" s="40"/>
      <c r="D201" s="237" t="s">
        <v>158</v>
      </c>
      <c r="E201" s="40"/>
      <c r="F201" s="238" t="s">
        <v>228</v>
      </c>
      <c r="G201" s="40"/>
      <c r="H201" s="40"/>
      <c r="I201" s="239"/>
      <c r="J201" s="239"/>
      <c r="K201" s="40"/>
      <c r="L201" s="40"/>
      <c r="M201" s="44"/>
      <c r="N201" s="240"/>
      <c r="O201" s="241"/>
      <c r="P201" s="91"/>
      <c r="Q201" s="91"/>
      <c r="R201" s="91"/>
      <c r="S201" s="91"/>
      <c r="T201" s="91"/>
      <c r="U201" s="91"/>
      <c r="V201" s="91"/>
      <c r="W201" s="91"/>
      <c r="X201" s="92"/>
      <c r="Y201" s="38"/>
      <c r="Z201" s="38"/>
      <c r="AA201" s="38"/>
      <c r="AB201" s="38"/>
      <c r="AC201" s="38"/>
      <c r="AD201" s="38"/>
      <c r="AE201" s="38"/>
      <c r="AT201" s="17" t="s">
        <v>158</v>
      </c>
      <c r="AU201" s="17" t="s">
        <v>91</v>
      </c>
    </row>
    <row r="202" spans="1:47" s="2" customFormat="1" ht="12">
      <c r="A202" s="38"/>
      <c r="B202" s="39"/>
      <c r="C202" s="40"/>
      <c r="D202" s="237" t="s">
        <v>176</v>
      </c>
      <c r="E202" s="40"/>
      <c r="F202" s="284" t="s">
        <v>192</v>
      </c>
      <c r="G202" s="40"/>
      <c r="H202" s="40"/>
      <c r="I202" s="239"/>
      <c r="J202" s="239"/>
      <c r="K202" s="40"/>
      <c r="L202" s="40"/>
      <c r="M202" s="44"/>
      <c r="N202" s="240"/>
      <c r="O202" s="241"/>
      <c r="P202" s="91"/>
      <c r="Q202" s="91"/>
      <c r="R202" s="91"/>
      <c r="S202" s="91"/>
      <c r="T202" s="91"/>
      <c r="U202" s="91"/>
      <c r="V202" s="91"/>
      <c r="W202" s="91"/>
      <c r="X202" s="92"/>
      <c r="Y202" s="38"/>
      <c r="Z202" s="38"/>
      <c r="AA202" s="38"/>
      <c r="AB202" s="38"/>
      <c r="AC202" s="38"/>
      <c r="AD202" s="38"/>
      <c r="AE202" s="38"/>
      <c r="AT202" s="17" t="s">
        <v>176</v>
      </c>
      <c r="AU202" s="17" t="s">
        <v>91</v>
      </c>
    </row>
    <row r="203" spans="1:51" s="13" customFormat="1" ht="12">
      <c r="A203" s="13"/>
      <c r="B203" s="242"/>
      <c r="C203" s="243"/>
      <c r="D203" s="237" t="s">
        <v>159</v>
      </c>
      <c r="E203" s="244" t="s">
        <v>1</v>
      </c>
      <c r="F203" s="245" t="s">
        <v>160</v>
      </c>
      <c r="G203" s="243"/>
      <c r="H203" s="244" t="s">
        <v>1</v>
      </c>
      <c r="I203" s="246"/>
      <c r="J203" s="246"/>
      <c r="K203" s="243"/>
      <c r="L203" s="243"/>
      <c r="M203" s="247"/>
      <c r="N203" s="248"/>
      <c r="O203" s="249"/>
      <c r="P203" s="249"/>
      <c r="Q203" s="249"/>
      <c r="R203" s="249"/>
      <c r="S203" s="249"/>
      <c r="T203" s="249"/>
      <c r="U203" s="249"/>
      <c r="V203" s="249"/>
      <c r="W203" s="249"/>
      <c r="X203" s="250"/>
      <c r="Y203" s="13"/>
      <c r="Z203" s="13"/>
      <c r="AA203" s="13"/>
      <c r="AB203" s="13"/>
      <c r="AC203" s="13"/>
      <c r="AD203" s="13"/>
      <c r="AE203" s="13"/>
      <c r="AT203" s="251" t="s">
        <v>159</v>
      </c>
      <c r="AU203" s="251" t="s">
        <v>91</v>
      </c>
      <c r="AV203" s="13" t="s">
        <v>89</v>
      </c>
      <c r="AW203" s="13" t="s">
        <v>5</v>
      </c>
      <c r="AX203" s="13" t="s">
        <v>81</v>
      </c>
      <c r="AY203" s="251" t="s">
        <v>148</v>
      </c>
    </row>
    <row r="204" spans="1:51" s="14" customFormat="1" ht="12">
      <c r="A204" s="14"/>
      <c r="B204" s="252"/>
      <c r="C204" s="253"/>
      <c r="D204" s="237" t="s">
        <v>159</v>
      </c>
      <c r="E204" s="254" t="s">
        <v>1</v>
      </c>
      <c r="F204" s="255" t="s">
        <v>89</v>
      </c>
      <c r="G204" s="253"/>
      <c r="H204" s="256">
        <v>1</v>
      </c>
      <c r="I204" s="257"/>
      <c r="J204" s="257"/>
      <c r="K204" s="253"/>
      <c r="L204" s="253"/>
      <c r="M204" s="258"/>
      <c r="N204" s="259"/>
      <c r="O204" s="260"/>
      <c r="P204" s="260"/>
      <c r="Q204" s="260"/>
      <c r="R204" s="260"/>
      <c r="S204" s="260"/>
      <c r="T204" s="260"/>
      <c r="U204" s="260"/>
      <c r="V204" s="260"/>
      <c r="W204" s="260"/>
      <c r="X204" s="261"/>
      <c r="Y204" s="14"/>
      <c r="Z204" s="14"/>
      <c r="AA204" s="14"/>
      <c r="AB204" s="14"/>
      <c r="AC204" s="14"/>
      <c r="AD204" s="14"/>
      <c r="AE204" s="14"/>
      <c r="AT204" s="262" t="s">
        <v>159</v>
      </c>
      <c r="AU204" s="262" t="s">
        <v>91</v>
      </c>
      <c r="AV204" s="14" t="s">
        <v>91</v>
      </c>
      <c r="AW204" s="14" t="s">
        <v>5</v>
      </c>
      <c r="AX204" s="14" t="s">
        <v>81</v>
      </c>
      <c r="AY204" s="262" t="s">
        <v>148</v>
      </c>
    </row>
    <row r="205" spans="1:51" s="15" customFormat="1" ht="12">
      <c r="A205" s="15"/>
      <c r="B205" s="263"/>
      <c r="C205" s="264"/>
      <c r="D205" s="237" t="s">
        <v>159</v>
      </c>
      <c r="E205" s="265" t="s">
        <v>1</v>
      </c>
      <c r="F205" s="266" t="s">
        <v>161</v>
      </c>
      <c r="G205" s="264"/>
      <c r="H205" s="267">
        <v>1</v>
      </c>
      <c r="I205" s="268"/>
      <c r="J205" s="268"/>
      <c r="K205" s="264"/>
      <c r="L205" s="264"/>
      <c r="M205" s="269"/>
      <c r="N205" s="270"/>
      <c r="O205" s="271"/>
      <c r="P205" s="271"/>
      <c r="Q205" s="271"/>
      <c r="R205" s="271"/>
      <c r="S205" s="271"/>
      <c r="T205" s="271"/>
      <c r="U205" s="271"/>
      <c r="V205" s="271"/>
      <c r="W205" s="271"/>
      <c r="X205" s="272"/>
      <c r="Y205" s="15"/>
      <c r="Z205" s="15"/>
      <c r="AA205" s="15"/>
      <c r="AB205" s="15"/>
      <c r="AC205" s="15"/>
      <c r="AD205" s="15"/>
      <c r="AE205" s="15"/>
      <c r="AT205" s="273" t="s">
        <v>159</v>
      </c>
      <c r="AU205" s="273" t="s">
        <v>91</v>
      </c>
      <c r="AV205" s="15" t="s">
        <v>156</v>
      </c>
      <c r="AW205" s="15" t="s">
        <v>5</v>
      </c>
      <c r="AX205" s="15" t="s">
        <v>89</v>
      </c>
      <c r="AY205" s="273" t="s">
        <v>148</v>
      </c>
    </row>
    <row r="206" spans="1:65" s="2" customFormat="1" ht="16.5" customHeight="1">
      <c r="A206" s="38"/>
      <c r="B206" s="39"/>
      <c r="C206" s="221" t="s">
        <v>9</v>
      </c>
      <c r="D206" s="221" t="s">
        <v>151</v>
      </c>
      <c r="E206" s="222" t="s">
        <v>230</v>
      </c>
      <c r="F206" s="223" t="s">
        <v>231</v>
      </c>
      <c r="G206" s="224" t="s">
        <v>154</v>
      </c>
      <c r="H206" s="225">
        <v>2</v>
      </c>
      <c r="I206" s="226"/>
      <c r="J206" s="227"/>
      <c r="K206" s="228">
        <f>ROUND(P206*H206,2)</f>
        <v>0</v>
      </c>
      <c r="L206" s="223" t="s">
        <v>1</v>
      </c>
      <c r="M206" s="229"/>
      <c r="N206" s="230" t="s">
        <v>1</v>
      </c>
      <c r="O206" s="231" t="s">
        <v>44</v>
      </c>
      <c r="P206" s="232">
        <f>I206+J206</f>
        <v>0</v>
      </c>
      <c r="Q206" s="232">
        <f>ROUND(I206*H206,2)</f>
        <v>0</v>
      </c>
      <c r="R206" s="232">
        <f>ROUND(J206*H206,2)</f>
        <v>0</v>
      </c>
      <c r="S206" s="91"/>
      <c r="T206" s="233">
        <f>S206*H206</f>
        <v>0</v>
      </c>
      <c r="U206" s="233">
        <v>0</v>
      </c>
      <c r="V206" s="233">
        <f>U206*H206</f>
        <v>0</v>
      </c>
      <c r="W206" s="233">
        <v>0</v>
      </c>
      <c r="X206" s="234">
        <f>W206*H206</f>
        <v>0</v>
      </c>
      <c r="Y206" s="38"/>
      <c r="Z206" s="38"/>
      <c r="AA206" s="38"/>
      <c r="AB206" s="38"/>
      <c r="AC206" s="38"/>
      <c r="AD206" s="38"/>
      <c r="AE206" s="38"/>
      <c r="AR206" s="235" t="s">
        <v>155</v>
      </c>
      <c r="AT206" s="235" t="s">
        <v>151</v>
      </c>
      <c r="AU206" s="235" t="s">
        <v>91</v>
      </c>
      <c r="AY206" s="17" t="s">
        <v>148</v>
      </c>
      <c r="BE206" s="236">
        <f>IF(O206="základní",K206,0)</f>
        <v>0</v>
      </c>
      <c r="BF206" s="236">
        <f>IF(O206="snížená",K206,0)</f>
        <v>0</v>
      </c>
      <c r="BG206" s="236">
        <f>IF(O206="zákl. přenesená",K206,0)</f>
        <v>0</v>
      </c>
      <c r="BH206" s="236">
        <f>IF(O206="sníž. přenesená",K206,0)</f>
        <v>0</v>
      </c>
      <c r="BI206" s="236">
        <f>IF(O206="nulová",K206,0)</f>
        <v>0</v>
      </c>
      <c r="BJ206" s="17" t="s">
        <v>89</v>
      </c>
      <c r="BK206" s="236">
        <f>ROUND(P206*H206,2)</f>
        <v>0</v>
      </c>
      <c r="BL206" s="17" t="s">
        <v>156</v>
      </c>
      <c r="BM206" s="235" t="s">
        <v>232</v>
      </c>
    </row>
    <row r="207" spans="1:47" s="2" customFormat="1" ht="12">
      <c r="A207" s="38"/>
      <c r="B207" s="39"/>
      <c r="C207" s="40"/>
      <c r="D207" s="237" t="s">
        <v>158</v>
      </c>
      <c r="E207" s="40"/>
      <c r="F207" s="238" t="s">
        <v>231</v>
      </c>
      <c r="G207" s="40"/>
      <c r="H207" s="40"/>
      <c r="I207" s="239"/>
      <c r="J207" s="239"/>
      <c r="K207" s="40"/>
      <c r="L207" s="40"/>
      <c r="M207" s="44"/>
      <c r="N207" s="240"/>
      <c r="O207" s="241"/>
      <c r="P207" s="91"/>
      <c r="Q207" s="91"/>
      <c r="R207" s="91"/>
      <c r="S207" s="91"/>
      <c r="T207" s="91"/>
      <c r="U207" s="91"/>
      <c r="V207" s="91"/>
      <c r="W207" s="91"/>
      <c r="X207" s="92"/>
      <c r="Y207" s="38"/>
      <c r="Z207" s="38"/>
      <c r="AA207" s="38"/>
      <c r="AB207" s="38"/>
      <c r="AC207" s="38"/>
      <c r="AD207" s="38"/>
      <c r="AE207" s="38"/>
      <c r="AT207" s="17" t="s">
        <v>158</v>
      </c>
      <c r="AU207" s="17" t="s">
        <v>91</v>
      </c>
    </row>
    <row r="208" spans="1:47" s="2" customFormat="1" ht="12">
      <c r="A208" s="38"/>
      <c r="B208" s="39"/>
      <c r="C208" s="40"/>
      <c r="D208" s="237" t="s">
        <v>176</v>
      </c>
      <c r="E208" s="40"/>
      <c r="F208" s="284" t="s">
        <v>192</v>
      </c>
      <c r="G208" s="40"/>
      <c r="H208" s="40"/>
      <c r="I208" s="239"/>
      <c r="J208" s="239"/>
      <c r="K208" s="40"/>
      <c r="L208" s="40"/>
      <c r="M208" s="44"/>
      <c r="N208" s="240"/>
      <c r="O208" s="241"/>
      <c r="P208" s="91"/>
      <c r="Q208" s="91"/>
      <c r="R208" s="91"/>
      <c r="S208" s="91"/>
      <c r="T208" s="91"/>
      <c r="U208" s="91"/>
      <c r="V208" s="91"/>
      <c r="W208" s="91"/>
      <c r="X208" s="92"/>
      <c r="Y208" s="38"/>
      <c r="Z208" s="38"/>
      <c r="AA208" s="38"/>
      <c r="AB208" s="38"/>
      <c r="AC208" s="38"/>
      <c r="AD208" s="38"/>
      <c r="AE208" s="38"/>
      <c r="AT208" s="17" t="s">
        <v>176</v>
      </c>
      <c r="AU208" s="17" t="s">
        <v>91</v>
      </c>
    </row>
    <row r="209" spans="1:51" s="13" customFormat="1" ht="12">
      <c r="A209" s="13"/>
      <c r="B209" s="242"/>
      <c r="C209" s="243"/>
      <c r="D209" s="237" t="s">
        <v>159</v>
      </c>
      <c r="E209" s="244" t="s">
        <v>1</v>
      </c>
      <c r="F209" s="245" t="s">
        <v>160</v>
      </c>
      <c r="G209" s="243"/>
      <c r="H209" s="244" t="s">
        <v>1</v>
      </c>
      <c r="I209" s="246"/>
      <c r="J209" s="246"/>
      <c r="K209" s="243"/>
      <c r="L209" s="243"/>
      <c r="M209" s="247"/>
      <c r="N209" s="248"/>
      <c r="O209" s="249"/>
      <c r="P209" s="249"/>
      <c r="Q209" s="249"/>
      <c r="R209" s="249"/>
      <c r="S209" s="249"/>
      <c r="T209" s="249"/>
      <c r="U209" s="249"/>
      <c r="V209" s="249"/>
      <c r="W209" s="249"/>
      <c r="X209" s="250"/>
      <c r="Y209" s="13"/>
      <c r="Z209" s="13"/>
      <c r="AA209" s="13"/>
      <c r="AB209" s="13"/>
      <c r="AC209" s="13"/>
      <c r="AD209" s="13"/>
      <c r="AE209" s="13"/>
      <c r="AT209" s="251" t="s">
        <v>159</v>
      </c>
      <c r="AU209" s="251" t="s">
        <v>91</v>
      </c>
      <c r="AV209" s="13" t="s">
        <v>89</v>
      </c>
      <c r="AW209" s="13" t="s">
        <v>5</v>
      </c>
      <c r="AX209" s="13" t="s">
        <v>81</v>
      </c>
      <c r="AY209" s="251" t="s">
        <v>148</v>
      </c>
    </row>
    <row r="210" spans="1:51" s="14" customFormat="1" ht="12">
      <c r="A210" s="14"/>
      <c r="B210" s="252"/>
      <c r="C210" s="253"/>
      <c r="D210" s="237" t="s">
        <v>159</v>
      </c>
      <c r="E210" s="254" t="s">
        <v>1</v>
      </c>
      <c r="F210" s="255" t="s">
        <v>91</v>
      </c>
      <c r="G210" s="253"/>
      <c r="H210" s="256">
        <v>2</v>
      </c>
      <c r="I210" s="257"/>
      <c r="J210" s="257"/>
      <c r="K210" s="253"/>
      <c r="L210" s="253"/>
      <c r="M210" s="258"/>
      <c r="N210" s="259"/>
      <c r="O210" s="260"/>
      <c r="P210" s="260"/>
      <c r="Q210" s="260"/>
      <c r="R210" s="260"/>
      <c r="S210" s="260"/>
      <c r="T210" s="260"/>
      <c r="U210" s="260"/>
      <c r="V210" s="260"/>
      <c r="W210" s="260"/>
      <c r="X210" s="261"/>
      <c r="Y210" s="14"/>
      <c r="Z210" s="14"/>
      <c r="AA210" s="14"/>
      <c r="AB210" s="14"/>
      <c r="AC210" s="14"/>
      <c r="AD210" s="14"/>
      <c r="AE210" s="14"/>
      <c r="AT210" s="262" t="s">
        <v>159</v>
      </c>
      <c r="AU210" s="262" t="s">
        <v>91</v>
      </c>
      <c r="AV210" s="14" t="s">
        <v>91</v>
      </c>
      <c r="AW210" s="14" t="s">
        <v>5</v>
      </c>
      <c r="AX210" s="14" t="s">
        <v>81</v>
      </c>
      <c r="AY210" s="262" t="s">
        <v>148</v>
      </c>
    </row>
    <row r="211" spans="1:51" s="15" customFormat="1" ht="12">
      <c r="A211" s="15"/>
      <c r="B211" s="263"/>
      <c r="C211" s="264"/>
      <c r="D211" s="237" t="s">
        <v>159</v>
      </c>
      <c r="E211" s="265" t="s">
        <v>1</v>
      </c>
      <c r="F211" s="266" t="s">
        <v>161</v>
      </c>
      <c r="G211" s="264"/>
      <c r="H211" s="267">
        <v>2</v>
      </c>
      <c r="I211" s="268"/>
      <c r="J211" s="268"/>
      <c r="K211" s="264"/>
      <c r="L211" s="264"/>
      <c r="M211" s="269"/>
      <c r="N211" s="270"/>
      <c r="O211" s="271"/>
      <c r="P211" s="271"/>
      <c r="Q211" s="271"/>
      <c r="R211" s="271"/>
      <c r="S211" s="271"/>
      <c r="T211" s="271"/>
      <c r="U211" s="271"/>
      <c r="V211" s="271"/>
      <c r="W211" s="271"/>
      <c r="X211" s="272"/>
      <c r="Y211" s="15"/>
      <c r="Z211" s="15"/>
      <c r="AA211" s="15"/>
      <c r="AB211" s="15"/>
      <c r="AC211" s="15"/>
      <c r="AD211" s="15"/>
      <c r="AE211" s="15"/>
      <c r="AT211" s="273" t="s">
        <v>159</v>
      </c>
      <c r="AU211" s="273" t="s">
        <v>91</v>
      </c>
      <c r="AV211" s="15" t="s">
        <v>156</v>
      </c>
      <c r="AW211" s="15" t="s">
        <v>5</v>
      </c>
      <c r="AX211" s="15" t="s">
        <v>89</v>
      </c>
      <c r="AY211" s="273" t="s">
        <v>148</v>
      </c>
    </row>
    <row r="212" spans="1:65" s="2" customFormat="1" ht="24.15" customHeight="1">
      <c r="A212" s="38"/>
      <c r="B212" s="39"/>
      <c r="C212" s="221" t="s">
        <v>233</v>
      </c>
      <c r="D212" s="221" t="s">
        <v>151</v>
      </c>
      <c r="E212" s="222" t="s">
        <v>234</v>
      </c>
      <c r="F212" s="223" t="s">
        <v>235</v>
      </c>
      <c r="G212" s="224" t="s">
        <v>154</v>
      </c>
      <c r="H212" s="225">
        <v>1</v>
      </c>
      <c r="I212" s="226"/>
      <c r="J212" s="227"/>
      <c r="K212" s="228">
        <f>ROUND(P212*H212,2)</f>
        <v>0</v>
      </c>
      <c r="L212" s="223" t="s">
        <v>1</v>
      </c>
      <c r="M212" s="229"/>
      <c r="N212" s="230" t="s">
        <v>1</v>
      </c>
      <c r="O212" s="231" t="s">
        <v>44</v>
      </c>
      <c r="P212" s="232">
        <f>I212+J212</f>
        <v>0</v>
      </c>
      <c r="Q212" s="232">
        <f>ROUND(I212*H212,2)</f>
        <v>0</v>
      </c>
      <c r="R212" s="232">
        <f>ROUND(J212*H212,2)</f>
        <v>0</v>
      </c>
      <c r="S212" s="91"/>
      <c r="T212" s="233">
        <f>S212*H212</f>
        <v>0</v>
      </c>
      <c r="U212" s="233">
        <v>0</v>
      </c>
      <c r="V212" s="233">
        <f>U212*H212</f>
        <v>0</v>
      </c>
      <c r="W212" s="233">
        <v>0</v>
      </c>
      <c r="X212" s="234">
        <f>W212*H212</f>
        <v>0</v>
      </c>
      <c r="Y212" s="38"/>
      <c r="Z212" s="38"/>
      <c r="AA212" s="38"/>
      <c r="AB212" s="38"/>
      <c r="AC212" s="38"/>
      <c r="AD212" s="38"/>
      <c r="AE212" s="38"/>
      <c r="AR212" s="235" t="s">
        <v>155</v>
      </c>
      <c r="AT212" s="235" t="s">
        <v>151</v>
      </c>
      <c r="AU212" s="235" t="s">
        <v>91</v>
      </c>
      <c r="AY212" s="17" t="s">
        <v>148</v>
      </c>
      <c r="BE212" s="236">
        <f>IF(O212="základní",K212,0)</f>
        <v>0</v>
      </c>
      <c r="BF212" s="236">
        <f>IF(O212="snížená",K212,0)</f>
        <v>0</v>
      </c>
      <c r="BG212" s="236">
        <f>IF(O212="zákl. přenesená",K212,0)</f>
        <v>0</v>
      </c>
      <c r="BH212" s="236">
        <f>IF(O212="sníž. přenesená",K212,0)</f>
        <v>0</v>
      </c>
      <c r="BI212" s="236">
        <f>IF(O212="nulová",K212,0)</f>
        <v>0</v>
      </c>
      <c r="BJ212" s="17" t="s">
        <v>89</v>
      </c>
      <c r="BK212" s="236">
        <f>ROUND(P212*H212,2)</f>
        <v>0</v>
      </c>
      <c r="BL212" s="17" t="s">
        <v>156</v>
      </c>
      <c r="BM212" s="235" t="s">
        <v>236</v>
      </c>
    </row>
    <row r="213" spans="1:47" s="2" customFormat="1" ht="12">
      <c r="A213" s="38"/>
      <c r="B213" s="39"/>
      <c r="C213" s="40"/>
      <c r="D213" s="237" t="s">
        <v>158</v>
      </c>
      <c r="E213" s="40"/>
      <c r="F213" s="238" t="s">
        <v>235</v>
      </c>
      <c r="G213" s="40"/>
      <c r="H213" s="40"/>
      <c r="I213" s="239"/>
      <c r="J213" s="239"/>
      <c r="K213" s="40"/>
      <c r="L213" s="40"/>
      <c r="M213" s="44"/>
      <c r="N213" s="240"/>
      <c r="O213" s="241"/>
      <c r="P213" s="91"/>
      <c r="Q213" s="91"/>
      <c r="R213" s="91"/>
      <c r="S213" s="91"/>
      <c r="T213" s="91"/>
      <c r="U213" s="91"/>
      <c r="V213" s="91"/>
      <c r="W213" s="91"/>
      <c r="X213" s="92"/>
      <c r="Y213" s="38"/>
      <c r="Z213" s="38"/>
      <c r="AA213" s="38"/>
      <c r="AB213" s="38"/>
      <c r="AC213" s="38"/>
      <c r="AD213" s="38"/>
      <c r="AE213" s="38"/>
      <c r="AT213" s="17" t="s">
        <v>158</v>
      </c>
      <c r="AU213" s="17" t="s">
        <v>91</v>
      </c>
    </row>
    <row r="214" spans="1:47" s="2" customFormat="1" ht="12">
      <c r="A214" s="38"/>
      <c r="B214" s="39"/>
      <c r="C214" s="40"/>
      <c r="D214" s="237" t="s">
        <v>176</v>
      </c>
      <c r="E214" s="40"/>
      <c r="F214" s="284" t="s">
        <v>192</v>
      </c>
      <c r="G214" s="40"/>
      <c r="H214" s="40"/>
      <c r="I214" s="239"/>
      <c r="J214" s="239"/>
      <c r="K214" s="40"/>
      <c r="L214" s="40"/>
      <c r="M214" s="44"/>
      <c r="N214" s="240"/>
      <c r="O214" s="241"/>
      <c r="P214" s="91"/>
      <c r="Q214" s="91"/>
      <c r="R214" s="91"/>
      <c r="S214" s="91"/>
      <c r="T214" s="91"/>
      <c r="U214" s="91"/>
      <c r="V214" s="91"/>
      <c r="W214" s="91"/>
      <c r="X214" s="92"/>
      <c r="Y214" s="38"/>
      <c r="Z214" s="38"/>
      <c r="AA214" s="38"/>
      <c r="AB214" s="38"/>
      <c r="AC214" s="38"/>
      <c r="AD214" s="38"/>
      <c r="AE214" s="38"/>
      <c r="AT214" s="17" t="s">
        <v>176</v>
      </c>
      <c r="AU214" s="17" t="s">
        <v>91</v>
      </c>
    </row>
    <row r="215" spans="1:51" s="13" customFormat="1" ht="12">
      <c r="A215" s="13"/>
      <c r="B215" s="242"/>
      <c r="C215" s="243"/>
      <c r="D215" s="237" t="s">
        <v>159</v>
      </c>
      <c r="E215" s="244" t="s">
        <v>1</v>
      </c>
      <c r="F215" s="245" t="s">
        <v>160</v>
      </c>
      <c r="G215" s="243"/>
      <c r="H215" s="244" t="s">
        <v>1</v>
      </c>
      <c r="I215" s="246"/>
      <c r="J215" s="246"/>
      <c r="K215" s="243"/>
      <c r="L215" s="243"/>
      <c r="M215" s="247"/>
      <c r="N215" s="248"/>
      <c r="O215" s="249"/>
      <c r="P215" s="249"/>
      <c r="Q215" s="249"/>
      <c r="R215" s="249"/>
      <c r="S215" s="249"/>
      <c r="T215" s="249"/>
      <c r="U215" s="249"/>
      <c r="V215" s="249"/>
      <c r="W215" s="249"/>
      <c r="X215" s="250"/>
      <c r="Y215" s="13"/>
      <c r="Z215" s="13"/>
      <c r="AA215" s="13"/>
      <c r="AB215" s="13"/>
      <c r="AC215" s="13"/>
      <c r="AD215" s="13"/>
      <c r="AE215" s="13"/>
      <c r="AT215" s="251" t="s">
        <v>159</v>
      </c>
      <c r="AU215" s="251" t="s">
        <v>91</v>
      </c>
      <c r="AV215" s="13" t="s">
        <v>89</v>
      </c>
      <c r="AW215" s="13" t="s">
        <v>5</v>
      </c>
      <c r="AX215" s="13" t="s">
        <v>81</v>
      </c>
      <c r="AY215" s="251" t="s">
        <v>148</v>
      </c>
    </row>
    <row r="216" spans="1:51" s="14" customFormat="1" ht="12">
      <c r="A216" s="14"/>
      <c r="B216" s="252"/>
      <c r="C216" s="253"/>
      <c r="D216" s="237" t="s">
        <v>159</v>
      </c>
      <c r="E216" s="254" t="s">
        <v>1</v>
      </c>
      <c r="F216" s="255" t="s">
        <v>89</v>
      </c>
      <c r="G216" s="253"/>
      <c r="H216" s="256">
        <v>1</v>
      </c>
      <c r="I216" s="257"/>
      <c r="J216" s="257"/>
      <c r="K216" s="253"/>
      <c r="L216" s="253"/>
      <c r="M216" s="258"/>
      <c r="N216" s="259"/>
      <c r="O216" s="260"/>
      <c r="P216" s="260"/>
      <c r="Q216" s="260"/>
      <c r="R216" s="260"/>
      <c r="S216" s="260"/>
      <c r="T216" s="260"/>
      <c r="U216" s="260"/>
      <c r="V216" s="260"/>
      <c r="W216" s="260"/>
      <c r="X216" s="261"/>
      <c r="Y216" s="14"/>
      <c r="Z216" s="14"/>
      <c r="AA216" s="14"/>
      <c r="AB216" s="14"/>
      <c r="AC216" s="14"/>
      <c r="AD216" s="14"/>
      <c r="AE216" s="14"/>
      <c r="AT216" s="262" t="s">
        <v>159</v>
      </c>
      <c r="AU216" s="262" t="s">
        <v>91</v>
      </c>
      <c r="AV216" s="14" t="s">
        <v>91</v>
      </c>
      <c r="AW216" s="14" t="s">
        <v>5</v>
      </c>
      <c r="AX216" s="14" t="s">
        <v>81</v>
      </c>
      <c r="AY216" s="262" t="s">
        <v>148</v>
      </c>
    </row>
    <row r="217" spans="1:51" s="15" customFormat="1" ht="12">
      <c r="A217" s="15"/>
      <c r="B217" s="263"/>
      <c r="C217" s="264"/>
      <c r="D217" s="237" t="s">
        <v>159</v>
      </c>
      <c r="E217" s="265" t="s">
        <v>1</v>
      </c>
      <c r="F217" s="266" t="s">
        <v>161</v>
      </c>
      <c r="G217" s="264"/>
      <c r="H217" s="267">
        <v>1</v>
      </c>
      <c r="I217" s="268"/>
      <c r="J217" s="268"/>
      <c r="K217" s="264"/>
      <c r="L217" s="264"/>
      <c r="M217" s="269"/>
      <c r="N217" s="270"/>
      <c r="O217" s="271"/>
      <c r="P217" s="271"/>
      <c r="Q217" s="271"/>
      <c r="R217" s="271"/>
      <c r="S217" s="271"/>
      <c r="T217" s="271"/>
      <c r="U217" s="271"/>
      <c r="V217" s="271"/>
      <c r="W217" s="271"/>
      <c r="X217" s="272"/>
      <c r="Y217" s="15"/>
      <c r="Z217" s="15"/>
      <c r="AA217" s="15"/>
      <c r="AB217" s="15"/>
      <c r="AC217" s="15"/>
      <c r="AD217" s="15"/>
      <c r="AE217" s="15"/>
      <c r="AT217" s="273" t="s">
        <v>159</v>
      </c>
      <c r="AU217" s="273" t="s">
        <v>91</v>
      </c>
      <c r="AV217" s="15" t="s">
        <v>156</v>
      </c>
      <c r="AW217" s="15" t="s">
        <v>5</v>
      </c>
      <c r="AX217" s="15" t="s">
        <v>89</v>
      </c>
      <c r="AY217" s="273" t="s">
        <v>148</v>
      </c>
    </row>
    <row r="218" spans="1:65" s="2" customFormat="1" ht="12">
      <c r="A218" s="38"/>
      <c r="B218" s="39"/>
      <c r="C218" s="274" t="s">
        <v>237</v>
      </c>
      <c r="D218" s="274" t="s">
        <v>162</v>
      </c>
      <c r="E218" s="275" t="s">
        <v>238</v>
      </c>
      <c r="F218" s="276" t="s">
        <v>239</v>
      </c>
      <c r="G218" s="277" t="s">
        <v>154</v>
      </c>
      <c r="H218" s="278">
        <v>3</v>
      </c>
      <c r="I218" s="279"/>
      <c r="J218" s="279"/>
      <c r="K218" s="280">
        <f>ROUND(P218*H218,2)</f>
        <v>0</v>
      </c>
      <c r="L218" s="276" t="s">
        <v>166</v>
      </c>
      <c r="M218" s="44"/>
      <c r="N218" s="281" t="s">
        <v>1</v>
      </c>
      <c r="O218" s="231" t="s">
        <v>44</v>
      </c>
      <c r="P218" s="232">
        <f>I218+J218</f>
        <v>0</v>
      </c>
      <c r="Q218" s="232">
        <f>ROUND(I218*H218,2)</f>
        <v>0</v>
      </c>
      <c r="R218" s="232">
        <f>ROUND(J218*H218,2)</f>
        <v>0</v>
      </c>
      <c r="S218" s="91"/>
      <c r="T218" s="233">
        <f>S218*H218</f>
        <v>0</v>
      </c>
      <c r="U218" s="233">
        <v>0</v>
      </c>
      <c r="V218" s="233">
        <f>U218*H218</f>
        <v>0</v>
      </c>
      <c r="W218" s="233">
        <v>0</v>
      </c>
      <c r="X218" s="234">
        <f>W218*H218</f>
        <v>0</v>
      </c>
      <c r="Y218" s="38"/>
      <c r="Z218" s="38"/>
      <c r="AA218" s="38"/>
      <c r="AB218" s="38"/>
      <c r="AC218" s="38"/>
      <c r="AD218" s="38"/>
      <c r="AE218" s="38"/>
      <c r="AR218" s="235" t="s">
        <v>156</v>
      </c>
      <c r="AT218" s="235" t="s">
        <v>162</v>
      </c>
      <c r="AU218" s="235" t="s">
        <v>91</v>
      </c>
      <c r="AY218" s="17" t="s">
        <v>148</v>
      </c>
      <c r="BE218" s="236">
        <f>IF(O218="základní",K218,0)</f>
        <v>0</v>
      </c>
      <c r="BF218" s="236">
        <f>IF(O218="snížená",K218,0)</f>
        <v>0</v>
      </c>
      <c r="BG218" s="236">
        <f>IF(O218="zákl. přenesená",K218,0)</f>
        <v>0</v>
      </c>
      <c r="BH218" s="236">
        <f>IF(O218="sníž. přenesená",K218,0)</f>
        <v>0</v>
      </c>
      <c r="BI218" s="236">
        <f>IF(O218="nulová",K218,0)</f>
        <v>0</v>
      </c>
      <c r="BJ218" s="17" t="s">
        <v>89</v>
      </c>
      <c r="BK218" s="236">
        <f>ROUND(P218*H218,2)</f>
        <v>0</v>
      </c>
      <c r="BL218" s="17" t="s">
        <v>156</v>
      </c>
      <c r="BM218" s="235" t="s">
        <v>240</v>
      </c>
    </row>
    <row r="219" spans="1:47" s="2" customFormat="1" ht="12">
      <c r="A219" s="38"/>
      <c r="B219" s="39"/>
      <c r="C219" s="40"/>
      <c r="D219" s="237" t="s">
        <v>158</v>
      </c>
      <c r="E219" s="40"/>
      <c r="F219" s="238" t="s">
        <v>241</v>
      </c>
      <c r="G219" s="40"/>
      <c r="H219" s="40"/>
      <c r="I219" s="239"/>
      <c r="J219" s="239"/>
      <c r="K219" s="40"/>
      <c r="L219" s="40"/>
      <c r="M219" s="44"/>
      <c r="N219" s="240"/>
      <c r="O219" s="241"/>
      <c r="P219" s="91"/>
      <c r="Q219" s="91"/>
      <c r="R219" s="91"/>
      <c r="S219" s="91"/>
      <c r="T219" s="91"/>
      <c r="U219" s="91"/>
      <c r="V219" s="91"/>
      <c r="W219" s="91"/>
      <c r="X219" s="92"/>
      <c r="Y219" s="38"/>
      <c r="Z219" s="38"/>
      <c r="AA219" s="38"/>
      <c r="AB219" s="38"/>
      <c r="AC219" s="38"/>
      <c r="AD219" s="38"/>
      <c r="AE219" s="38"/>
      <c r="AT219" s="17" t="s">
        <v>158</v>
      </c>
      <c r="AU219" s="17" t="s">
        <v>91</v>
      </c>
    </row>
    <row r="220" spans="1:47" s="2" customFormat="1" ht="12">
      <c r="A220" s="38"/>
      <c r="B220" s="39"/>
      <c r="C220" s="40"/>
      <c r="D220" s="282" t="s">
        <v>169</v>
      </c>
      <c r="E220" s="40"/>
      <c r="F220" s="283" t="s">
        <v>242</v>
      </c>
      <c r="G220" s="40"/>
      <c r="H220" s="40"/>
      <c r="I220" s="239"/>
      <c r="J220" s="239"/>
      <c r="K220" s="40"/>
      <c r="L220" s="40"/>
      <c r="M220" s="44"/>
      <c r="N220" s="240"/>
      <c r="O220" s="241"/>
      <c r="P220" s="91"/>
      <c r="Q220" s="91"/>
      <c r="R220" s="91"/>
      <c r="S220" s="91"/>
      <c r="T220" s="91"/>
      <c r="U220" s="91"/>
      <c r="V220" s="91"/>
      <c r="W220" s="91"/>
      <c r="X220" s="92"/>
      <c r="Y220" s="38"/>
      <c r="Z220" s="38"/>
      <c r="AA220" s="38"/>
      <c r="AB220" s="38"/>
      <c r="AC220" s="38"/>
      <c r="AD220" s="38"/>
      <c r="AE220" s="38"/>
      <c r="AT220" s="17" t="s">
        <v>169</v>
      </c>
      <c r="AU220" s="17" t="s">
        <v>91</v>
      </c>
    </row>
    <row r="221" spans="1:51" s="13" customFormat="1" ht="12">
      <c r="A221" s="13"/>
      <c r="B221" s="242"/>
      <c r="C221" s="243"/>
      <c r="D221" s="237" t="s">
        <v>159</v>
      </c>
      <c r="E221" s="244" t="s">
        <v>1</v>
      </c>
      <c r="F221" s="245" t="s">
        <v>160</v>
      </c>
      <c r="G221" s="243"/>
      <c r="H221" s="244" t="s">
        <v>1</v>
      </c>
      <c r="I221" s="246"/>
      <c r="J221" s="246"/>
      <c r="K221" s="243"/>
      <c r="L221" s="243"/>
      <c r="M221" s="247"/>
      <c r="N221" s="248"/>
      <c r="O221" s="249"/>
      <c r="P221" s="249"/>
      <c r="Q221" s="249"/>
      <c r="R221" s="249"/>
      <c r="S221" s="249"/>
      <c r="T221" s="249"/>
      <c r="U221" s="249"/>
      <c r="V221" s="249"/>
      <c r="W221" s="249"/>
      <c r="X221" s="250"/>
      <c r="Y221" s="13"/>
      <c r="Z221" s="13"/>
      <c r="AA221" s="13"/>
      <c r="AB221" s="13"/>
      <c r="AC221" s="13"/>
      <c r="AD221" s="13"/>
      <c r="AE221" s="13"/>
      <c r="AT221" s="251" t="s">
        <v>159</v>
      </c>
      <c r="AU221" s="251" t="s">
        <v>91</v>
      </c>
      <c r="AV221" s="13" t="s">
        <v>89</v>
      </c>
      <c r="AW221" s="13" t="s">
        <v>5</v>
      </c>
      <c r="AX221" s="13" t="s">
        <v>81</v>
      </c>
      <c r="AY221" s="251" t="s">
        <v>148</v>
      </c>
    </row>
    <row r="222" spans="1:51" s="14" customFormat="1" ht="12">
      <c r="A222" s="14"/>
      <c r="B222" s="252"/>
      <c r="C222" s="253"/>
      <c r="D222" s="237" t="s">
        <v>159</v>
      </c>
      <c r="E222" s="254" t="s">
        <v>1</v>
      </c>
      <c r="F222" s="255" t="s">
        <v>172</v>
      </c>
      <c r="G222" s="253"/>
      <c r="H222" s="256">
        <v>3</v>
      </c>
      <c r="I222" s="257"/>
      <c r="J222" s="257"/>
      <c r="K222" s="253"/>
      <c r="L222" s="253"/>
      <c r="M222" s="258"/>
      <c r="N222" s="259"/>
      <c r="O222" s="260"/>
      <c r="P222" s="260"/>
      <c r="Q222" s="260"/>
      <c r="R222" s="260"/>
      <c r="S222" s="260"/>
      <c r="T222" s="260"/>
      <c r="U222" s="260"/>
      <c r="V222" s="260"/>
      <c r="W222" s="260"/>
      <c r="X222" s="261"/>
      <c r="Y222" s="14"/>
      <c r="Z222" s="14"/>
      <c r="AA222" s="14"/>
      <c r="AB222" s="14"/>
      <c r="AC222" s="14"/>
      <c r="AD222" s="14"/>
      <c r="AE222" s="14"/>
      <c r="AT222" s="262" t="s">
        <v>159</v>
      </c>
      <c r="AU222" s="262" t="s">
        <v>91</v>
      </c>
      <c r="AV222" s="14" t="s">
        <v>91</v>
      </c>
      <c r="AW222" s="14" t="s">
        <v>5</v>
      </c>
      <c r="AX222" s="14" t="s">
        <v>81</v>
      </c>
      <c r="AY222" s="262" t="s">
        <v>148</v>
      </c>
    </row>
    <row r="223" spans="1:51" s="15" customFormat="1" ht="12">
      <c r="A223" s="15"/>
      <c r="B223" s="263"/>
      <c r="C223" s="264"/>
      <c r="D223" s="237" t="s">
        <v>159</v>
      </c>
      <c r="E223" s="265" t="s">
        <v>1</v>
      </c>
      <c r="F223" s="266" t="s">
        <v>161</v>
      </c>
      <c r="G223" s="264"/>
      <c r="H223" s="267">
        <v>3</v>
      </c>
      <c r="I223" s="268"/>
      <c r="J223" s="268"/>
      <c r="K223" s="264"/>
      <c r="L223" s="264"/>
      <c r="M223" s="269"/>
      <c r="N223" s="270"/>
      <c r="O223" s="271"/>
      <c r="P223" s="271"/>
      <c r="Q223" s="271"/>
      <c r="R223" s="271"/>
      <c r="S223" s="271"/>
      <c r="T223" s="271"/>
      <c r="U223" s="271"/>
      <c r="V223" s="271"/>
      <c r="W223" s="271"/>
      <c r="X223" s="272"/>
      <c r="Y223" s="15"/>
      <c r="Z223" s="15"/>
      <c r="AA223" s="15"/>
      <c r="AB223" s="15"/>
      <c r="AC223" s="15"/>
      <c r="AD223" s="15"/>
      <c r="AE223" s="15"/>
      <c r="AT223" s="273" t="s">
        <v>159</v>
      </c>
      <c r="AU223" s="273" t="s">
        <v>91</v>
      </c>
      <c r="AV223" s="15" t="s">
        <v>156</v>
      </c>
      <c r="AW223" s="15" t="s">
        <v>5</v>
      </c>
      <c r="AX223" s="15" t="s">
        <v>89</v>
      </c>
      <c r="AY223" s="273" t="s">
        <v>148</v>
      </c>
    </row>
    <row r="224" spans="1:65" s="2" customFormat="1" ht="24.15" customHeight="1">
      <c r="A224" s="38"/>
      <c r="B224" s="39"/>
      <c r="C224" s="221" t="s">
        <v>243</v>
      </c>
      <c r="D224" s="221" t="s">
        <v>151</v>
      </c>
      <c r="E224" s="222" t="s">
        <v>244</v>
      </c>
      <c r="F224" s="223" t="s">
        <v>245</v>
      </c>
      <c r="G224" s="224" t="s">
        <v>154</v>
      </c>
      <c r="H224" s="225">
        <v>3</v>
      </c>
      <c r="I224" s="226"/>
      <c r="J224" s="227"/>
      <c r="K224" s="228">
        <f>ROUND(P224*H224,2)</f>
        <v>0</v>
      </c>
      <c r="L224" s="223" t="s">
        <v>1</v>
      </c>
      <c r="M224" s="229"/>
      <c r="N224" s="230" t="s">
        <v>1</v>
      </c>
      <c r="O224" s="231" t="s">
        <v>44</v>
      </c>
      <c r="P224" s="232">
        <f>I224+J224</f>
        <v>0</v>
      </c>
      <c r="Q224" s="232">
        <f>ROUND(I224*H224,2)</f>
        <v>0</v>
      </c>
      <c r="R224" s="232">
        <f>ROUND(J224*H224,2)</f>
        <v>0</v>
      </c>
      <c r="S224" s="91"/>
      <c r="T224" s="233">
        <f>S224*H224</f>
        <v>0</v>
      </c>
      <c r="U224" s="233">
        <v>0</v>
      </c>
      <c r="V224" s="233">
        <f>U224*H224</f>
        <v>0</v>
      </c>
      <c r="W224" s="233">
        <v>0</v>
      </c>
      <c r="X224" s="234">
        <f>W224*H224</f>
        <v>0</v>
      </c>
      <c r="Y224" s="38"/>
      <c r="Z224" s="38"/>
      <c r="AA224" s="38"/>
      <c r="AB224" s="38"/>
      <c r="AC224" s="38"/>
      <c r="AD224" s="38"/>
      <c r="AE224" s="38"/>
      <c r="AR224" s="235" t="s">
        <v>155</v>
      </c>
      <c r="AT224" s="235" t="s">
        <v>151</v>
      </c>
      <c r="AU224" s="235" t="s">
        <v>91</v>
      </c>
      <c r="AY224" s="17" t="s">
        <v>148</v>
      </c>
      <c r="BE224" s="236">
        <f>IF(O224="základní",K224,0)</f>
        <v>0</v>
      </c>
      <c r="BF224" s="236">
        <f>IF(O224="snížená",K224,0)</f>
        <v>0</v>
      </c>
      <c r="BG224" s="236">
        <f>IF(O224="zákl. přenesená",K224,0)</f>
        <v>0</v>
      </c>
      <c r="BH224" s="236">
        <f>IF(O224="sníž. přenesená",K224,0)</f>
        <v>0</v>
      </c>
      <c r="BI224" s="236">
        <f>IF(O224="nulová",K224,0)</f>
        <v>0</v>
      </c>
      <c r="BJ224" s="17" t="s">
        <v>89</v>
      </c>
      <c r="BK224" s="236">
        <f>ROUND(P224*H224,2)</f>
        <v>0</v>
      </c>
      <c r="BL224" s="17" t="s">
        <v>156</v>
      </c>
      <c r="BM224" s="235" t="s">
        <v>246</v>
      </c>
    </row>
    <row r="225" spans="1:47" s="2" customFormat="1" ht="12">
      <c r="A225" s="38"/>
      <c r="B225" s="39"/>
      <c r="C225" s="40"/>
      <c r="D225" s="237" t="s">
        <v>158</v>
      </c>
      <c r="E225" s="40"/>
      <c r="F225" s="238" t="s">
        <v>245</v>
      </c>
      <c r="G225" s="40"/>
      <c r="H225" s="40"/>
      <c r="I225" s="239"/>
      <c r="J225" s="239"/>
      <c r="K225" s="40"/>
      <c r="L225" s="40"/>
      <c r="M225" s="44"/>
      <c r="N225" s="240"/>
      <c r="O225" s="241"/>
      <c r="P225" s="91"/>
      <c r="Q225" s="91"/>
      <c r="R225" s="91"/>
      <c r="S225" s="91"/>
      <c r="T225" s="91"/>
      <c r="U225" s="91"/>
      <c r="V225" s="91"/>
      <c r="W225" s="91"/>
      <c r="X225" s="92"/>
      <c r="Y225" s="38"/>
      <c r="Z225" s="38"/>
      <c r="AA225" s="38"/>
      <c r="AB225" s="38"/>
      <c r="AC225" s="38"/>
      <c r="AD225" s="38"/>
      <c r="AE225" s="38"/>
      <c r="AT225" s="17" t="s">
        <v>158</v>
      </c>
      <c r="AU225" s="17" t="s">
        <v>91</v>
      </c>
    </row>
    <row r="226" spans="1:47" s="2" customFormat="1" ht="12">
      <c r="A226" s="38"/>
      <c r="B226" s="39"/>
      <c r="C226" s="40"/>
      <c r="D226" s="237" t="s">
        <v>176</v>
      </c>
      <c r="E226" s="40"/>
      <c r="F226" s="284" t="s">
        <v>192</v>
      </c>
      <c r="G226" s="40"/>
      <c r="H226" s="40"/>
      <c r="I226" s="239"/>
      <c r="J226" s="239"/>
      <c r="K226" s="40"/>
      <c r="L226" s="40"/>
      <c r="M226" s="44"/>
      <c r="N226" s="240"/>
      <c r="O226" s="241"/>
      <c r="P226" s="91"/>
      <c r="Q226" s="91"/>
      <c r="R226" s="91"/>
      <c r="S226" s="91"/>
      <c r="T226" s="91"/>
      <c r="U226" s="91"/>
      <c r="V226" s="91"/>
      <c r="W226" s="91"/>
      <c r="X226" s="92"/>
      <c r="Y226" s="38"/>
      <c r="Z226" s="38"/>
      <c r="AA226" s="38"/>
      <c r="AB226" s="38"/>
      <c r="AC226" s="38"/>
      <c r="AD226" s="38"/>
      <c r="AE226" s="38"/>
      <c r="AT226" s="17" t="s">
        <v>176</v>
      </c>
      <c r="AU226" s="17" t="s">
        <v>91</v>
      </c>
    </row>
    <row r="227" spans="1:51" s="13" customFormat="1" ht="12">
      <c r="A227" s="13"/>
      <c r="B227" s="242"/>
      <c r="C227" s="243"/>
      <c r="D227" s="237" t="s">
        <v>159</v>
      </c>
      <c r="E227" s="244" t="s">
        <v>1</v>
      </c>
      <c r="F227" s="245" t="s">
        <v>160</v>
      </c>
      <c r="G227" s="243"/>
      <c r="H227" s="244" t="s">
        <v>1</v>
      </c>
      <c r="I227" s="246"/>
      <c r="J227" s="246"/>
      <c r="K227" s="243"/>
      <c r="L227" s="243"/>
      <c r="M227" s="247"/>
      <c r="N227" s="248"/>
      <c r="O227" s="249"/>
      <c r="P227" s="249"/>
      <c r="Q227" s="249"/>
      <c r="R227" s="249"/>
      <c r="S227" s="249"/>
      <c r="T227" s="249"/>
      <c r="U227" s="249"/>
      <c r="V227" s="249"/>
      <c r="W227" s="249"/>
      <c r="X227" s="250"/>
      <c r="Y227" s="13"/>
      <c r="Z227" s="13"/>
      <c r="AA227" s="13"/>
      <c r="AB227" s="13"/>
      <c r="AC227" s="13"/>
      <c r="AD227" s="13"/>
      <c r="AE227" s="13"/>
      <c r="AT227" s="251" t="s">
        <v>159</v>
      </c>
      <c r="AU227" s="251" t="s">
        <v>91</v>
      </c>
      <c r="AV227" s="13" t="s">
        <v>89</v>
      </c>
      <c r="AW227" s="13" t="s">
        <v>5</v>
      </c>
      <c r="AX227" s="13" t="s">
        <v>81</v>
      </c>
      <c r="AY227" s="251" t="s">
        <v>148</v>
      </c>
    </row>
    <row r="228" spans="1:51" s="14" customFormat="1" ht="12">
      <c r="A228" s="14"/>
      <c r="B228" s="252"/>
      <c r="C228" s="253"/>
      <c r="D228" s="237" t="s">
        <v>159</v>
      </c>
      <c r="E228" s="254" t="s">
        <v>1</v>
      </c>
      <c r="F228" s="255" t="s">
        <v>172</v>
      </c>
      <c r="G228" s="253"/>
      <c r="H228" s="256">
        <v>3</v>
      </c>
      <c r="I228" s="257"/>
      <c r="J228" s="257"/>
      <c r="K228" s="253"/>
      <c r="L228" s="253"/>
      <c r="M228" s="258"/>
      <c r="N228" s="259"/>
      <c r="O228" s="260"/>
      <c r="P228" s="260"/>
      <c r="Q228" s="260"/>
      <c r="R228" s="260"/>
      <c r="S228" s="260"/>
      <c r="T228" s="260"/>
      <c r="U228" s="260"/>
      <c r="V228" s="260"/>
      <c r="W228" s="260"/>
      <c r="X228" s="261"/>
      <c r="Y228" s="14"/>
      <c r="Z228" s="14"/>
      <c r="AA228" s="14"/>
      <c r="AB228" s="14"/>
      <c r="AC228" s="14"/>
      <c r="AD228" s="14"/>
      <c r="AE228" s="14"/>
      <c r="AT228" s="262" t="s">
        <v>159</v>
      </c>
      <c r="AU228" s="262" t="s">
        <v>91</v>
      </c>
      <c r="AV228" s="14" t="s">
        <v>91</v>
      </c>
      <c r="AW228" s="14" t="s">
        <v>5</v>
      </c>
      <c r="AX228" s="14" t="s">
        <v>81</v>
      </c>
      <c r="AY228" s="262" t="s">
        <v>148</v>
      </c>
    </row>
    <row r="229" spans="1:51" s="15" customFormat="1" ht="12">
      <c r="A229" s="15"/>
      <c r="B229" s="263"/>
      <c r="C229" s="264"/>
      <c r="D229" s="237" t="s">
        <v>159</v>
      </c>
      <c r="E229" s="265" t="s">
        <v>1</v>
      </c>
      <c r="F229" s="266" t="s">
        <v>161</v>
      </c>
      <c r="G229" s="264"/>
      <c r="H229" s="267">
        <v>3</v>
      </c>
      <c r="I229" s="268"/>
      <c r="J229" s="268"/>
      <c r="K229" s="264"/>
      <c r="L229" s="264"/>
      <c r="M229" s="269"/>
      <c r="N229" s="270"/>
      <c r="O229" s="271"/>
      <c r="P229" s="271"/>
      <c r="Q229" s="271"/>
      <c r="R229" s="271"/>
      <c r="S229" s="271"/>
      <c r="T229" s="271"/>
      <c r="U229" s="271"/>
      <c r="V229" s="271"/>
      <c r="W229" s="271"/>
      <c r="X229" s="272"/>
      <c r="Y229" s="15"/>
      <c r="Z229" s="15"/>
      <c r="AA229" s="15"/>
      <c r="AB229" s="15"/>
      <c r="AC229" s="15"/>
      <c r="AD229" s="15"/>
      <c r="AE229" s="15"/>
      <c r="AT229" s="273" t="s">
        <v>159</v>
      </c>
      <c r="AU229" s="273" t="s">
        <v>91</v>
      </c>
      <c r="AV229" s="15" t="s">
        <v>156</v>
      </c>
      <c r="AW229" s="15" t="s">
        <v>5</v>
      </c>
      <c r="AX229" s="15" t="s">
        <v>89</v>
      </c>
      <c r="AY229" s="273" t="s">
        <v>148</v>
      </c>
    </row>
    <row r="230" spans="1:65" s="2" customFormat="1" ht="24.15" customHeight="1">
      <c r="A230" s="38"/>
      <c r="B230" s="39"/>
      <c r="C230" s="274" t="s">
        <v>247</v>
      </c>
      <c r="D230" s="274" t="s">
        <v>162</v>
      </c>
      <c r="E230" s="275" t="s">
        <v>248</v>
      </c>
      <c r="F230" s="276" t="s">
        <v>249</v>
      </c>
      <c r="G230" s="277" t="s">
        <v>154</v>
      </c>
      <c r="H230" s="278">
        <v>4</v>
      </c>
      <c r="I230" s="279"/>
      <c r="J230" s="279"/>
      <c r="K230" s="280">
        <f>ROUND(P230*H230,2)</f>
        <v>0</v>
      </c>
      <c r="L230" s="276" t="s">
        <v>166</v>
      </c>
      <c r="M230" s="44"/>
      <c r="N230" s="281" t="s">
        <v>1</v>
      </c>
      <c r="O230" s="231" t="s">
        <v>44</v>
      </c>
      <c r="P230" s="232">
        <f>I230+J230</f>
        <v>0</v>
      </c>
      <c r="Q230" s="232">
        <f>ROUND(I230*H230,2)</f>
        <v>0</v>
      </c>
      <c r="R230" s="232">
        <f>ROUND(J230*H230,2)</f>
        <v>0</v>
      </c>
      <c r="S230" s="91"/>
      <c r="T230" s="233">
        <f>S230*H230</f>
        <v>0</v>
      </c>
      <c r="U230" s="233">
        <v>0</v>
      </c>
      <c r="V230" s="233">
        <f>U230*H230</f>
        <v>0</v>
      </c>
      <c r="W230" s="233">
        <v>0</v>
      </c>
      <c r="X230" s="234">
        <f>W230*H230</f>
        <v>0</v>
      </c>
      <c r="Y230" s="38"/>
      <c r="Z230" s="38"/>
      <c r="AA230" s="38"/>
      <c r="AB230" s="38"/>
      <c r="AC230" s="38"/>
      <c r="AD230" s="38"/>
      <c r="AE230" s="38"/>
      <c r="AR230" s="235" t="s">
        <v>156</v>
      </c>
      <c r="AT230" s="235" t="s">
        <v>162</v>
      </c>
      <c r="AU230" s="235" t="s">
        <v>91</v>
      </c>
      <c r="AY230" s="17" t="s">
        <v>148</v>
      </c>
      <c r="BE230" s="236">
        <f>IF(O230="základní",K230,0)</f>
        <v>0</v>
      </c>
      <c r="BF230" s="236">
        <f>IF(O230="snížená",K230,0)</f>
        <v>0</v>
      </c>
      <c r="BG230" s="236">
        <f>IF(O230="zákl. přenesená",K230,0)</f>
        <v>0</v>
      </c>
      <c r="BH230" s="236">
        <f>IF(O230="sníž. přenesená",K230,0)</f>
        <v>0</v>
      </c>
      <c r="BI230" s="236">
        <f>IF(O230="nulová",K230,0)</f>
        <v>0</v>
      </c>
      <c r="BJ230" s="17" t="s">
        <v>89</v>
      </c>
      <c r="BK230" s="236">
        <f>ROUND(P230*H230,2)</f>
        <v>0</v>
      </c>
      <c r="BL230" s="17" t="s">
        <v>156</v>
      </c>
      <c r="BM230" s="235" t="s">
        <v>250</v>
      </c>
    </row>
    <row r="231" spans="1:47" s="2" customFormat="1" ht="12">
      <c r="A231" s="38"/>
      <c r="B231" s="39"/>
      <c r="C231" s="40"/>
      <c r="D231" s="237" t="s">
        <v>158</v>
      </c>
      <c r="E231" s="40"/>
      <c r="F231" s="238" t="s">
        <v>251</v>
      </c>
      <c r="G231" s="40"/>
      <c r="H231" s="40"/>
      <c r="I231" s="239"/>
      <c r="J231" s="239"/>
      <c r="K231" s="40"/>
      <c r="L231" s="40"/>
      <c r="M231" s="44"/>
      <c r="N231" s="240"/>
      <c r="O231" s="241"/>
      <c r="P231" s="91"/>
      <c r="Q231" s="91"/>
      <c r="R231" s="91"/>
      <c r="S231" s="91"/>
      <c r="T231" s="91"/>
      <c r="U231" s="91"/>
      <c r="V231" s="91"/>
      <c r="W231" s="91"/>
      <c r="X231" s="92"/>
      <c r="Y231" s="38"/>
      <c r="Z231" s="38"/>
      <c r="AA231" s="38"/>
      <c r="AB231" s="38"/>
      <c r="AC231" s="38"/>
      <c r="AD231" s="38"/>
      <c r="AE231" s="38"/>
      <c r="AT231" s="17" t="s">
        <v>158</v>
      </c>
      <c r="AU231" s="17" t="s">
        <v>91</v>
      </c>
    </row>
    <row r="232" spans="1:47" s="2" customFormat="1" ht="12">
      <c r="A232" s="38"/>
      <c r="B232" s="39"/>
      <c r="C232" s="40"/>
      <c r="D232" s="282" t="s">
        <v>169</v>
      </c>
      <c r="E232" s="40"/>
      <c r="F232" s="283" t="s">
        <v>252</v>
      </c>
      <c r="G232" s="40"/>
      <c r="H232" s="40"/>
      <c r="I232" s="239"/>
      <c r="J232" s="239"/>
      <c r="K232" s="40"/>
      <c r="L232" s="40"/>
      <c r="M232" s="44"/>
      <c r="N232" s="240"/>
      <c r="O232" s="241"/>
      <c r="P232" s="91"/>
      <c r="Q232" s="91"/>
      <c r="R232" s="91"/>
      <c r="S232" s="91"/>
      <c r="T232" s="91"/>
      <c r="U232" s="91"/>
      <c r="V232" s="91"/>
      <c r="W232" s="91"/>
      <c r="X232" s="92"/>
      <c r="Y232" s="38"/>
      <c r="Z232" s="38"/>
      <c r="AA232" s="38"/>
      <c r="AB232" s="38"/>
      <c r="AC232" s="38"/>
      <c r="AD232" s="38"/>
      <c r="AE232" s="38"/>
      <c r="AT232" s="17" t="s">
        <v>169</v>
      </c>
      <c r="AU232" s="17" t="s">
        <v>91</v>
      </c>
    </row>
    <row r="233" spans="1:51" s="13" customFormat="1" ht="12">
      <c r="A233" s="13"/>
      <c r="B233" s="242"/>
      <c r="C233" s="243"/>
      <c r="D233" s="237" t="s">
        <v>159</v>
      </c>
      <c r="E233" s="244" t="s">
        <v>1</v>
      </c>
      <c r="F233" s="245" t="s">
        <v>160</v>
      </c>
      <c r="G233" s="243"/>
      <c r="H233" s="244" t="s">
        <v>1</v>
      </c>
      <c r="I233" s="246"/>
      <c r="J233" s="246"/>
      <c r="K233" s="243"/>
      <c r="L233" s="243"/>
      <c r="M233" s="247"/>
      <c r="N233" s="248"/>
      <c r="O233" s="249"/>
      <c r="P233" s="249"/>
      <c r="Q233" s="249"/>
      <c r="R233" s="249"/>
      <c r="S233" s="249"/>
      <c r="T233" s="249"/>
      <c r="U233" s="249"/>
      <c r="V233" s="249"/>
      <c r="W233" s="249"/>
      <c r="X233" s="250"/>
      <c r="Y233" s="13"/>
      <c r="Z233" s="13"/>
      <c r="AA233" s="13"/>
      <c r="AB233" s="13"/>
      <c r="AC233" s="13"/>
      <c r="AD233" s="13"/>
      <c r="AE233" s="13"/>
      <c r="AT233" s="251" t="s">
        <v>159</v>
      </c>
      <c r="AU233" s="251" t="s">
        <v>91</v>
      </c>
      <c r="AV233" s="13" t="s">
        <v>89</v>
      </c>
      <c r="AW233" s="13" t="s">
        <v>5</v>
      </c>
      <c r="AX233" s="13" t="s">
        <v>81</v>
      </c>
      <c r="AY233" s="251" t="s">
        <v>148</v>
      </c>
    </row>
    <row r="234" spans="1:51" s="14" customFormat="1" ht="12">
      <c r="A234" s="14"/>
      <c r="B234" s="252"/>
      <c r="C234" s="253"/>
      <c r="D234" s="237" t="s">
        <v>159</v>
      </c>
      <c r="E234" s="254" t="s">
        <v>1</v>
      </c>
      <c r="F234" s="255" t="s">
        <v>156</v>
      </c>
      <c r="G234" s="253"/>
      <c r="H234" s="256">
        <v>4</v>
      </c>
      <c r="I234" s="257"/>
      <c r="J234" s="257"/>
      <c r="K234" s="253"/>
      <c r="L234" s="253"/>
      <c r="M234" s="258"/>
      <c r="N234" s="259"/>
      <c r="O234" s="260"/>
      <c r="P234" s="260"/>
      <c r="Q234" s="260"/>
      <c r="R234" s="260"/>
      <c r="S234" s="260"/>
      <c r="T234" s="260"/>
      <c r="U234" s="260"/>
      <c r="V234" s="260"/>
      <c r="W234" s="260"/>
      <c r="X234" s="261"/>
      <c r="Y234" s="14"/>
      <c r="Z234" s="14"/>
      <c r="AA234" s="14"/>
      <c r="AB234" s="14"/>
      <c r="AC234" s="14"/>
      <c r="AD234" s="14"/>
      <c r="AE234" s="14"/>
      <c r="AT234" s="262" t="s">
        <v>159</v>
      </c>
      <c r="AU234" s="262" t="s">
        <v>91</v>
      </c>
      <c r="AV234" s="14" t="s">
        <v>91</v>
      </c>
      <c r="AW234" s="14" t="s">
        <v>5</v>
      </c>
      <c r="AX234" s="14" t="s">
        <v>81</v>
      </c>
      <c r="AY234" s="262" t="s">
        <v>148</v>
      </c>
    </row>
    <row r="235" spans="1:51" s="15" customFormat="1" ht="12">
      <c r="A235" s="15"/>
      <c r="B235" s="263"/>
      <c r="C235" s="264"/>
      <c r="D235" s="237" t="s">
        <v>159</v>
      </c>
      <c r="E235" s="265" t="s">
        <v>1</v>
      </c>
      <c r="F235" s="266" t="s">
        <v>161</v>
      </c>
      <c r="G235" s="264"/>
      <c r="H235" s="267">
        <v>4</v>
      </c>
      <c r="I235" s="268"/>
      <c r="J235" s="268"/>
      <c r="K235" s="264"/>
      <c r="L235" s="264"/>
      <c r="M235" s="269"/>
      <c r="N235" s="270"/>
      <c r="O235" s="271"/>
      <c r="P235" s="271"/>
      <c r="Q235" s="271"/>
      <c r="R235" s="271"/>
      <c r="S235" s="271"/>
      <c r="T235" s="271"/>
      <c r="U235" s="271"/>
      <c r="V235" s="271"/>
      <c r="W235" s="271"/>
      <c r="X235" s="272"/>
      <c r="Y235" s="15"/>
      <c r="Z235" s="15"/>
      <c r="AA235" s="15"/>
      <c r="AB235" s="15"/>
      <c r="AC235" s="15"/>
      <c r="AD235" s="15"/>
      <c r="AE235" s="15"/>
      <c r="AT235" s="273" t="s">
        <v>159</v>
      </c>
      <c r="AU235" s="273" t="s">
        <v>91</v>
      </c>
      <c r="AV235" s="15" t="s">
        <v>156</v>
      </c>
      <c r="AW235" s="15" t="s">
        <v>5</v>
      </c>
      <c r="AX235" s="15" t="s">
        <v>89</v>
      </c>
      <c r="AY235" s="273" t="s">
        <v>148</v>
      </c>
    </row>
    <row r="236" spans="1:65" s="2" customFormat="1" ht="24.15" customHeight="1">
      <c r="A236" s="38"/>
      <c r="B236" s="39"/>
      <c r="C236" s="221" t="s">
        <v>253</v>
      </c>
      <c r="D236" s="221" t="s">
        <v>151</v>
      </c>
      <c r="E236" s="222" t="s">
        <v>254</v>
      </c>
      <c r="F236" s="223" t="s">
        <v>255</v>
      </c>
      <c r="G236" s="224" t="s">
        <v>154</v>
      </c>
      <c r="H236" s="225">
        <v>4</v>
      </c>
      <c r="I236" s="226"/>
      <c r="J236" s="227"/>
      <c r="K236" s="228">
        <f>ROUND(P236*H236,2)</f>
        <v>0</v>
      </c>
      <c r="L236" s="223" t="s">
        <v>1</v>
      </c>
      <c r="M236" s="229"/>
      <c r="N236" s="230" t="s">
        <v>1</v>
      </c>
      <c r="O236" s="231" t="s">
        <v>44</v>
      </c>
      <c r="P236" s="232">
        <f>I236+J236</f>
        <v>0</v>
      </c>
      <c r="Q236" s="232">
        <f>ROUND(I236*H236,2)</f>
        <v>0</v>
      </c>
      <c r="R236" s="232">
        <f>ROUND(J236*H236,2)</f>
        <v>0</v>
      </c>
      <c r="S236" s="91"/>
      <c r="T236" s="233">
        <f>S236*H236</f>
        <v>0</v>
      </c>
      <c r="U236" s="233">
        <v>0</v>
      </c>
      <c r="V236" s="233">
        <f>U236*H236</f>
        <v>0</v>
      </c>
      <c r="W236" s="233">
        <v>0</v>
      </c>
      <c r="X236" s="234">
        <f>W236*H236</f>
        <v>0</v>
      </c>
      <c r="Y236" s="38"/>
      <c r="Z236" s="38"/>
      <c r="AA236" s="38"/>
      <c r="AB236" s="38"/>
      <c r="AC236" s="38"/>
      <c r="AD236" s="38"/>
      <c r="AE236" s="38"/>
      <c r="AR236" s="235" t="s">
        <v>155</v>
      </c>
      <c r="AT236" s="235" t="s">
        <v>151</v>
      </c>
      <c r="AU236" s="235" t="s">
        <v>91</v>
      </c>
      <c r="AY236" s="17" t="s">
        <v>148</v>
      </c>
      <c r="BE236" s="236">
        <f>IF(O236="základní",K236,0)</f>
        <v>0</v>
      </c>
      <c r="BF236" s="236">
        <f>IF(O236="snížená",K236,0)</f>
        <v>0</v>
      </c>
      <c r="BG236" s="236">
        <f>IF(O236="zákl. přenesená",K236,0)</f>
        <v>0</v>
      </c>
      <c r="BH236" s="236">
        <f>IF(O236="sníž. přenesená",K236,0)</f>
        <v>0</v>
      </c>
      <c r="BI236" s="236">
        <f>IF(O236="nulová",K236,0)</f>
        <v>0</v>
      </c>
      <c r="BJ236" s="17" t="s">
        <v>89</v>
      </c>
      <c r="BK236" s="236">
        <f>ROUND(P236*H236,2)</f>
        <v>0</v>
      </c>
      <c r="BL236" s="17" t="s">
        <v>156</v>
      </c>
      <c r="BM236" s="235" t="s">
        <v>256</v>
      </c>
    </row>
    <row r="237" spans="1:47" s="2" customFormat="1" ht="12">
      <c r="A237" s="38"/>
      <c r="B237" s="39"/>
      <c r="C237" s="40"/>
      <c r="D237" s="237" t="s">
        <v>158</v>
      </c>
      <c r="E237" s="40"/>
      <c r="F237" s="238" t="s">
        <v>255</v>
      </c>
      <c r="G237" s="40"/>
      <c r="H237" s="40"/>
      <c r="I237" s="239"/>
      <c r="J237" s="239"/>
      <c r="K237" s="40"/>
      <c r="L237" s="40"/>
      <c r="M237" s="44"/>
      <c r="N237" s="240"/>
      <c r="O237" s="241"/>
      <c r="P237" s="91"/>
      <c r="Q237" s="91"/>
      <c r="R237" s="91"/>
      <c r="S237" s="91"/>
      <c r="T237" s="91"/>
      <c r="U237" s="91"/>
      <c r="V237" s="91"/>
      <c r="W237" s="91"/>
      <c r="X237" s="92"/>
      <c r="Y237" s="38"/>
      <c r="Z237" s="38"/>
      <c r="AA237" s="38"/>
      <c r="AB237" s="38"/>
      <c r="AC237" s="38"/>
      <c r="AD237" s="38"/>
      <c r="AE237" s="38"/>
      <c r="AT237" s="17" t="s">
        <v>158</v>
      </c>
      <c r="AU237" s="17" t="s">
        <v>91</v>
      </c>
    </row>
    <row r="238" spans="1:47" s="2" customFormat="1" ht="12">
      <c r="A238" s="38"/>
      <c r="B238" s="39"/>
      <c r="C238" s="40"/>
      <c r="D238" s="237" t="s">
        <v>176</v>
      </c>
      <c r="E238" s="40"/>
      <c r="F238" s="284" t="s">
        <v>192</v>
      </c>
      <c r="G238" s="40"/>
      <c r="H238" s="40"/>
      <c r="I238" s="239"/>
      <c r="J238" s="239"/>
      <c r="K238" s="40"/>
      <c r="L238" s="40"/>
      <c r="M238" s="44"/>
      <c r="N238" s="240"/>
      <c r="O238" s="241"/>
      <c r="P238" s="91"/>
      <c r="Q238" s="91"/>
      <c r="R238" s="91"/>
      <c r="S238" s="91"/>
      <c r="T238" s="91"/>
      <c r="U238" s="91"/>
      <c r="V238" s="91"/>
      <c r="W238" s="91"/>
      <c r="X238" s="92"/>
      <c r="Y238" s="38"/>
      <c r="Z238" s="38"/>
      <c r="AA238" s="38"/>
      <c r="AB238" s="38"/>
      <c r="AC238" s="38"/>
      <c r="AD238" s="38"/>
      <c r="AE238" s="38"/>
      <c r="AT238" s="17" t="s">
        <v>176</v>
      </c>
      <c r="AU238" s="17" t="s">
        <v>91</v>
      </c>
    </row>
    <row r="239" spans="1:51" s="13" customFormat="1" ht="12">
      <c r="A239" s="13"/>
      <c r="B239" s="242"/>
      <c r="C239" s="243"/>
      <c r="D239" s="237" t="s">
        <v>159</v>
      </c>
      <c r="E239" s="244" t="s">
        <v>1</v>
      </c>
      <c r="F239" s="245" t="s">
        <v>160</v>
      </c>
      <c r="G239" s="243"/>
      <c r="H239" s="244" t="s">
        <v>1</v>
      </c>
      <c r="I239" s="246"/>
      <c r="J239" s="246"/>
      <c r="K239" s="243"/>
      <c r="L239" s="243"/>
      <c r="M239" s="247"/>
      <c r="N239" s="248"/>
      <c r="O239" s="249"/>
      <c r="P239" s="249"/>
      <c r="Q239" s="249"/>
      <c r="R239" s="249"/>
      <c r="S239" s="249"/>
      <c r="T239" s="249"/>
      <c r="U239" s="249"/>
      <c r="V239" s="249"/>
      <c r="W239" s="249"/>
      <c r="X239" s="250"/>
      <c r="Y239" s="13"/>
      <c r="Z239" s="13"/>
      <c r="AA239" s="13"/>
      <c r="AB239" s="13"/>
      <c r="AC239" s="13"/>
      <c r="AD239" s="13"/>
      <c r="AE239" s="13"/>
      <c r="AT239" s="251" t="s">
        <v>159</v>
      </c>
      <c r="AU239" s="251" t="s">
        <v>91</v>
      </c>
      <c r="AV239" s="13" t="s">
        <v>89</v>
      </c>
      <c r="AW239" s="13" t="s">
        <v>5</v>
      </c>
      <c r="AX239" s="13" t="s">
        <v>81</v>
      </c>
      <c r="AY239" s="251" t="s">
        <v>148</v>
      </c>
    </row>
    <row r="240" spans="1:51" s="14" customFormat="1" ht="12">
      <c r="A240" s="14"/>
      <c r="B240" s="252"/>
      <c r="C240" s="253"/>
      <c r="D240" s="237" t="s">
        <v>159</v>
      </c>
      <c r="E240" s="254" t="s">
        <v>1</v>
      </c>
      <c r="F240" s="255" t="s">
        <v>156</v>
      </c>
      <c r="G240" s="253"/>
      <c r="H240" s="256">
        <v>4</v>
      </c>
      <c r="I240" s="257"/>
      <c r="J240" s="257"/>
      <c r="K240" s="253"/>
      <c r="L240" s="253"/>
      <c r="M240" s="258"/>
      <c r="N240" s="259"/>
      <c r="O240" s="260"/>
      <c r="P240" s="260"/>
      <c r="Q240" s="260"/>
      <c r="R240" s="260"/>
      <c r="S240" s="260"/>
      <c r="T240" s="260"/>
      <c r="U240" s="260"/>
      <c r="V240" s="260"/>
      <c r="W240" s="260"/>
      <c r="X240" s="261"/>
      <c r="Y240" s="14"/>
      <c r="Z240" s="14"/>
      <c r="AA240" s="14"/>
      <c r="AB240" s="14"/>
      <c r="AC240" s="14"/>
      <c r="AD240" s="14"/>
      <c r="AE240" s="14"/>
      <c r="AT240" s="262" t="s">
        <v>159</v>
      </c>
      <c r="AU240" s="262" t="s">
        <v>91</v>
      </c>
      <c r="AV240" s="14" t="s">
        <v>91</v>
      </c>
      <c r="AW240" s="14" t="s">
        <v>5</v>
      </c>
      <c r="AX240" s="14" t="s">
        <v>81</v>
      </c>
      <c r="AY240" s="262" t="s">
        <v>148</v>
      </c>
    </row>
    <row r="241" spans="1:51" s="15" customFormat="1" ht="12">
      <c r="A241" s="15"/>
      <c r="B241" s="263"/>
      <c r="C241" s="264"/>
      <c r="D241" s="237" t="s">
        <v>159</v>
      </c>
      <c r="E241" s="265" t="s">
        <v>1</v>
      </c>
      <c r="F241" s="266" t="s">
        <v>161</v>
      </c>
      <c r="G241" s="264"/>
      <c r="H241" s="267">
        <v>4</v>
      </c>
      <c r="I241" s="268"/>
      <c r="J241" s="268"/>
      <c r="K241" s="264"/>
      <c r="L241" s="264"/>
      <c r="M241" s="269"/>
      <c r="N241" s="270"/>
      <c r="O241" s="271"/>
      <c r="P241" s="271"/>
      <c r="Q241" s="271"/>
      <c r="R241" s="271"/>
      <c r="S241" s="271"/>
      <c r="T241" s="271"/>
      <c r="U241" s="271"/>
      <c r="V241" s="271"/>
      <c r="W241" s="271"/>
      <c r="X241" s="272"/>
      <c r="Y241" s="15"/>
      <c r="Z241" s="15"/>
      <c r="AA241" s="15"/>
      <c r="AB241" s="15"/>
      <c r="AC241" s="15"/>
      <c r="AD241" s="15"/>
      <c r="AE241" s="15"/>
      <c r="AT241" s="273" t="s">
        <v>159</v>
      </c>
      <c r="AU241" s="273" t="s">
        <v>91</v>
      </c>
      <c r="AV241" s="15" t="s">
        <v>156</v>
      </c>
      <c r="AW241" s="15" t="s">
        <v>5</v>
      </c>
      <c r="AX241" s="15" t="s">
        <v>89</v>
      </c>
      <c r="AY241" s="273" t="s">
        <v>148</v>
      </c>
    </row>
    <row r="242" spans="1:65" s="2" customFormat="1" ht="21.75" customHeight="1">
      <c r="A242" s="38"/>
      <c r="B242" s="39"/>
      <c r="C242" s="221" t="s">
        <v>8</v>
      </c>
      <c r="D242" s="221" t="s">
        <v>151</v>
      </c>
      <c r="E242" s="222" t="s">
        <v>257</v>
      </c>
      <c r="F242" s="223" t="s">
        <v>258</v>
      </c>
      <c r="G242" s="224" t="s">
        <v>259</v>
      </c>
      <c r="H242" s="225">
        <v>1</v>
      </c>
      <c r="I242" s="226"/>
      <c r="J242" s="227"/>
      <c r="K242" s="228">
        <f>ROUND(P242*H242,2)</f>
        <v>0</v>
      </c>
      <c r="L242" s="223" t="s">
        <v>1</v>
      </c>
      <c r="M242" s="229"/>
      <c r="N242" s="230" t="s">
        <v>1</v>
      </c>
      <c r="O242" s="231" t="s">
        <v>44</v>
      </c>
      <c r="P242" s="232">
        <f>I242+J242</f>
        <v>0</v>
      </c>
      <c r="Q242" s="232">
        <f>ROUND(I242*H242,2)</f>
        <v>0</v>
      </c>
      <c r="R242" s="232">
        <f>ROUND(J242*H242,2)</f>
        <v>0</v>
      </c>
      <c r="S242" s="91"/>
      <c r="T242" s="233">
        <f>S242*H242</f>
        <v>0</v>
      </c>
      <c r="U242" s="233">
        <v>0</v>
      </c>
      <c r="V242" s="233">
        <f>U242*H242</f>
        <v>0</v>
      </c>
      <c r="W242" s="233">
        <v>0</v>
      </c>
      <c r="X242" s="234">
        <f>W242*H242</f>
        <v>0</v>
      </c>
      <c r="Y242" s="38"/>
      <c r="Z242" s="38"/>
      <c r="AA242" s="38"/>
      <c r="AB242" s="38"/>
      <c r="AC242" s="38"/>
      <c r="AD242" s="38"/>
      <c r="AE242" s="38"/>
      <c r="AR242" s="235" t="s">
        <v>155</v>
      </c>
      <c r="AT242" s="235" t="s">
        <v>151</v>
      </c>
      <c r="AU242" s="235" t="s">
        <v>91</v>
      </c>
      <c r="AY242" s="17" t="s">
        <v>148</v>
      </c>
      <c r="BE242" s="236">
        <f>IF(O242="základní",K242,0)</f>
        <v>0</v>
      </c>
      <c r="BF242" s="236">
        <f>IF(O242="snížená",K242,0)</f>
        <v>0</v>
      </c>
      <c r="BG242" s="236">
        <f>IF(O242="zákl. přenesená",K242,0)</f>
        <v>0</v>
      </c>
      <c r="BH242" s="236">
        <f>IF(O242="sníž. přenesená",K242,0)</f>
        <v>0</v>
      </c>
      <c r="BI242" s="236">
        <f>IF(O242="nulová",K242,0)</f>
        <v>0</v>
      </c>
      <c r="BJ242" s="17" t="s">
        <v>89</v>
      </c>
      <c r="BK242" s="236">
        <f>ROUND(P242*H242,2)</f>
        <v>0</v>
      </c>
      <c r="BL242" s="17" t="s">
        <v>156</v>
      </c>
      <c r="BM242" s="235" t="s">
        <v>260</v>
      </c>
    </row>
    <row r="243" spans="1:47" s="2" customFormat="1" ht="12">
      <c r="A243" s="38"/>
      <c r="B243" s="39"/>
      <c r="C243" s="40"/>
      <c r="D243" s="237" t="s">
        <v>158</v>
      </c>
      <c r="E243" s="40"/>
      <c r="F243" s="238" t="s">
        <v>258</v>
      </c>
      <c r="G243" s="40"/>
      <c r="H243" s="40"/>
      <c r="I243" s="239"/>
      <c r="J243" s="239"/>
      <c r="K243" s="40"/>
      <c r="L243" s="40"/>
      <c r="M243" s="44"/>
      <c r="N243" s="240"/>
      <c r="O243" s="241"/>
      <c r="P243" s="91"/>
      <c r="Q243" s="91"/>
      <c r="R243" s="91"/>
      <c r="S243" s="91"/>
      <c r="T243" s="91"/>
      <c r="U243" s="91"/>
      <c r="V243" s="91"/>
      <c r="W243" s="91"/>
      <c r="X243" s="92"/>
      <c r="Y243" s="38"/>
      <c r="Z243" s="38"/>
      <c r="AA243" s="38"/>
      <c r="AB243" s="38"/>
      <c r="AC243" s="38"/>
      <c r="AD243" s="38"/>
      <c r="AE243" s="38"/>
      <c r="AT243" s="17" t="s">
        <v>158</v>
      </c>
      <c r="AU243" s="17" t="s">
        <v>91</v>
      </c>
    </row>
    <row r="244" spans="1:47" s="2" customFormat="1" ht="12">
      <c r="A244" s="38"/>
      <c r="B244" s="39"/>
      <c r="C244" s="40"/>
      <c r="D244" s="237" t="s">
        <v>176</v>
      </c>
      <c r="E244" s="40"/>
      <c r="F244" s="284" t="s">
        <v>192</v>
      </c>
      <c r="G244" s="40"/>
      <c r="H244" s="40"/>
      <c r="I244" s="239"/>
      <c r="J244" s="239"/>
      <c r="K244" s="40"/>
      <c r="L244" s="40"/>
      <c r="M244" s="44"/>
      <c r="N244" s="240"/>
      <c r="O244" s="241"/>
      <c r="P244" s="91"/>
      <c r="Q244" s="91"/>
      <c r="R244" s="91"/>
      <c r="S244" s="91"/>
      <c r="T244" s="91"/>
      <c r="U244" s="91"/>
      <c r="V244" s="91"/>
      <c r="W244" s="91"/>
      <c r="X244" s="92"/>
      <c r="Y244" s="38"/>
      <c r="Z244" s="38"/>
      <c r="AA244" s="38"/>
      <c r="AB244" s="38"/>
      <c r="AC244" s="38"/>
      <c r="AD244" s="38"/>
      <c r="AE244" s="38"/>
      <c r="AT244" s="17" t="s">
        <v>176</v>
      </c>
      <c r="AU244" s="17" t="s">
        <v>91</v>
      </c>
    </row>
    <row r="245" spans="1:51" s="13" customFormat="1" ht="12">
      <c r="A245" s="13"/>
      <c r="B245" s="242"/>
      <c r="C245" s="243"/>
      <c r="D245" s="237" t="s">
        <v>159</v>
      </c>
      <c r="E245" s="244" t="s">
        <v>1</v>
      </c>
      <c r="F245" s="245" t="s">
        <v>160</v>
      </c>
      <c r="G245" s="243"/>
      <c r="H245" s="244" t="s">
        <v>1</v>
      </c>
      <c r="I245" s="246"/>
      <c r="J245" s="246"/>
      <c r="K245" s="243"/>
      <c r="L245" s="243"/>
      <c r="M245" s="247"/>
      <c r="N245" s="248"/>
      <c r="O245" s="249"/>
      <c r="P245" s="249"/>
      <c r="Q245" s="249"/>
      <c r="R245" s="249"/>
      <c r="S245" s="249"/>
      <c r="T245" s="249"/>
      <c r="U245" s="249"/>
      <c r="V245" s="249"/>
      <c r="W245" s="249"/>
      <c r="X245" s="250"/>
      <c r="Y245" s="13"/>
      <c r="Z245" s="13"/>
      <c r="AA245" s="13"/>
      <c r="AB245" s="13"/>
      <c r="AC245" s="13"/>
      <c r="AD245" s="13"/>
      <c r="AE245" s="13"/>
      <c r="AT245" s="251" t="s">
        <v>159</v>
      </c>
      <c r="AU245" s="251" t="s">
        <v>91</v>
      </c>
      <c r="AV245" s="13" t="s">
        <v>89</v>
      </c>
      <c r="AW245" s="13" t="s">
        <v>5</v>
      </c>
      <c r="AX245" s="13" t="s">
        <v>81</v>
      </c>
      <c r="AY245" s="251" t="s">
        <v>148</v>
      </c>
    </row>
    <row r="246" spans="1:51" s="14" customFormat="1" ht="12">
      <c r="A246" s="14"/>
      <c r="B246" s="252"/>
      <c r="C246" s="253"/>
      <c r="D246" s="237" t="s">
        <v>159</v>
      </c>
      <c r="E246" s="254" t="s">
        <v>1</v>
      </c>
      <c r="F246" s="255" t="s">
        <v>89</v>
      </c>
      <c r="G246" s="253"/>
      <c r="H246" s="256">
        <v>1</v>
      </c>
      <c r="I246" s="257"/>
      <c r="J246" s="257"/>
      <c r="K246" s="253"/>
      <c r="L246" s="253"/>
      <c r="M246" s="258"/>
      <c r="N246" s="259"/>
      <c r="O246" s="260"/>
      <c r="P246" s="260"/>
      <c r="Q246" s="260"/>
      <c r="R246" s="260"/>
      <c r="S246" s="260"/>
      <c r="T246" s="260"/>
      <c r="U246" s="260"/>
      <c r="V246" s="260"/>
      <c r="W246" s="260"/>
      <c r="X246" s="261"/>
      <c r="Y246" s="14"/>
      <c r="Z246" s="14"/>
      <c r="AA246" s="14"/>
      <c r="AB246" s="14"/>
      <c r="AC246" s="14"/>
      <c r="AD246" s="14"/>
      <c r="AE246" s="14"/>
      <c r="AT246" s="262" t="s">
        <v>159</v>
      </c>
      <c r="AU246" s="262" t="s">
        <v>91</v>
      </c>
      <c r="AV246" s="14" t="s">
        <v>91</v>
      </c>
      <c r="AW246" s="14" t="s">
        <v>5</v>
      </c>
      <c r="AX246" s="14" t="s">
        <v>81</v>
      </c>
      <c r="AY246" s="262" t="s">
        <v>148</v>
      </c>
    </row>
    <row r="247" spans="1:51" s="15" customFormat="1" ht="12">
      <c r="A247" s="15"/>
      <c r="B247" s="263"/>
      <c r="C247" s="264"/>
      <c r="D247" s="237" t="s">
        <v>159</v>
      </c>
      <c r="E247" s="265" t="s">
        <v>1</v>
      </c>
      <c r="F247" s="266" t="s">
        <v>161</v>
      </c>
      <c r="G247" s="264"/>
      <c r="H247" s="267">
        <v>1</v>
      </c>
      <c r="I247" s="268"/>
      <c r="J247" s="268"/>
      <c r="K247" s="264"/>
      <c r="L247" s="264"/>
      <c r="M247" s="269"/>
      <c r="N247" s="270"/>
      <c r="O247" s="271"/>
      <c r="P247" s="271"/>
      <c r="Q247" s="271"/>
      <c r="R247" s="271"/>
      <c r="S247" s="271"/>
      <c r="T247" s="271"/>
      <c r="U247" s="271"/>
      <c r="V247" s="271"/>
      <c r="W247" s="271"/>
      <c r="X247" s="272"/>
      <c r="Y247" s="15"/>
      <c r="Z247" s="15"/>
      <c r="AA247" s="15"/>
      <c r="AB247" s="15"/>
      <c r="AC247" s="15"/>
      <c r="AD247" s="15"/>
      <c r="AE247" s="15"/>
      <c r="AT247" s="273" t="s">
        <v>159</v>
      </c>
      <c r="AU247" s="273" t="s">
        <v>91</v>
      </c>
      <c r="AV247" s="15" t="s">
        <v>156</v>
      </c>
      <c r="AW247" s="15" t="s">
        <v>5</v>
      </c>
      <c r="AX247" s="15" t="s">
        <v>89</v>
      </c>
      <c r="AY247" s="273" t="s">
        <v>148</v>
      </c>
    </row>
    <row r="248" spans="1:65" s="2" customFormat="1" ht="24.15" customHeight="1">
      <c r="A248" s="38"/>
      <c r="B248" s="39"/>
      <c r="C248" s="274" t="s">
        <v>261</v>
      </c>
      <c r="D248" s="274" t="s">
        <v>162</v>
      </c>
      <c r="E248" s="275" t="s">
        <v>262</v>
      </c>
      <c r="F248" s="276" t="s">
        <v>263</v>
      </c>
      <c r="G248" s="277" t="s">
        <v>264</v>
      </c>
      <c r="H248" s="278">
        <v>4</v>
      </c>
      <c r="I248" s="279"/>
      <c r="J248" s="279"/>
      <c r="K248" s="280">
        <f>ROUND(P248*H248,2)</f>
        <v>0</v>
      </c>
      <c r="L248" s="276" t="s">
        <v>166</v>
      </c>
      <c r="M248" s="44"/>
      <c r="N248" s="281" t="s">
        <v>1</v>
      </c>
      <c r="O248" s="231" t="s">
        <v>44</v>
      </c>
      <c r="P248" s="232">
        <f>I248+J248</f>
        <v>0</v>
      </c>
      <c r="Q248" s="232">
        <f>ROUND(I248*H248,2)</f>
        <v>0</v>
      </c>
      <c r="R248" s="232">
        <f>ROUND(J248*H248,2)</f>
        <v>0</v>
      </c>
      <c r="S248" s="91"/>
      <c r="T248" s="233">
        <f>S248*H248</f>
        <v>0</v>
      </c>
      <c r="U248" s="233">
        <v>0</v>
      </c>
      <c r="V248" s="233">
        <f>U248*H248</f>
        <v>0</v>
      </c>
      <c r="W248" s="233">
        <v>0</v>
      </c>
      <c r="X248" s="234">
        <f>W248*H248</f>
        <v>0</v>
      </c>
      <c r="Y248" s="38"/>
      <c r="Z248" s="38"/>
      <c r="AA248" s="38"/>
      <c r="AB248" s="38"/>
      <c r="AC248" s="38"/>
      <c r="AD248" s="38"/>
      <c r="AE248" s="38"/>
      <c r="AR248" s="235" t="s">
        <v>156</v>
      </c>
      <c r="AT248" s="235" t="s">
        <v>162</v>
      </c>
      <c r="AU248" s="235" t="s">
        <v>91</v>
      </c>
      <c r="AY248" s="17" t="s">
        <v>148</v>
      </c>
      <c r="BE248" s="236">
        <f>IF(O248="základní",K248,0)</f>
        <v>0</v>
      </c>
      <c r="BF248" s="236">
        <f>IF(O248="snížená",K248,0)</f>
        <v>0</v>
      </c>
      <c r="BG248" s="236">
        <f>IF(O248="zákl. přenesená",K248,0)</f>
        <v>0</v>
      </c>
      <c r="BH248" s="236">
        <f>IF(O248="sníž. přenesená",K248,0)</f>
        <v>0</v>
      </c>
      <c r="BI248" s="236">
        <f>IF(O248="nulová",K248,0)</f>
        <v>0</v>
      </c>
      <c r="BJ248" s="17" t="s">
        <v>89</v>
      </c>
      <c r="BK248" s="236">
        <f>ROUND(P248*H248,2)</f>
        <v>0</v>
      </c>
      <c r="BL248" s="17" t="s">
        <v>156</v>
      </c>
      <c r="BM248" s="235" t="s">
        <v>265</v>
      </c>
    </row>
    <row r="249" spans="1:47" s="2" customFormat="1" ht="12">
      <c r="A249" s="38"/>
      <c r="B249" s="39"/>
      <c r="C249" s="40"/>
      <c r="D249" s="237" t="s">
        <v>158</v>
      </c>
      <c r="E249" s="40"/>
      <c r="F249" s="238" t="s">
        <v>263</v>
      </c>
      <c r="G249" s="40"/>
      <c r="H249" s="40"/>
      <c r="I249" s="239"/>
      <c r="J249" s="239"/>
      <c r="K249" s="40"/>
      <c r="L249" s="40"/>
      <c r="M249" s="44"/>
      <c r="N249" s="240"/>
      <c r="O249" s="241"/>
      <c r="P249" s="91"/>
      <c r="Q249" s="91"/>
      <c r="R249" s="91"/>
      <c r="S249" s="91"/>
      <c r="T249" s="91"/>
      <c r="U249" s="91"/>
      <c r="V249" s="91"/>
      <c r="W249" s="91"/>
      <c r="X249" s="92"/>
      <c r="Y249" s="38"/>
      <c r="Z249" s="38"/>
      <c r="AA249" s="38"/>
      <c r="AB249" s="38"/>
      <c r="AC249" s="38"/>
      <c r="AD249" s="38"/>
      <c r="AE249" s="38"/>
      <c r="AT249" s="17" t="s">
        <v>158</v>
      </c>
      <c r="AU249" s="17" t="s">
        <v>91</v>
      </c>
    </row>
    <row r="250" spans="1:47" s="2" customFormat="1" ht="12">
      <c r="A250" s="38"/>
      <c r="B250" s="39"/>
      <c r="C250" s="40"/>
      <c r="D250" s="282" t="s">
        <v>169</v>
      </c>
      <c r="E250" s="40"/>
      <c r="F250" s="283" t="s">
        <v>266</v>
      </c>
      <c r="G250" s="40"/>
      <c r="H250" s="40"/>
      <c r="I250" s="239"/>
      <c r="J250" s="239"/>
      <c r="K250" s="40"/>
      <c r="L250" s="40"/>
      <c r="M250" s="44"/>
      <c r="N250" s="240"/>
      <c r="O250" s="241"/>
      <c r="P250" s="91"/>
      <c r="Q250" s="91"/>
      <c r="R250" s="91"/>
      <c r="S250" s="91"/>
      <c r="T250" s="91"/>
      <c r="U250" s="91"/>
      <c r="V250" s="91"/>
      <c r="W250" s="91"/>
      <c r="X250" s="92"/>
      <c r="Y250" s="38"/>
      <c r="Z250" s="38"/>
      <c r="AA250" s="38"/>
      <c r="AB250" s="38"/>
      <c r="AC250" s="38"/>
      <c r="AD250" s="38"/>
      <c r="AE250" s="38"/>
      <c r="AT250" s="17" t="s">
        <v>169</v>
      </c>
      <c r="AU250" s="17" t="s">
        <v>91</v>
      </c>
    </row>
    <row r="251" spans="1:65" s="2" customFormat="1" ht="16.5" customHeight="1">
      <c r="A251" s="38"/>
      <c r="B251" s="39"/>
      <c r="C251" s="274" t="s">
        <v>267</v>
      </c>
      <c r="D251" s="274" t="s">
        <v>162</v>
      </c>
      <c r="E251" s="275" t="s">
        <v>268</v>
      </c>
      <c r="F251" s="276" t="s">
        <v>269</v>
      </c>
      <c r="G251" s="277" t="s">
        <v>264</v>
      </c>
      <c r="H251" s="278">
        <v>8</v>
      </c>
      <c r="I251" s="279"/>
      <c r="J251" s="279"/>
      <c r="K251" s="280">
        <f>ROUND(P251*H251,2)</f>
        <v>0</v>
      </c>
      <c r="L251" s="276" t="s">
        <v>1</v>
      </c>
      <c r="M251" s="44"/>
      <c r="N251" s="281" t="s">
        <v>1</v>
      </c>
      <c r="O251" s="231" t="s">
        <v>44</v>
      </c>
      <c r="P251" s="232">
        <f>I251+J251</f>
        <v>0</v>
      </c>
      <c r="Q251" s="232">
        <f>ROUND(I251*H251,2)</f>
        <v>0</v>
      </c>
      <c r="R251" s="232">
        <f>ROUND(J251*H251,2)</f>
        <v>0</v>
      </c>
      <c r="S251" s="91"/>
      <c r="T251" s="233">
        <f>S251*H251</f>
        <v>0</v>
      </c>
      <c r="U251" s="233">
        <v>0</v>
      </c>
      <c r="V251" s="233">
        <f>U251*H251</f>
        <v>0</v>
      </c>
      <c r="W251" s="233">
        <v>0</v>
      </c>
      <c r="X251" s="234">
        <f>W251*H251</f>
        <v>0</v>
      </c>
      <c r="Y251" s="38"/>
      <c r="Z251" s="38"/>
      <c r="AA251" s="38"/>
      <c r="AB251" s="38"/>
      <c r="AC251" s="38"/>
      <c r="AD251" s="38"/>
      <c r="AE251" s="38"/>
      <c r="AR251" s="235" t="s">
        <v>156</v>
      </c>
      <c r="AT251" s="235" t="s">
        <v>162</v>
      </c>
      <c r="AU251" s="235" t="s">
        <v>91</v>
      </c>
      <c r="AY251" s="17" t="s">
        <v>148</v>
      </c>
      <c r="BE251" s="236">
        <f>IF(O251="základní",K251,0)</f>
        <v>0</v>
      </c>
      <c r="BF251" s="236">
        <f>IF(O251="snížená",K251,0)</f>
        <v>0</v>
      </c>
      <c r="BG251" s="236">
        <f>IF(O251="zákl. přenesená",K251,0)</f>
        <v>0</v>
      </c>
      <c r="BH251" s="236">
        <f>IF(O251="sníž. přenesená",K251,0)</f>
        <v>0</v>
      </c>
      <c r="BI251" s="236">
        <f>IF(O251="nulová",K251,0)</f>
        <v>0</v>
      </c>
      <c r="BJ251" s="17" t="s">
        <v>89</v>
      </c>
      <c r="BK251" s="236">
        <f>ROUND(P251*H251,2)</f>
        <v>0</v>
      </c>
      <c r="BL251" s="17" t="s">
        <v>156</v>
      </c>
      <c r="BM251" s="235" t="s">
        <v>270</v>
      </c>
    </row>
    <row r="252" spans="1:47" s="2" customFormat="1" ht="12">
      <c r="A252" s="38"/>
      <c r="B252" s="39"/>
      <c r="C252" s="40"/>
      <c r="D252" s="237" t="s">
        <v>158</v>
      </c>
      <c r="E252" s="40"/>
      <c r="F252" s="238" t="s">
        <v>269</v>
      </c>
      <c r="G252" s="40"/>
      <c r="H252" s="40"/>
      <c r="I252" s="239"/>
      <c r="J252" s="239"/>
      <c r="K252" s="40"/>
      <c r="L252" s="40"/>
      <c r="M252" s="44"/>
      <c r="N252" s="240"/>
      <c r="O252" s="241"/>
      <c r="P252" s="91"/>
      <c r="Q252" s="91"/>
      <c r="R252" s="91"/>
      <c r="S252" s="91"/>
      <c r="T252" s="91"/>
      <c r="U252" s="91"/>
      <c r="V252" s="91"/>
      <c r="W252" s="91"/>
      <c r="X252" s="92"/>
      <c r="Y252" s="38"/>
      <c r="Z252" s="38"/>
      <c r="AA252" s="38"/>
      <c r="AB252" s="38"/>
      <c r="AC252" s="38"/>
      <c r="AD252" s="38"/>
      <c r="AE252" s="38"/>
      <c r="AT252" s="17" t="s">
        <v>158</v>
      </c>
      <c r="AU252" s="17" t="s">
        <v>91</v>
      </c>
    </row>
    <row r="253" spans="1:65" s="2" customFormat="1" ht="16.5" customHeight="1">
      <c r="A253" s="38"/>
      <c r="B253" s="39"/>
      <c r="C253" s="221" t="s">
        <v>271</v>
      </c>
      <c r="D253" s="221" t="s">
        <v>151</v>
      </c>
      <c r="E253" s="222" t="s">
        <v>272</v>
      </c>
      <c r="F253" s="223" t="s">
        <v>273</v>
      </c>
      <c r="G253" s="224" t="s">
        <v>259</v>
      </c>
      <c r="H253" s="225">
        <v>1</v>
      </c>
      <c r="I253" s="226"/>
      <c r="J253" s="227"/>
      <c r="K253" s="228">
        <f>ROUND(P253*H253,2)</f>
        <v>0</v>
      </c>
      <c r="L253" s="223" t="s">
        <v>1</v>
      </c>
      <c r="M253" s="229"/>
      <c r="N253" s="230" t="s">
        <v>1</v>
      </c>
      <c r="O253" s="231" t="s">
        <v>44</v>
      </c>
      <c r="P253" s="232">
        <f>I253+J253</f>
        <v>0</v>
      </c>
      <c r="Q253" s="232">
        <f>ROUND(I253*H253,2)</f>
        <v>0</v>
      </c>
      <c r="R253" s="232">
        <f>ROUND(J253*H253,2)</f>
        <v>0</v>
      </c>
      <c r="S253" s="91"/>
      <c r="T253" s="233">
        <f>S253*H253</f>
        <v>0</v>
      </c>
      <c r="U253" s="233">
        <v>0</v>
      </c>
      <c r="V253" s="233">
        <f>U253*H253</f>
        <v>0</v>
      </c>
      <c r="W253" s="233">
        <v>0</v>
      </c>
      <c r="X253" s="234">
        <f>W253*H253</f>
        <v>0</v>
      </c>
      <c r="Y253" s="38"/>
      <c r="Z253" s="38"/>
      <c r="AA253" s="38"/>
      <c r="AB253" s="38"/>
      <c r="AC253" s="38"/>
      <c r="AD253" s="38"/>
      <c r="AE253" s="38"/>
      <c r="AR253" s="235" t="s">
        <v>155</v>
      </c>
      <c r="AT253" s="235" t="s">
        <v>151</v>
      </c>
      <c r="AU253" s="235" t="s">
        <v>91</v>
      </c>
      <c r="AY253" s="17" t="s">
        <v>148</v>
      </c>
      <c r="BE253" s="236">
        <f>IF(O253="základní",K253,0)</f>
        <v>0</v>
      </c>
      <c r="BF253" s="236">
        <f>IF(O253="snížená",K253,0)</f>
        <v>0</v>
      </c>
      <c r="BG253" s="236">
        <f>IF(O253="zákl. přenesená",K253,0)</f>
        <v>0</v>
      </c>
      <c r="BH253" s="236">
        <f>IF(O253="sníž. přenesená",K253,0)</f>
        <v>0</v>
      </c>
      <c r="BI253" s="236">
        <f>IF(O253="nulová",K253,0)</f>
        <v>0</v>
      </c>
      <c r="BJ253" s="17" t="s">
        <v>89</v>
      </c>
      <c r="BK253" s="236">
        <f>ROUND(P253*H253,2)</f>
        <v>0</v>
      </c>
      <c r="BL253" s="17" t="s">
        <v>156</v>
      </c>
      <c r="BM253" s="235" t="s">
        <v>274</v>
      </c>
    </row>
    <row r="254" spans="1:47" s="2" customFormat="1" ht="12">
      <c r="A254" s="38"/>
      <c r="B254" s="39"/>
      <c r="C254" s="40"/>
      <c r="D254" s="237" t="s">
        <v>158</v>
      </c>
      <c r="E254" s="40"/>
      <c r="F254" s="238" t="s">
        <v>273</v>
      </c>
      <c r="G254" s="40"/>
      <c r="H254" s="40"/>
      <c r="I254" s="239"/>
      <c r="J254" s="239"/>
      <c r="K254" s="40"/>
      <c r="L254" s="40"/>
      <c r="M254" s="44"/>
      <c r="N254" s="240"/>
      <c r="O254" s="241"/>
      <c r="P254" s="91"/>
      <c r="Q254" s="91"/>
      <c r="R254" s="91"/>
      <c r="S254" s="91"/>
      <c r="T254" s="91"/>
      <c r="U254" s="91"/>
      <c r="V254" s="91"/>
      <c r="W254" s="91"/>
      <c r="X254" s="92"/>
      <c r="Y254" s="38"/>
      <c r="Z254" s="38"/>
      <c r="AA254" s="38"/>
      <c r="AB254" s="38"/>
      <c r="AC254" s="38"/>
      <c r="AD254" s="38"/>
      <c r="AE254" s="38"/>
      <c r="AT254" s="17" t="s">
        <v>158</v>
      </c>
      <c r="AU254" s="17" t="s">
        <v>91</v>
      </c>
    </row>
    <row r="255" spans="1:63" s="12" customFormat="1" ht="22.8" customHeight="1">
      <c r="A255" s="12"/>
      <c r="B255" s="204"/>
      <c r="C255" s="205"/>
      <c r="D255" s="206" t="s">
        <v>80</v>
      </c>
      <c r="E255" s="219" t="s">
        <v>275</v>
      </c>
      <c r="F255" s="219" t="s">
        <v>276</v>
      </c>
      <c r="G255" s="205"/>
      <c r="H255" s="205"/>
      <c r="I255" s="208"/>
      <c r="J255" s="208"/>
      <c r="K255" s="220">
        <f>BK255</f>
        <v>0</v>
      </c>
      <c r="L255" s="205"/>
      <c r="M255" s="210"/>
      <c r="N255" s="211"/>
      <c r="O255" s="212"/>
      <c r="P255" s="212"/>
      <c r="Q255" s="213">
        <f>Q256</f>
        <v>0</v>
      </c>
      <c r="R255" s="213">
        <f>R256</f>
        <v>0</v>
      </c>
      <c r="S255" s="212"/>
      <c r="T255" s="214">
        <f>T256</f>
        <v>0</v>
      </c>
      <c r="U255" s="212"/>
      <c r="V255" s="214">
        <f>V256</f>
        <v>0</v>
      </c>
      <c r="W255" s="212"/>
      <c r="X255" s="215">
        <f>X256</f>
        <v>0</v>
      </c>
      <c r="Y255" s="12"/>
      <c r="Z255" s="12"/>
      <c r="AA255" s="12"/>
      <c r="AB255" s="12"/>
      <c r="AC255" s="12"/>
      <c r="AD255" s="12"/>
      <c r="AE255" s="12"/>
      <c r="AR255" s="216" t="s">
        <v>156</v>
      </c>
      <c r="AT255" s="217" t="s">
        <v>80</v>
      </c>
      <c r="AU255" s="217" t="s">
        <v>89</v>
      </c>
      <c r="AY255" s="216" t="s">
        <v>148</v>
      </c>
      <c r="BK255" s="218">
        <f>BK256</f>
        <v>0</v>
      </c>
    </row>
    <row r="256" spans="1:63" s="12" customFormat="1" ht="20.85" customHeight="1">
      <c r="A256" s="12"/>
      <c r="B256" s="204"/>
      <c r="C256" s="205"/>
      <c r="D256" s="206" t="s">
        <v>80</v>
      </c>
      <c r="E256" s="219" t="s">
        <v>277</v>
      </c>
      <c r="F256" s="219" t="s">
        <v>278</v>
      </c>
      <c r="G256" s="205"/>
      <c r="H256" s="205"/>
      <c r="I256" s="208"/>
      <c r="J256" s="208"/>
      <c r="K256" s="220">
        <f>BK256</f>
        <v>0</v>
      </c>
      <c r="L256" s="205"/>
      <c r="M256" s="210"/>
      <c r="N256" s="211"/>
      <c r="O256" s="212"/>
      <c r="P256" s="212"/>
      <c r="Q256" s="213">
        <f>SUM(Q257:Q264)</f>
        <v>0</v>
      </c>
      <c r="R256" s="213">
        <f>SUM(R257:R264)</f>
        <v>0</v>
      </c>
      <c r="S256" s="212"/>
      <c r="T256" s="214">
        <f>SUM(T257:T264)</f>
        <v>0</v>
      </c>
      <c r="U256" s="212"/>
      <c r="V256" s="214">
        <f>SUM(V257:V264)</f>
        <v>0</v>
      </c>
      <c r="W256" s="212"/>
      <c r="X256" s="215">
        <f>SUM(X257:X264)</f>
        <v>0</v>
      </c>
      <c r="Y256" s="12"/>
      <c r="Z256" s="12"/>
      <c r="AA256" s="12"/>
      <c r="AB256" s="12"/>
      <c r="AC256" s="12"/>
      <c r="AD256" s="12"/>
      <c r="AE256" s="12"/>
      <c r="AR256" s="216" t="s">
        <v>182</v>
      </c>
      <c r="AT256" s="217" t="s">
        <v>80</v>
      </c>
      <c r="AU256" s="217" t="s">
        <v>91</v>
      </c>
      <c r="AY256" s="216" t="s">
        <v>148</v>
      </c>
      <c r="BK256" s="218">
        <f>SUM(BK257:BK264)</f>
        <v>0</v>
      </c>
    </row>
    <row r="257" spans="1:65" s="2" customFormat="1" ht="24.15" customHeight="1">
      <c r="A257" s="38"/>
      <c r="B257" s="39"/>
      <c r="C257" s="274" t="s">
        <v>279</v>
      </c>
      <c r="D257" s="274" t="s">
        <v>162</v>
      </c>
      <c r="E257" s="275" t="s">
        <v>280</v>
      </c>
      <c r="F257" s="276" t="s">
        <v>281</v>
      </c>
      <c r="G257" s="277" t="s">
        <v>154</v>
      </c>
      <c r="H257" s="278">
        <v>1</v>
      </c>
      <c r="I257" s="279"/>
      <c r="J257" s="279"/>
      <c r="K257" s="280">
        <f>ROUND(P257*H257,2)</f>
        <v>0</v>
      </c>
      <c r="L257" s="276" t="s">
        <v>166</v>
      </c>
      <c r="M257" s="44"/>
      <c r="N257" s="281" t="s">
        <v>1</v>
      </c>
      <c r="O257" s="231" t="s">
        <v>44</v>
      </c>
      <c r="P257" s="232">
        <f>I257+J257</f>
        <v>0</v>
      </c>
      <c r="Q257" s="232">
        <f>ROUND(I257*H257,2)</f>
        <v>0</v>
      </c>
      <c r="R257" s="232">
        <f>ROUND(J257*H257,2)</f>
        <v>0</v>
      </c>
      <c r="S257" s="91"/>
      <c r="T257" s="233">
        <f>S257*H257</f>
        <v>0</v>
      </c>
      <c r="U257" s="233">
        <v>0</v>
      </c>
      <c r="V257" s="233">
        <f>U257*H257</f>
        <v>0</v>
      </c>
      <c r="W257" s="233">
        <v>0</v>
      </c>
      <c r="X257" s="234">
        <f>W257*H257</f>
        <v>0</v>
      </c>
      <c r="Y257" s="38"/>
      <c r="Z257" s="38"/>
      <c r="AA257" s="38"/>
      <c r="AB257" s="38"/>
      <c r="AC257" s="38"/>
      <c r="AD257" s="38"/>
      <c r="AE257" s="38"/>
      <c r="AR257" s="235" t="s">
        <v>156</v>
      </c>
      <c r="AT257" s="235" t="s">
        <v>162</v>
      </c>
      <c r="AU257" s="235" t="s">
        <v>172</v>
      </c>
      <c r="AY257" s="17" t="s">
        <v>148</v>
      </c>
      <c r="BE257" s="236">
        <f>IF(O257="základní",K257,0)</f>
        <v>0</v>
      </c>
      <c r="BF257" s="236">
        <f>IF(O257="snížená",K257,0)</f>
        <v>0</v>
      </c>
      <c r="BG257" s="236">
        <f>IF(O257="zákl. přenesená",K257,0)</f>
        <v>0</v>
      </c>
      <c r="BH257" s="236">
        <f>IF(O257="sníž. přenesená",K257,0)</f>
        <v>0</v>
      </c>
      <c r="BI257" s="236">
        <f>IF(O257="nulová",K257,0)</f>
        <v>0</v>
      </c>
      <c r="BJ257" s="17" t="s">
        <v>89</v>
      </c>
      <c r="BK257" s="236">
        <f>ROUND(P257*H257,2)</f>
        <v>0</v>
      </c>
      <c r="BL257" s="17" t="s">
        <v>156</v>
      </c>
      <c r="BM257" s="235" t="s">
        <v>302</v>
      </c>
    </row>
    <row r="258" spans="1:47" s="2" customFormat="1" ht="12">
      <c r="A258" s="38"/>
      <c r="B258" s="39"/>
      <c r="C258" s="40"/>
      <c r="D258" s="237" t="s">
        <v>158</v>
      </c>
      <c r="E258" s="40"/>
      <c r="F258" s="238" t="s">
        <v>283</v>
      </c>
      <c r="G258" s="40"/>
      <c r="H258" s="40"/>
      <c r="I258" s="239"/>
      <c r="J258" s="239"/>
      <c r="K258" s="40"/>
      <c r="L258" s="40"/>
      <c r="M258" s="44"/>
      <c r="N258" s="240"/>
      <c r="O258" s="241"/>
      <c r="P258" s="91"/>
      <c r="Q258" s="91"/>
      <c r="R258" s="91"/>
      <c r="S258" s="91"/>
      <c r="T258" s="91"/>
      <c r="U258" s="91"/>
      <c r="V258" s="91"/>
      <c r="W258" s="91"/>
      <c r="X258" s="92"/>
      <c r="Y258" s="38"/>
      <c r="Z258" s="38"/>
      <c r="AA258" s="38"/>
      <c r="AB258" s="38"/>
      <c r="AC258" s="38"/>
      <c r="AD258" s="38"/>
      <c r="AE258" s="38"/>
      <c r="AT258" s="17" t="s">
        <v>158</v>
      </c>
      <c r="AU258" s="17" t="s">
        <v>172</v>
      </c>
    </row>
    <row r="259" spans="1:47" s="2" customFormat="1" ht="12">
      <c r="A259" s="38"/>
      <c r="B259" s="39"/>
      <c r="C259" s="40"/>
      <c r="D259" s="282" t="s">
        <v>169</v>
      </c>
      <c r="E259" s="40"/>
      <c r="F259" s="283" t="s">
        <v>284</v>
      </c>
      <c r="G259" s="40"/>
      <c r="H259" s="40"/>
      <c r="I259" s="239"/>
      <c r="J259" s="239"/>
      <c r="K259" s="40"/>
      <c r="L259" s="40"/>
      <c r="M259" s="44"/>
      <c r="N259" s="240"/>
      <c r="O259" s="241"/>
      <c r="P259" s="91"/>
      <c r="Q259" s="91"/>
      <c r="R259" s="91"/>
      <c r="S259" s="91"/>
      <c r="T259" s="91"/>
      <c r="U259" s="91"/>
      <c r="V259" s="91"/>
      <c r="W259" s="91"/>
      <c r="X259" s="92"/>
      <c r="Y259" s="38"/>
      <c r="Z259" s="38"/>
      <c r="AA259" s="38"/>
      <c r="AB259" s="38"/>
      <c r="AC259" s="38"/>
      <c r="AD259" s="38"/>
      <c r="AE259" s="38"/>
      <c r="AT259" s="17" t="s">
        <v>169</v>
      </c>
      <c r="AU259" s="17" t="s">
        <v>172</v>
      </c>
    </row>
    <row r="260" spans="1:65" s="2" customFormat="1" ht="24.15" customHeight="1">
      <c r="A260" s="38"/>
      <c r="B260" s="39"/>
      <c r="C260" s="274" t="s">
        <v>287</v>
      </c>
      <c r="D260" s="274" t="s">
        <v>162</v>
      </c>
      <c r="E260" s="275" t="s">
        <v>288</v>
      </c>
      <c r="F260" s="276" t="s">
        <v>289</v>
      </c>
      <c r="G260" s="277" t="s">
        <v>259</v>
      </c>
      <c r="H260" s="278">
        <v>1</v>
      </c>
      <c r="I260" s="279"/>
      <c r="J260" s="279"/>
      <c r="K260" s="280">
        <f>ROUND(P260*H260,2)</f>
        <v>0</v>
      </c>
      <c r="L260" s="276" t="s">
        <v>166</v>
      </c>
      <c r="M260" s="44"/>
      <c r="N260" s="281" t="s">
        <v>1</v>
      </c>
      <c r="O260" s="231" t="s">
        <v>44</v>
      </c>
      <c r="P260" s="232">
        <f>I260+J260</f>
        <v>0</v>
      </c>
      <c r="Q260" s="232">
        <f>ROUND(I260*H260,2)</f>
        <v>0</v>
      </c>
      <c r="R260" s="232">
        <f>ROUND(J260*H260,2)</f>
        <v>0</v>
      </c>
      <c r="S260" s="91"/>
      <c r="T260" s="233">
        <f>S260*H260</f>
        <v>0</v>
      </c>
      <c r="U260" s="233">
        <v>0</v>
      </c>
      <c r="V260" s="233">
        <f>U260*H260</f>
        <v>0</v>
      </c>
      <c r="W260" s="233">
        <v>0</v>
      </c>
      <c r="X260" s="234">
        <f>W260*H260</f>
        <v>0</v>
      </c>
      <c r="Y260" s="38"/>
      <c r="Z260" s="38"/>
      <c r="AA260" s="38"/>
      <c r="AB260" s="38"/>
      <c r="AC260" s="38"/>
      <c r="AD260" s="38"/>
      <c r="AE260" s="38"/>
      <c r="AR260" s="235" t="s">
        <v>156</v>
      </c>
      <c r="AT260" s="235" t="s">
        <v>162</v>
      </c>
      <c r="AU260" s="235" t="s">
        <v>172</v>
      </c>
      <c r="AY260" s="17" t="s">
        <v>148</v>
      </c>
      <c r="BE260" s="236">
        <f>IF(O260="základní",K260,0)</f>
        <v>0</v>
      </c>
      <c r="BF260" s="236">
        <f>IF(O260="snížená",K260,0)</f>
        <v>0</v>
      </c>
      <c r="BG260" s="236">
        <f>IF(O260="zákl. přenesená",K260,0)</f>
        <v>0</v>
      </c>
      <c r="BH260" s="236">
        <f>IF(O260="sníž. přenesená",K260,0)</f>
        <v>0</v>
      </c>
      <c r="BI260" s="236">
        <f>IF(O260="nulová",K260,0)</f>
        <v>0</v>
      </c>
      <c r="BJ260" s="17" t="s">
        <v>89</v>
      </c>
      <c r="BK260" s="236">
        <f>ROUND(P260*H260,2)</f>
        <v>0</v>
      </c>
      <c r="BL260" s="17" t="s">
        <v>156</v>
      </c>
      <c r="BM260" s="235" t="s">
        <v>290</v>
      </c>
    </row>
    <row r="261" spans="1:47" s="2" customFormat="1" ht="12">
      <c r="A261" s="38"/>
      <c r="B261" s="39"/>
      <c r="C261" s="40"/>
      <c r="D261" s="237" t="s">
        <v>158</v>
      </c>
      <c r="E261" s="40"/>
      <c r="F261" s="238" t="s">
        <v>289</v>
      </c>
      <c r="G261" s="40"/>
      <c r="H261" s="40"/>
      <c r="I261" s="239"/>
      <c r="J261" s="239"/>
      <c r="K261" s="40"/>
      <c r="L261" s="40"/>
      <c r="M261" s="44"/>
      <c r="N261" s="240"/>
      <c r="O261" s="241"/>
      <c r="P261" s="91"/>
      <c r="Q261" s="91"/>
      <c r="R261" s="91"/>
      <c r="S261" s="91"/>
      <c r="T261" s="91"/>
      <c r="U261" s="91"/>
      <c r="V261" s="91"/>
      <c r="W261" s="91"/>
      <c r="X261" s="92"/>
      <c r="Y261" s="38"/>
      <c r="Z261" s="38"/>
      <c r="AA261" s="38"/>
      <c r="AB261" s="38"/>
      <c r="AC261" s="38"/>
      <c r="AD261" s="38"/>
      <c r="AE261" s="38"/>
      <c r="AT261" s="17" t="s">
        <v>158</v>
      </c>
      <c r="AU261" s="17" t="s">
        <v>172</v>
      </c>
    </row>
    <row r="262" spans="1:47" s="2" customFormat="1" ht="12">
      <c r="A262" s="38"/>
      <c r="B262" s="39"/>
      <c r="C262" s="40"/>
      <c r="D262" s="282" t="s">
        <v>169</v>
      </c>
      <c r="E262" s="40"/>
      <c r="F262" s="283" t="s">
        <v>291</v>
      </c>
      <c r="G262" s="40"/>
      <c r="H262" s="40"/>
      <c r="I262" s="239"/>
      <c r="J262" s="239"/>
      <c r="K262" s="40"/>
      <c r="L262" s="40"/>
      <c r="M262" s="44"/>
      <c r="N262" s="240"/>
      <c r="O262" s="241"/>
      <c r="P262" s="91"/>
      <c r="Q262" s="91"/>
      <c r="R262" s="91"/>
      <c r="S262" s="91"/>
      <c r="T262" s="91"/>
      <c r="U262" s="91"/>
      <c r="V262" s="91"/>
      <c r="W262" s="91"/>
      <c r="X262" s="92"/>
      <c r="Y262" s="38"/>
      <c r="Z262" s="38"/>
      <c r="AA262" s="38"/>
      <c r="AB262" s="38"/>
      <c r="AC262" s="38"/>
      <c r="AD262" s="38"/>
      <c r="AE262" s="38"/>
      <c r="AT262" s="17" t="s">
        <v>169</v>
      </c>
      <c r="AU262" s="17" t="s">
        <v>172</v>
      </c>
    </row>
    <row r="263" spans="1:65" s="2" customFormat="1" ht="16.5" customHeight="1">
      <c r="A263" s="38"/>
      <c r="B263" s="39"/>
      <c r="C263" s="274" t="s">
        <v>292</v>
      </c>
      <c r="D263" s="274" t="s">
        <v>162</v>
      </c>
      <c r="E263" s="275" t="s">
        <v>293</v>
      </c>
      <c r="F263" s="276" t="s">
        <v>294</v>
      </c>
      <c r="G263" s="277" t="s">
        <v>295</v>
      </c>
      <c r="H263" s="285"/>
      <c r="I263" s="279"/>
      <c r="J263" s="279"/>
      <c r="K263" s="280">
        <f>ROUND(P263*H263,2)</f>
        <v>0</v>
      </c>
      <c r="L263" s="276" t="s">
        <v>1</v>
      </c>
      <c r="M263" s="44"/>
      <c r="N263" s="281" t="s">
        <v>1</v>
      </c>
      <c r="O263" s="231" t="s">
        <v>44</v>
      </c>
      <c r="P263" s="232">
        <f>I263+J263</f>
        <v>0</v>
      </c>
      <c r="Q263" s="232">
        <f>ROUND(I263*H263,2)</f>
        <v>0</v>
      </c>
      <c r="R263" s="232">
        <f>ROUND(J263*H263,2)</f>
        <v>0</v>
      </c>
      <c r="S263" s="91"/>
      <c r="T263" s="233">
        <f>S263*H263</f>
        <v>0</v>
      </c>
      <c r="U263" s="233">
        <v>0</v>
      </c>
      <c r="V263" s="233">
        <f>U263*H263</f>
        <v>0</v>
      </c>
      <c r="W263" s="233">
        <v>0</v>
      </c>
      <c r="X263" s="234">
        <f>W263*H263</f>
        <v>0</v>
      </c>
      <c r="Y263" s="38"/>
      <c r="Z263" s="38"/>
      <c r="AA263" s="38"/>
      <c r="AB263" s="38"/>
      <c r="AC263" s="38"/>
      <c r="AD263" s="38"/>
      <c r="AE263" s="38"/>
      <c r="AR263" s="235" t="s">
        <v>156</v>
      </c>
      <c r="AT263" s="235" t="s">
        <v>162</v>
      </c>
      <c r="AU263" s="235" t="s">
        <v>172</v>
      </c>
      <c r="AY263" s="17" t="s">
        <v>148</v>
      </c>
      <c r="BE263" s="236">
        <f>IF(O263="základní",K263,0)</f>
        <v>0</v>
      </c>
      <c r="BF263" s="236">
        <f>IF(O263="snížená",K263,0)</f>
        <v>0</v>
      </c>
      <c r="BG263" s="236">
        <f>IF(O263="zákl. přenesená",K263,0)</f>
        <v>0</v>
      </c>
      <c r="BH263" s="236">
        <f>IF(O263="sníž. přenesená",K263,0)</f>
        <v>0</v>
      </c>
      <c r="BI263" s="236">
        <f>IF(O263="nulová",K263,0)</f>
        <v>0</v>
      </c>
      <c r="BJ263" s="17" t="s">
        <v>89</v>
      </c>
      <c r="BK263" s="236">
        <f>ROUND(P263*H263,2)</f>
        <v>0</v>
      </c>
      <c r="BL263" s="17" t="s">
        <v>156</v>
      </c>
      <c r="BM263" s="235" t="s">
        <v>296</v>
      </c>
    </row>
    <row r="264" spans="1:47" s="2" customFormat="1" ht="12">
      <c r="A264" s="38"/>
      <c r="B264" s="39"/>
      <c r="C264" s="40"/>
      <c r="D264" s="237" t="s">
        <v>158</v>
      </c>
      <c r="E264" s="40"/>
      <c r="F264" s="238" t="s">
        <v>294</v>
      </c>
      <c r="G264" s="40"/>
      <c r="H264" s="40"/>
      <c r="I264" s="239"/>
      <c r="J264" s="239"/>
      <c r="K264" s="40"/>
      <c r="L264" s="40"/>
      <c r="M264" s="44"/>
      <c r="N264" s="286"/>
      <c r="O264" s="287"/>
      <c r="P264" s="288"/>
      <c r="Q264" s="288"/>
      <c r="R264" s="288"/>
      <c r="S264" s="288"/>
      <c r="T264" s="288"/>
      <c r="U264" s="288"/>
      <c r="V264" s="288"/>
      <c r="W264" s="288"/>
      <c r="X264" s="289"/>
      <c r="Y264" s="38"/>
      <c r="Z264" s="38"/>
      <c r="AA264" s="38"/>
      <c r="AB264" s="38"/>
      <c r="AC264" s="38"/>
      <c r="AD264" s="38"/>
      <c r="AE264" s="38"/>
      <c r="AT264" s="17" t="s">
        <v>158</v>
      </c>
      <c r="AU264" s="17" t="s">
        <v>172</v>
      </c>
    </row>
    <row r="265" spans="1:31" s="2" customFormat="1" ht="6.95" customHeight="1">
      <c r="A265" s="38"/>
      <c r="B265" s="66"/>
      <c r="C265" s="67"/>
      <c r="D265" s="67"/>
      <c r="E265" s="67"/>
      <c r="F265" s="67"/>
      <c r="G265" s="67"/>
      <c r="H265" s="67"/>
      <c r="I265" s="67"/>
      <c r="J265" s="67"/>
      <c r="K265" s="67"/>
      <c r="L265" s="67"/>
      <c r="M265" s="44"/>
      <c r="N265" s="38"/>
      <c r="P265" s="38"/>
      <c r="Q265" s="38"/>
      <c r="R265" s="38"/>
      <c r="S265" s="38"/>
      <c r="T265" s="38"/>
      <c r="U265" s="38"/>
      <c r="V265" s="38"/>
      <c r="W265" s="38"/>
      <c r="X265" s="38"/>
      <c r="Y265" s="38"/>
      <c r="Z265" s="38"/>
      <c r="AA265" s="38"/>
      <c r="AB265" s="38"/>
      <c r="AC265" s="38"/>
      <c r="AD265" s="38"/>
      <c r="AE265" s="38"/>
    </row>
  </sheetData>
  <sheetProtection password="CC35" sheet="1" objects="1" scenarios="1" formatColumns="0" formatRows="0" autoFilter="0"/>
  <autoFilter ref="C119:L264"/>
  <mergeCells count="9">
    <mergeCell ref="E7:H7"/>
    <mergeCell ref="E9:H9"/>
    <mergeCell ref="E18:H18"/>
    <mergeCell ref="E27:H27"/>
    <mergeCell ref="E85:H85"/>
    <mergeCell ref="E87:H87"/>
    <mergeCell ref="E110:H110"/>
    <mergeCell ref="E112:H112"/>
    <mergeCell ref="M2:Z2"/>
  </mergeCells>
  <hyperlinks>
    <hyperlink ref="F130" r:id="rId1" display="https://podminky.urs.cz/item/CS_URS_2022_01/741122005"/>
    <hyperlink ref="F142" r:id="rId2" display="https://podminky.urs.cz/item/CS_URS_2022_01/741130001"/>
    <hyperlink ref="F148" r:id="rId3" display="https://podminky.urs.cz/item/CS_URS_2022_01/741372021"/>
    <hyperlink ref="F160" r:id="rId4" display="https://podminky.urs.cz/item/CS_URS_2022_01/741372062"/>
    <hyperlink ref="F178" r:id="rId5" display="https://podminky.urs.cz/item/CS_URS_2022_01/741310101"/>
    <hyperlink ref="F190" r:id="rId6" display="https://podminky.urs.cz/item/CS_URS_2022_01/741310121"/>
    <hyperlink ref="F220" r:id="rId7" display="https://podminky.urs.cz/item/CS_URS_2022_01/741112061"/>
    <hyperlink ref="F232" r:id="rId8" display="https://podminky.urs.cz/item/CS_URS_2022_01/741112001"/>
    <hyperlink ref="F250" r:id="rId9" display="https://podminky.urs.cz/item/CS_URS_2022_01/HZS2232"/>
    <hyperlink ref="F259" r:id="rId10" display="https://podminky.urs.cz/item/CS_URS_2022_01/741810001"/>
    <hyperlink ref="F262" r:id="rId11" display="https://podminky.urs.cz/item/CS_URS_2022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
</worksheet>
</file>

<file path=xl/worksheets/sheet4.xml><?xml version="1.0" encoding="utf-8"?>
<worksheet xmlns="http://schemas.openxmlformats.org/spreadsheetml/2006/main" xmlns:r="http://schemas.openxmlformats.org/officeDocument/2006/relationships">
  <sheetPr>
    <pageSetUpPr fitToPage="1"/>
  </sheetPr>
  <dimension ref="A2:BM2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97</v>
      </c>
    </row>
    <row r="3" spans="2:46" s="1" customFormat="1" ht="6.95" customHeight="1">
      <c r="B3" s="137"/>
      <c r="C3" s="138"/>
      <c r="D3" s="138"/>
      <c r="E3" s="138"/>
      <c r="F3" s="138"/>
      <c r="G3" s="138"/>
      <c r="H3" s="138"/>
      <c r="I3" s="138"/>
      <c r="J3" s="138"/>
      <c r="K3" s="138"/>
      <c r="L3" s="138"/>
      <c r="M3" s="20"/>
      <c r="AT3" s="17" t="s">
        <v>91</v>
      </c>
    </row>
    <row r="4" spans="2:46" s="1" customFormat="1" ht="24.95" customHeight="1">
      <c r="B4" s="20"/>
      <c r="D4" s="139" t="s">
        <v>113</v>
      </c>
      <c r="M4" s="20"/>
      <c r="N4" s="140" t="s">
        <v>11</v>
      </c>
      <c r="AT4" s="17" t="s">
        <v>4</v>
      </c>
    </row>
    <row r="5" spans="2:13" s="1" customFormat="1" ht="6.95" customHeight="1">
      <c r="B5" s="20"/>
      <c r="M5" s="20"/>
    </row>
    <row r="6" spans="2:13" s="1" customFormat="1" ht="12" customHeight="1">
      <c r="B6" s="20"/>
      <c r="D6" s="141" t="s">
        <v>17</v>
      </c>
      <c r="M6" s="20"/>
    </row>
    <row r="7" spans="2:13" s="1" customFormat="1" ht="16.5" customHeight="1">
      <c r="B7" s="20"/>
      <c r="E7" s="142" t="str">
        <f>'Rekapitulace stavby'!K6</f>
        <v>MŠ Pionýrů – Oprava elektroinstalace (osvětlení) čtyř tříd, Sokolov</v>
      </c>
      <c r="F7" s="141"/>
      <c r="G7" s="141"/>
      <c r="H7" s="141"/>
      <c r="M7" s="20"/>
    </row>
    <row r="8" spans="1:31" s="2" customFormat="1" ht="12" customHeight="1">
      <c r="A8" s="38"/>
      <c r="B8" s="44"/>
      <c r="C8" s="38"/>
      <c r="D8" s="141" t="s">
        <v>114</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c r="A9" s="38"/>
      <c r="B9" s="44"/>
      <c r="C9" s="38"/>
      <c r="D9" s="38"/>
      <c r="E9" s="143" t="s">
        <v>303</v>
      </c>
      <c r="F9" s="38"/>
      <c r="G9" s="38"/>
      <c r="H9" s="38"/>
      <c r="I9" s="38"/>
      <c r="J9" s="38"/>
      <c r="K9" s="38"/>
      <c r="L9" s="38"/>
      <c r="M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c r="A11" s="38"/>
      <c r="B11" s="44"/>
      <c r="C11" s="38"/>
      <c r="D11" s="141" t="s">
        <v>19</v>
      </c>
      <c r="E11" s="38"/>
      <c r="F11" s="144" t="s">
        <v>1</v>
      </c>
      <c r="G11" s="38"/>
      <c r="H11" s="38"/>
      <c r="I11" s="141" t="s">
        <v>21</v>
      </c>
      <c r="J11" s="144" t="s">
        <v>1</v>
      </c>
      <c r="K11" s="38"/>
      <c r="L11" s="38"/>
      <c r="M11" s="63"/>
      <c r="S11" s="38"/>
      <c r="T11" s="38"/>
      <c r="U11" s="38"/>
      <c r="V11" s="38"/>
      <c r="W11" s="38"/>
      <c r="X11" s="38"/>
      <c r="Y11" s="38"/>
      <c r="Z11" s="38"/>
      <c r="AA11" s="38"/>
      <c r="AB11" s="38"/>
      <c r="AC11" s="38"/>
      <c r="AD11" s="38"/>
      <c r="AE11" s="38"/>
    </row>
    <row r="12" spans="1:31" s="2" customFormat="1" ht="12" customHeight="1">
      <c r="A12" s="38"/>
      <c r="B12" s="44"/>
      <c r="C12" s="38"/>
      <c r="D12" s="141" t="s">
        <v>23</v>
      </c>
      <c r="E12" s="38"/>
      <c r="F12" s="144" t="s">
        <v>24</v>
      </c>
      <c r="G12" s="38"/>
      <c r="H12" s="38"/>
      <c r="I12" s="141" t="s">
        <v>25</v>
      </c>
      <c r="J12" s="145" t="str">
        <f>'Rekapitulace stavby'!AN8</f>
        <v>23. 2. 2022</v>
      </c>
      <c r="K12" s="38"/>
      <c r="L12" s="38"/>
      <c r="M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c r="A14" s="38"/>
      <c r="B14" s="44"/>
      <c r="C14" s="38"/>
      <c r="D14" s="141" t="s">
        <v>27</v>
      </c>
      <c r="E14" s="38"/>
      <c r="F14" s="38"/>
      <c r="G14" s="38"/>
      <c r="H14" s="38"/>
      <c r="I14" s="141" t="s">
        <v>28</v>
      </c>
      <c r="J14" s="144" t="str">
        <f>IF('Rekapitulace stavby'!AN10="","",'Rekapitulace stavby'!AN10)</f>
        <v/>
      </c>
      <c r="K14" s="38"/>
      <c r="L14" s="38"/>
      <c r="M14" s="63"/>
      <c r="S14" s="38"/>
      <c r="T14" s="38"/>
      <c r="U14" s="38"/>
      <c r="V14" s="38"/>
      <c r="W14" s="38"/>
      <c r="X14" s="38"/>
      <c r="Y14" s="38"/>
      <c r="Z14" s="38"/>
      <c r="AA14" s="38"/>
      <c r="AB14" s="38"/>
      <c r="AC14" s="38"/>
      <c r="AD14" s="38"/>
      <c r="AE14" s="38"/>
    </row>
    <row r="15" spans="1:31" s="2" customFormat="1" ht="18" customHeight="1">
      <c r="A15" s="38"/>
      <c r="B15" s="44"/>
      <c r="C15" s="38"/>
      <c r="D15" s="38"/>
      <c r="E15" s="144" t="str">
        <f>IF('Rekapitulace stavby'!E11="","",'Rekapitulace stavby'!E11)</f>
        <v>Město Sokolov</v>
      </c>
      <c r="F15" s="38"/>
      <c r="G15" s="38"/>
      <c r="H15" s="38"/>
      <c r="I15" s="141" t="s">
        <v>30</v>
      </c>
      <c r="J15" s="144" t="str">
        <f>IF('Rekapitulace stavby'!AN11="","",'Rekapitulace stavby'!AN11)</f>
        <v/>
      </c>
      <c r="K15" s="38"/>
      <c r="L15" s="38"/>
      <c r="M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c r="A17" s="38"/>
      <c r="B17" s="44"/>
      <c r="C17" s="38"/>
      <c r="D17" s="141" t="s">
        <v>31</v>
      </c>
      <c r="E17" s="38"/>
      <c r="F17" s="38"/>
      <c r="G17" s="38"/>
      <c r="H17" s="38"/>
      <c r="I17" s="141" t="s">
        <v>28</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30</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c r="A20" s="38"/>
      <c r="B20" s="44"/>
      <c r="C20" s="38"/>
      <c r="D20" s="141" t="s">
        <v>33</v>
      </c>
      <c r="E20" s="38"/>
      <c r="F20" s="38"/>
      <c r="G20" s="38"/>
      <c r="H20" s="38"/>
      <c r="I20" s="141" t="s">
        <v>28</v>
      </c>
      <c r="J20" s="144" t="str">
        <f>IF('Rekapitulace stavby'!AN16="","",'Rekapitulace stavby'!AN16)</f>
        <v/>
      </c>
      <c r="K20" s="38"/>
      <c r="L20" s="38"/>
      <c r="M20" s="63"/>
      <c r="S20" s="38"/>
      <c r="T20" s="38"/>
      <c r="U20" s="38"/>
      <c r="V20" s="38"/>
      <c r="W20" s="38"/>
      <c r="X20" s="38"/>
      <c r="Y20" s="38"/>
      <c r="Z20" s="38"/>
      <c r="AA20" s="38"/>
      <c r="AB20" s="38"/>
      <c r="AC20" s="38"/>
      <c r="AD20" s="38"/>
      <c r="AE20" s="38"/>
    </row>
    <row r="21" spans="1:31" s="2" customFormat="1" ht="18" customHeight="1">
      <c r="A21" s="38"/>
      <c r="B21" s="44"/>
      <c r="C21" s="38"/>
      <c r="D21" s="38"/>
      <c r="E21" s="144" t="str">
        <f>IF('Rekapitulace stavby'!E17="","",'Rekapitulace stavby'!E17)</f>
        <v>Ing. Jiří Voráč</v>
      </c>
      <c r="F21" s="38"/>
      <c r="G21" s="38"/>
      <c r="H21" s="38"/>
      <c r="I21" s="141" t="s">
        <v>30</v>
      </c>
      <c r="J21" s="144" t="str">
        <f>IF('Rekapitulace stavby'!AN17="","",'Rekapitulace stavby'!AN17)</f>
        <v/>
      </c>
      <c r="K21" s="38"/>
      <c r="L21" s="38"/>
      <c r="M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c r="A23" s="38"/>
      <c r="B23" s="44"/>
      <c r="C23" s="38"/>
      <c r="D23" s="141" t="s">
        <v>35</v>
      </c>
      <c r="E23" s="38"/>
      <c r="F23" s="38"/>
      <c r="G23" s="38"/>
      <c r="H23" s="38"/>
      <c r="I23" s="141" t="s">
        <v>28</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 xml:space="preserve"> </v>
      </c>
      <c r="F24" s="38"/>
      <c r="G24" s="38"/>
      <c r="H24" s="38"/>
      <c r="I24" s="141" t="s">
        <v>30</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c r="A26" s="38"/>
      <c r="B26" s="44"/>
      <c r="C26" s="38"/>
      <c r="D26" s="141" t="s">
        <v>37</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c r="A30" s="38"/>
      <c r="B30" s="44"/>
      <c r="C30" s="38"/>
      <c r="D30" s="38"/>
      <c r="E30" s="141" t="s">
        <v>116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c r="A31" s="38"/>
      <c r="B31" s="44"/>
      <c r="C31" s="38"/>
      <c r="D31" s="38"/>
      <c r="E31" s="141" t="s">
        <v>117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c r="A32" s="38"/>
      <c r="B32" s="44"/>
      <c r="C32" s="38"/>
      <c r="D32" s="152" t="s">
        <v>39</v>
      </c>
      <c r="E32" s="38"/>
      <c r="F32" s="38"/>
      <c r="G32" s="38"/>
      <c r="H32" s="38"/>
      <c r="I32" s="38"/>
      <c r="J32" s="38"/>
      <c r="K32" s="153">
        <f>ROUND(K120,2)</f>
        <v>0</v>
      </c>
      <c r="L32" s="38"/>
      <c r="M32" s="63"/>
      <c r="S32" s="38"/>
      <c r="T32" s="38"/>
      <c r="U32" s="38"/>
      <c r="V32" s="38"/>
      <c r="W32" s="38"/>
      <c r="X32" s="38"/>
      <c r="Y32" s="38"/>
      <c r="Z32" s="38"/>
      <c r="AA32" s="38"/>
      <c r="AB32" s="38"/>
      <c r="AC32" s="38"/>
      <c r="AD32" s="38"/>
      <c r="AE32" s="38"/>
    </row>
    <row r="33" spans="1:31" s="2" customFormat="1" ht="6.95" customHeight="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c r="A34" s="38"/>
      <c r="B34" s="44"/>
      <c r="C34" s="38"/>
      <c r="D34" s="38"/>
      <c r="E34" s="38"/>
      <c r="F34" s="154" t="s">
        <v>41</v>
      </c>
      <c r="G34" s="38"/>
      <c r="H34" s="38"/>
      <c r="I34" s="154" t="s">
        <v>40</v>
      </c>
      <c r="J34" s="38"/>
      <c r="K34" s="154" t="s">
        <v>42</v>
      </c>
      <c r="L34" s="38"/>
      <c r="M34" s="63"/>
      <c r="S34" s="38"/>
      <c r="T34" s="38"/>
      <c r="U34" s="38"/>
      <c r="V34" s="38"/>
      <c r="W34" s="38"/>
      <c r="X34" s="38"/>
      <c r="Y34" s="38"/>
      <c r="Z34" s="38"/>
      <c r="AA34" s="38"/>
      <c r="AB34" s="38"/>
      <c r="AC34" s="38"/>
      <c r="AD34" s="38"/>
      <c r="AE34" s="38"/>
    </row>
    <row r="35" spans="1:31" s="2" customFormat="1" ht="14.4" customHeight="1">
      <c r="A35" s="38"/>
      <c r="B35" s="44"/>
      <c r="C35" s="38"/>
      <c r="D35" s="155" t="s">
        <v>43</v>
      </c>
      <c r="E35" s="141" t="s">
        <v>44</v>
      </c>
      <c r="F35" s="151">
        <f>ROUND((SUM(BE120:BE265)),2)</f>
        <v>0</v>
      </c>
      <c r="G35" s="38"/>
      <c r="H35" s="38"/>
      <c r="I35" s="156">
        <v>0.21</v>
      </c>
      <c r="J35" s="38"/>
      <c r="K35" s="151">
        <f>ROUND(((SUM(BE120:BE265))*I35),2)</f>
        <v>0</v>
      </c>
      <c r="L35" s="38"/>
      <c r="M35" s="63"/>
      <c r="S35" s="38"/>
      <c r="T35" s="38"/>
      <c r="U35" s="38"/>
      <c r="V35" s="38"/>
      <c r="W35" s="38"/>
      <c r="X35" s="38"/>
      <c r="Y35" s="38"/>
      <c r="Z35" s="38"/>
      <c r="AA35" s="38"/>
      <c r="AB35" s="38"/>
      <c r="AC35" s="38"/>
      <c r="AD35" s="38"/>
      <c r="AE35" s="38"/>
    </row>
    <row r="36" spans="1:31" s="2" customFormat="1" ht="14.4" customHeight="1">
      <c r="A36" s="38"/>
      <c r="B36" s="44"/>
      <c r="C36" s="38"/>
      <c r="D36" s="38"/>
      <c r="E36" s="141" t="s">
        <v>45</v>
      </c>
      <c r="F36" s="151">
        <f>ROUND((SUM(BF120:BF265)),2)</f>
        <v>0</v>
      </c>
      <c r="G36" s="38"/>
      <c r="H36" s="38"/>
      <c r="I36" s="156">
        <v>0.15</v>
      </c>
      <c r="J36" s="38"/>
      <c r="K36" s="151">
        <f>ROUND(((SUM(BF120:BF265))*I36),2)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46</v>
      </c>
      <c r="F37" s="151">
        <f>ROUND((SUM(BG120:BG265)),2)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47</v>
      </c>
      <c r="F38" s="151">
        <f>ROUND((SUM(BH120:BH265)),2)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48</v>
      </c>
      <c r="F39" s="151">
        <f>ROUND((SUM(BI120:BI265)),2)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c r="A41" s="38"/>
      <c r="B41" s="44"/>
      <c r="C41" s="157"/>
      <c r="D41" s="158" t="s">
        <v>49</v>
      </c>
      <c r="E41" s="159"/>
      <c r="F41" s="159"/>
      <c r="G41" s="160" t="s">
        <v>50</v>
      </c>
      <c r="H41" s="161" t="s">
        <v>51</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c r="B43" s="20"/>
      <c r="M43" s="20"/>
    </row>
    <row r="44" spans="2:13" s="1" customFormat="1" ht="14.4" customHeight="1">
      <c r="B44" s="20"/>
      <c r="M44" s="20"/>
    </row>
    <row r="45" spans="2:13" s="1" customFormat="1" ht="14.4" customHeight="1">
      <c r="B45" s="20"/>
      <c r="M45" s="20"/>
    </row>
    <row r="46" spans="2:13" s="1" customFormat="1" ht="14.4" customHeight="1">
      <c r="B46" s="20"/>
      <c r="M46" s="20"/>
    </row>
    <row r="47" spans="2:13" s="1" customFormat="1" ht="14.4" customHeight="1">
      <c r="B47" s="20"/>
      <c r="M47" s="20"/>
    </row>
    <row r="48" spans="2:13" s="1" customFormat="1" ht="14.4" customHeight="1">
      <c r="B48" s="20"/>
      <c r="M48" s="20"/>
    </row>
    <row r="49" spans="2:13" s="1" customFormat="1" ht="14.4" customHeight="1">
      <c r="B49" s="20"/>
      <c r="M49" s="20"/>
    </row>
    <row r="50" spans="2:13" s="2" customFormat="1" ht="14.4" customHeight="1">
      <c r="B50" s="63"/>
      <c r="D50" s="164" t="s">
        <v>52</v>
      </c>
      <c r="E50" s="165"/>
      <c r="F50" s="165"/>
      <c r="G50" s="164" t="s">
        <v>53</v>
      </c>
      <c r="H50" s="165"/>
      <c r="I50" s="165"/>
      <c r="J50" s="165"/>
      <c r="K50" s="165"/>
      <c r="L50" s="165"/>
      <c r="M50" s="63"/>
    </row>
    <row r="51" spans="2:13" ht="12">
      <c r="B51" s="20"/>
      <c r="M51" s="20"/>
    </row>
    <row r="52" spans="2:13" ht="12">
      <c r="B52" s="20"/>
      <c r="M52" s="20"/>
    </row>
    <row r="53" spans="2:13" ht="12">
      <c r="B53" s="20"/>
      <c r="M53" s="20"/>
    </row>
    <row r="54" spans="2:13" ht="12">
      <c r="B54" s="20"/>
      <c r="M54" s="20"/>
    </row>
    <row r="55" spans="2:13" ht="12">
      <c r="B55" s="20"/>
      <c r="M55" s="20"/>
    </row>
    <row r="56" spans="2:13" ht="12">
      <c r="B56" s="20"/>
      <c r="M56" s="20"/>
    </row>
    <row r="57" spans="2:13" ht="12">
      <c r="B57" s="20"/>
      <c r="M57" s="20"/>
    </row>
    <row r="58" spans="2:13" ht="12">
      <c r="B58" s="20"/>
      <c r="M58" s="20"/>
    </row>
    <row r="59" spans="2:13" ht="12">
      <c r="B59" s="20"/>
      <c r="M59" s="20"/>
    </row>
    <row r="60" spans="2:13" ht="12">
      <c r="B60" s="20"/>
      <c r="M60" s="20"/>
    </row>
    <row r="61" spans="1:31" s="2" customFormat="1" ht="12">
      <c r="A61" s="38"/>
      <c r="B61" s="44"/>
      <c r="C61" s="38"/>
      <c r="D61" s="166" t="s">
        <v>54</v>
      </c>
      <c r="E61" s="167"/>
      <c r="F61" s="168" t="s">
        <v>55</v>
      </c>
      <c r="G61" s="166" t="s">
        <v>54</v>
      </c>
      <c r="H61" s="167"/>
      <c r="I61" s="167"/>
      <c r="J61" s="169" t="s">
        <v>55</v>
      </c>
      <c r="K61" s="167"/>
      <c r="L61" s="167"/>
      <c r="M61" s="63"/>
      <c r="S61" s="38"/>
      <c r="T61" s="38"/>
      <c r="U61" s="38"/>
      <c r="V61" s="38"/>
      <c r="W61" s="38"/>
      <c r="X61" s="38"/>
      <c r="Y61" s="38"/>
      <c r="Z61" s="38"/>
      <c r="AA61" s="38"/>
      <c r="AB61" s="38"/>
      <c r="AC61" s="38"/>
      <c r="AD61" s="38"/>
      <c r="AE61" s="38"/>
    </row>
    <row r="62" spans="2:13" ht="12">
      <c r="B62" s="20"/>
      <c r="M62" s="20"/>
    </row>
    <row r="63" spans="2:13" ht="12">
      <c r="B63" s="20"/>
      <c r="M63" s="20"/>
    </row>
    <row r="64" spans="2:13" ht="12">
      <c r="B64" s="20"/>
      <c r="M64" s="20"/>
    </row>
    <row r="65" spans="1:31" s="2" customFormat="1" ht="12">
      <c r="A65" s="38"/>
      <c r="B65" s="44"/>
      <c r="C65" s="38"/>
      <c r="D65" s="164" t="s">
        <v>56</v>
      </c>
      <c r="E65" s="170"/>
      <c r="F65" s="170"/>
      <c r="G65" s="164" t="s">
        <v>57</v>
      </c>
      <c r="H65" s="170"/>
      <c r="I65" s="170"/>
      <c r="J65" s="170"/>
      <c r="K65" s="170"/>
      <c r="L65" s="170"/>
      <c r="M65" s="63"/>
      <c r="S65" s="38"/>
      <c r="T65" s="38"/>
      <c r="U65" s="38"/>
      <c r="V65" s="38"/>
      <c r="W65" s="38"/>
      <c r="X65" s="38"/>
      <c r="Y65" s="38"/>
      <c r="Z65" s="38"/>
      <c r="AA65" s="38"/>
      <c r="AB65" s="38"/>
      <c r="AC65" s="38"/>
      <c r="AD65" s="38"/>
      <c r="AE65" s="38"/>
    </row>
    <row r="66" spans="2:13" ht="12">
      <c r="B66" s="20"/>
      <c r="M66" s="20"/>
    </row>
    <row r="67" spans="2:13" ht="12">
      <c r="B67" s="20"/>
      <c r="M67" s="20"/>
    </row>
    <row r="68" spans="2:13" ht="12">
      <c r="B68" s="20"/>
      <c r="M68" s="20"/>
    </row>
    <row r="69" spans="2:13" ht="12">
      <c r="B69" s="20"/>
      <c r="M69" s="20"/>
    </row>
    <row r="70" spans="2:13" ht="12">
      <c r="B70" s="20"/>
      <c r="M70" s="20"/>
    </row>
    <row r="71" spans="2:13" ht="12">
      <c r="B71" s="20"/>
      <c r="M71" s="20"/>
    </row>
    <row r="72" spans="2:13" ht="12">
      <c r="B72" s="20"/>
      <c r="M72" s="20"/>
    </row>
    <row r="73" spans="2:13" ht="12">
      <c r="B73" s="20"/>
      <c r="M73" s="20"/>
    </row>
    <row r="74" spans="2:13" ht="12">
      <c r="B74" s="20"/>
      <c r="M74" s="20"/>
    </row>
    <row r="75" spans="2:13" ht="12">
      <c r="B75" s="20"/>
      <c r="M75" s="20"/>
    </row>
    <row r="76" spans="1:31" s="2" customFormat="1" ht="12">
      <c r="A76" s="38"/>
      <c r="B76" s="44"/>
      <c r="C76" s="38"/>
      <c r="D76" s="166" t="s">
        <v>54</v>
      </c>
      <c r="E76" s="167"/>
      <c r="F76" s="168" t="s">
        <v>55</v>
      </c>
      <c r="G76" s="166" t="s">
        <v>54</v>
      </c>
      <c r="H76" s="167"/>
      <c r="I76" s="167"/>
      <c r="J76" s="169" t="s">
        <v>55</v>
      </c>
      <c r="K76" s="167"/>
      <c r="L76" s="167"/>
      <c r="M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118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MŠ Pionýrů – Oprava elektroinstalace (osvětlení) čtyř tříd, Sokolov</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114</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03 - Elektroinstalace - m.č. 201 - herna</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23</v>
      </c>
      <c r="D89" s="40"/>
      <c r="E89" s="40"/>
      <c r="F89" s="27" t="str">
        <f>F12</f>
        <v>Sokolov</v>
      </c>
      <c r="G89" s="40"/>
      <c r="H89" s="40"/>
      <c r="I89" s="32" t="s">
        <v>25</v>
      </c>
      <c r="J89" s="79" t="str">
        <f>IF(J12="","",J12)</f>
        <v>23. 2. 2022</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Město Sokolov</v>
      </c>
      <c r="G91" s="40"/>
      <c r="H91" s="40"/>
      <c r="I91" s="32" t="s">
        <v>33</v>
      </c>
      <c r="J91" s="36" t="str">
        <f>E21</f>
        <v>Ing. Jiří Voráč</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31</v>
      </c>
      <c r="D92" s="40"/>
      <c r="E92" s="40"/>
      <c r="F92" s="27" t="str">
        <f>IF(E18="","",E18)</f>
        <v>Vyplň údaj</v>
      </c>
      <c r="G92" s="40"/>
      <c r="H92" s="40"/>
      <c r="I92" s="32" t="s">
        <v>35</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119</v>
      </c>
      <c r="D94" s="177"/>
      <c r="E94" s="177"/>
      <c r="F94" s="177"/>
      <c r="G94" s="177"/>
      <c r="H94" s="177"/>
      <c r="I94" s="178" t="s">
        <v>120</v>
      </c>
      <c r="J94" s="178" t="s">
        <v>121</v>
      </c>
      <c r="K94" s="178" t="s">
        <v>122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123</v>
      </c>
      <c r="D96" s="40"/>
      <c r="E96" s="40"/>
      <c r="F96" s="40"/>
      <c r="G96" s="40"/>
      <c r="H96" s="40"/>
      <c r="I96" s="110">
        <f>Q120</f>
        <v>0</v>
      </c>
      <c r="J96" s="110">
        <f>R120</f>
        <v>0</v>
      </c>
      <c r="K96" s="110">
        <f>K120</f>
        <v>0</v>
      </c>
      <c r="L96" s="40"/>
      <c r="M96" s="63"/>
      <c r="S96" s="38"/>
      <c r="T96" s="38"/>
      <c r="U96" s="38"/>
      <c r="V96" s="38"/>
      <c r="W96" s="38"/>
      <c r="X96" s="38"/>
      <c r="Y96" s="38"/>
      <c r="Z96" s="38"/>
      <c r="AA96" s="38"/>
      <c r="AB96" s="38"/>
      <c r="AC96" s="38"/>
      <c r="AD96" s="38"/>
      <c r="AE96" s="38"/>
      <c r="AU96" s="17" t="s">
        <v>124</v>
      </c>
    </row>
    <row r="97" spans="1:31" s="9" customFormat="1" ht="24.95" customHeight="1">
      <c r="A97" s="9"/>
      <c r="B97" s="180"/>
      <c r="C97" s="181"/>
      <c r="D97" s="182" t="s">
        <v>125</v>
      </c>
      <c r="E97" s="183"/>
      <c r="F97" s="183"/>
      <c r="G97" s="183"/>
      <c r="H97" s="183"/>
      <c r="I97" s="184">
        <f>Q121</f>
        <v>0</v>
      </c>
      <c r="J97" s="184">
        <f>R121</f>
        <v>0</v>
      </c>
      <c r="K97" s="184">
        <f>K121</f>
        <v>0</v>
      </c>
      <c r="L97" s="181"/>
      <c r="M97" s="185"/>
      <c r="S97" s="9"/>
      <c r="T97" s="9"/>
      <c r="U97" s="9"/>
      <c r="V97" s="9"/>
      <c r="W97" s="9"/>
      <c r="X97" s="9"/>
      <c r="Y97" s="9"/>
      <c r="Z97" s="9"/>
      <c r="AA97" s="9"/>
      <c r="AB97" s="9"/>
      <c r="AC97" s="9"/>
      <c r="AD97" s="9"/>
      <c r="AE97" s="9"/>
    </row>
    <row r="98" spans="1:31" s="10" customFormat="1" ht="19.9" customHeight="1">
      <c r="A98" s="10"/>
      <c r="B98" s="186"/>
      <c r="C98" s="187"/>
      <c r="D98" s="188" t="s">
        <v>126</v>
      </c>
      <c r="E98" s="189"/>
      <c r="F98" s="189"/>
      <c r="G98" s="189"/>
      <c r="H98" s="189"/>
      <c r="I98" s="190">
        <f>Q122</f>
        <v>0</v>
      </c>
      <c r="J98" s="190">
        <f>R122</f>
        <v>0</v>
      </c>
      <c r="K98" s="190">
        <f>K122</f>
        <v>0</v>
      </c>
      <c r="L98" s="187"/>
      <c r="M98" s="191"/>
      <c r="S98" s="10"/>
      <c r="T98" s="10"/>
      <c r="U98" s="10"/>
      <c r="V98" s="10"/>
      <c r="W98" s="10"/>
      <c r="X98" s="10"/>
      <c r="Y98" s="10"/>
      <c r="Z98" s="10"/>
      <c r="AA98" s="10"/>
      <c r="AB98" s="10"/>
      <c r="AC98" s="10"/>
      <c r="AD98" s="10"/>
      <c r="AE98" s="10"/>
    </row>
    <row r="99" spans="1:31" s="10" customFormat="1" ht="19.9" customHeight="1">
      <c r="A99" s="10"/>
      <c r="B99" s="186"/>
      <c r="C99" s="187"/>
      <c r="D99" s="188" t="s">
        <v>127</v>
      </c>
      <c r="E99" s="189"/>
      <c r="F99" s="189"/>
      <c r="G99" s="189"/>
      <c r="H99" s="189"/>
      <c r="I99" s="190">
        <f>Q256</f>
        <v>0</v>
      </c>
      <c r="J99" s="190">
        <f>R256</f>
        <v>0</v>
      </c>
      <c r="K99" s="190">
        <f>K256</f>
        <v>0</v>
      </c>
      <c r="L99" s="187"/>
      <c r="M99" s="191"/>
      <c r="S99" s="10"/>
      <c r="T99" s="10"/>
      <c r="U99" s="10"/>
      <c r="V99" s="10"/>
      <c r="W99" s="10"/>
      <c r="X99" s="10"/>
      <c r="Y99" s="10"/>
      <c r="Z99" s="10"/>
      <c r="AA99" s="10"/>
      <c r="AB99" s="10"/>
      <c r="AC99" s="10"/>
      <c r="AD99" s="10"/>
      <c r="AE99" s="10"/>
    </row>
    <row r="100" spans="1:31" s="10" customFormat="1" ht="14.85" customHeight="1">
      <c r="A100" s="10"/>
      <c r="B100" s="186"/>
      <c r="C100" s="187"/>
      <c r="D100" s="188" t="s">
        <v>128</v>
      </c>
      <c r="E100" s="189"/>
      <c r="F100" s="189"/>
      <c r="G100" s="189"/>
      <c r="H100" s="189"/>
      <c r="I100" s="190">
        <f>Q257</f>
        <v>0</v>
      </c>
      <c r="J100" s="190">
        <f>R257</f>
        <v>0</v>
      </c>
      <c r="K100" s="190">
        <f>K257</f>
        <v>0</v>
      </c>
      <c r="L100" s="187"/>
      <c r="M100" s="191"/>
      <c r="S100" s="10"/>
      <c r="T100" s="10"/>
      <c r="U100" s="10"/>
      <c r="V100" s="10"/>
      <c r="W100" s="10"/>
      <c r="X100" s="10"/>
      <c r="Y100" s="10"/>
      <c r="Z100" s="10"/>
      <c r="AA100" s="10"/>
      <c r="AB100" s="10"/>
      <c r="AC100" s="10"/>
      <c r="AD100" s="10"/>
      <c r="AE100" s="10"/>
    </row>
    <row r="101" spans="1:31" s="2" customFormat="1" ht="21.8" customHeight="1">
      <c r="A101" s="38"/>
      <c r="B101" s="39"/>
      <c r="C101" s="40"/>
      <c r="D101" s="40"/>
      <c r="E101" s="40"/>
      <c r="F101" s="40"/>
      <c r="G101" s="40"/>
      <c r="H101" s="40"/>
      <c r="I101" s="40"/>
      <c r="J101" s="40"/>
      <c r="K101" s="40"/>
      <c r="L101" s="40"/>
      <c r="M101" s="63"/>
      <c r="S101" s="38"/>
      <c r="T101" s="38"/>
      <c r="U101" s="38"/>
      <c r="V101" s="38"/>
      <c r="W101" s="38"/>
      <c r="X101" s="38"/>
      <c r="Y101" s="38"/>
      <c r="Z101" s="38"/>
      <c r="AA101" s="38"/>
      <c r="AB101" s="38"/>
      <c r="AC101" s="38"/>
      <c r="AD101" s="38"/>
      <c r="AE101" s="38"/>
    </row>
    <row r="102" spans="1:31" s="2" customFormat="1" ht="6.95" customHeight="1">
      <c r="A102" s="38"/>
      <c r="B102" s="66"/>
      <c r="C102" s="67"/>
      <c r="D102" s="67"/>
      <c r="E102" s="67"/>
      <c r="F102" s="67"/>
      <c r="G102" s="67"/>
      <c r="H102" s="67"/>
      <c r="I102" s="67"/>
      <c r="J102" s="67"/>
      <c r="K102" s="67"/>
      <c r="L102" s="67"/>
      <c r="M102" s="63"/>
      <c r="S102" s="38"/>
      <c r="T102" s="38"/>
      <c r="U102" s="38"/>
      <c r="V102" s="38"/>
      <c r="W102" s="38"/>
      <c r="X102" s="38"/>
      <c r="Y102" s="38"/>
      <c r="Z102" s="38"/>
      <c r="AA102" s="38"/>
      <c r="AB102" s="38"/>
      <c r="AC102" s="38"/>
      <c r="AD102" s="38"/>
      <c r="AE102" s="38"/>
    </row>
    <row r="106" spans="1:31" s="2" customFormat="1" ht="6.95" customHeight="1">
      <c r="A106" s="38"/>
      <c r="B106" s="68"/>
      <c r="C106" s="69"/>
      <c r="D106" s="69"/>
      <c r="E106" s="69"/>
      <c r="F106" s="69"/>
      <c r="G106" s="69"/>
      <c r="H106" s="69"/>
      <c r="I106" s="69"/>
      <c r="J106" s="69"/>
      <c r="K106" s="69"/>
      <c r="L106" s="69"/>
      <c r="M106" s="63"/>
      <c r="S106" s="38"/>
      <c r="T106" s="38"/>
      <c r="U106" s="38"/>
      <c r="V106" s="38"/>
      <c r="W106" s="38"/>
      <c r="X106" s="38"/>
      <c r="Y106" s="38"/>
      <c r="Z106" s="38"/>
      <c r="AA106" s="38"/>
      <c r="AB106" s="38"/>
      <c r="AC106" s="38"/>
      <c r="AD106" s="38"/>
      <c r="AE106" s="38"/>
    </row>
    <row r="107" spans="1:31" s="2" customFormat="1" ht="24.95" customHeight="1">
      <c r="A107" s="38"/>
      <c r="B107" s="39"/>
      <c r="C107" s="23" t="s">
        <v>129</v>
      </c>
      <c r="D107" s="40"/>
      <c r="E107" s="40"/>
      <c r="F107" s="40"/>
      <c r="G107" s="40"/>
      <c r="H107" s="40"/>
      <c r="I107" s="40"/>
      <c r="J107" s="40"/>
      <c r="K107" s="40"/>
      <c r="L107" s="40"/>
      <c r="M107" s="63"/>
      <c r="S107" s="38"/>
      <c r="T107" s="38"/>
      <c r="U107" s="38"/>
      <c r="V107" s="38"/>
      <c r="W107" s="38"/>
      <c r="X107" s="38"/>
      <c r="Y107" s="38"/>
      <c r="Z107" s="38"/>
      <c r="AA107" s="38"/>
      <c r="AB107" s="38"/>
      <c r="AC107" s="38"/>
      <c r="AD107" s="38"/>
      <c r="AE107" s="38"/>
    </row>
    <row r="108" spans="1:31" s="2" customFormat="1" ht="6.95" customHeight="1">
      <c r="A108" s="38"/>
      <c r="B108" s="39"/>
      <c r="C108" s="40"/>
      <c r="D108" s="40"/>
      <c r="E108" s="40"/>
      <c r="F108" s="40"/>
      <c r="G108" s="40"/>
      <c r="H108" s="40"/>
      <c r="I108" s="40"/>
      <c r="J108" s="40"/>
      <c r="K108" s="40"/>
      <c r="L108" s="40"/>
      <c r="M108" s="63"/>
      <c r="S108" s="38"/>
      <c r="T108" s="38"/>
      <c r="U108" s="38"/>
      <c r="V108" s="38"/>
      <c r="W108" s="38"/>
      <c r="X108" s="38"/>
      <c r="Y108" s="38"/>
      <c r="Z108" s="38"/>
      <c r="AA108" s="38"/>
      <c r="AB108" s="38"/>
      <c r="AC108" s="38"/>
      <c r="AD108" s="38"/>
      <c r="AE108" s="38"/>
    </row>
    <row r="109" spans="1:31" s="2" customFormat="1" ht="12" customHeight="1">
      <c r="A109" s="38"/>
      <c r="B109" s="39"/>
      <c r="C109" s="32" t="s">
        <v>17</v>
      </c>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175" t="str">
        <f>E7</f>
        <v>MŠ Pionýrů – Oprava elektroinstalace (osvětlení) čtyř tříd, Sokolov</v>
      </c>
      <c r="F110" s="32"/>
      <c r="G110" s="32"/>
      <c r="H110" s="32"/>
      <c r="I110" s="40"/>
      <c r="J110" s="40"/>
      <c r="K110" s="40"/>
      <c r="L110" s="40"/>
      <c r="M110" s="63"/>
      <c r="S110" s="38"/>
      <c r="T110" s="38"/>
      <c r="U110" s="38"/>
      <c r="V110" s="38"/>
      <c r="W110" s="38"/>
      <c r="X110" s="38"/>
      <c r="Y110" s="38"/>
      <c r="Z110" s="38"/>
      <c r="AA110" s="38"/>
      <c r="AB110" s="38"/>
      <c r="AC110" s="38"/>
      <c r="AD110" s="38"/>
      <c r="AE110" s="38"/>
    </row>
    <row r="111" spans="1:31" s="2" customFormat="1" ht="12" customHeight="1">
      <c r="A111" s="38"/>
      <c r="B111" s="39"/>
      <c r="C111" s="32" t="s">
        <v>114</v>
      </c>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76" t="str">
        <f>E9</f>
        <v>03 - Elektroinstalace - m.č. 201 - herna</v>
      </c>
      <c r="F112" s="40"/>
      <c r="G112" s="40"/>
      <c r="H112" s="40"/>
      <c r="I112" s="40"/>
      <c r="J112" s="40"/>
      <c r="K112" s="40"/>
      <c r="L112" s="40"/>
      <c r="M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2" customHeight="1">
      <c r="A114" s="38"/>
      <c r="B114" s="39"/>
      <c r="C114" s="32" t="s">
        <v>23</v>
      </c>
      <c r="D114" s="40"/>
      <c r="E114" s="40"/>
      <c r="F114" s="27" t="str">
        <f>F12</f>
        <v>Sokolov</v>
      </c>
      <c r="G114" s="40"/>
      <c r="H114" s="40"/>
      <c r="I114" s="32" t="s">
        <v>25</v>
      </c>
      <c r="J114" s="79" t="str">
        <f>IF(J12="","",J12)</f>
        <v>23. 2. 2022</v>
      </c>
      <c r="K114" s="40"/>
      <c r="L114" s="40"/>
      <c r="M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15.15" customHeight="1">
      <c r="A116" s="38"/>
      <c r="B116" s="39"/>
      <c r="C116" s="32" t="s">
        <v>27</v>
      </c>
      <c r="D116" s="40"/>
      <c r="E116" s="40"/>
      <c r="F116" s="27" t="str">
        <f>E15</f>
        <v>Město Sokolov</v>
      </c>
      <c r="G116" s="40"/>
      <c r="H116" s="40"/>
      <c r="I116" s="32" t="s">
        <v>33</v>
      </c>
      <c r="J116" s="36" t="str">
        <f>E21</f>
        <v>Ing. Jiří Voráč</v>
      </c>
      <c r="K116" s="40"/>
      <c r="L116" s="40"/>
      <c r="M116" s="63"/>
      <c r="S116" s="38"/>
      <c r="T116" s="38"/>
      <c r="U116" s="38"/>
      <c r="V116" s="38"/>
      <c r="W116" s="38"/>
      <c r="X116" s="38"/>
      <c r="Y116" s="38"/>
      <c r="Z116" s="38"/>
      <c r="AA116" s="38"/>
      <c r="AB116" s="38"/>
      <c r="AC116" s="38"/>
      <c r="AD116" s="38"/>
      <c r="AE116" s="38"/>
    </row>
    <row r="117" spans="1:31" s="2" customFormat="1" ht="15.15" customHeight="1">
      <c r="A117" s="38"/>
      <c r="B117" s="39"/>
      <c r="C117" s="32" t="s">
        <v>31</v>
      </c>
      <c r="D117" s="40"/>
      <c r="E117" s="40"/>
      <c r="F117" s="27" t="str">
        <f>IF(E18="","",E18)</f>
        <v>Vyplň údaj</v>
      </c>
      <c r="G117" s="40"/>
      <c r="H117" s="40"/>
      <c r="I117" s="32" t="s">
        <v>35</v>
      </c>
      <c r="J117" s="36" t="str">
        <f>E24</f>
        <v xml:space="preserve"> </v>
      </c>
      <c r="K117" s="40"/>
      <c r="L117" s="40"/>
      <c r="M117" s="63"/>
      <c r="S117" s="38"/>
      <c r="T117" s="38"/>
      <c r="U117" s="38"/>
      <c r="V117" s="38"/>
      <c r="W117" s="38"/>
      <c r="X117" s="38"/>
      <c r="Y117" s="38"/>
      <c r="Z117" s="38"/>
      <c r="AA117" s="38"/>
      <c r="AB117" s="38"/>
      <c r="AC117" s="38"/>
      <c r="AD117" s="38"/>
      <c r="AE117" s="38"/>
    </row>
    <row r="118" spans="1:31" s="2" customFormat="1" ht="10.3" customHeight="1">
      <c r="A118" s="38"/>
      <c r="B118" s="39"/>
      <c r="C118" s="40"/>
      <c r="D118" s="40"/>
      <c r="E118" s="40"/>
      <c r="F118" s="40"/>
      <c r="G118" s="40"/>
      <c r="H118" s="40"/>
      <c r="I118" s="40"/>
      <c r="J118" s="40"/>
      <c r="K118" s="40"/>
      <c r="L118" s="40"/>
      <c r="M118" s="63"/>
      <c r="S118" s="38"/>
      <c r="T118" s="38"/>
      <c r="U118" s="38"/>
      <c r="V118" s="38"/>
      <c r="W118" s="38"/>
      <c r="X118" s="38"/>
      <c r="Y118" s="38"/>
      <c r="Z118" s="38"/>
      <c r="AA118" s="38"/>
      <c r="AB118" s="38"/>
      <c r="AC118" s="38"/>
      <c r="AD118" s="38"/>
      <c r="AE118" s="38"/>
    </row>
    <row r="119" spans="1:31" s="11" customFormat="1" ht="29.25" customHeight="1">
      <c r="A119" s="192"/>
      <c r="B119" s="193"/>
      <c r="C119" s="194" t="s">
        <v>130</v>
      </c>
      <c r="D119" s="195" t="s">
        <v>64</v>
      </c>
      <c r="E119" s="195" t="s">
        <v>60</v>
      </c>
      <c r="F119" s="195" t="s">
        <v>61</v>
      </c>
      <c r="G119" s="195" t="s">
        <v>131</v>
      </c>
      <c r="H119" s="195" t="s">
        <v>132</v>
      </c>
      <c r="I119" s="195" t="s">
        <v>133</v>
      </c>
      <c r="J119" s="195" t="s">
        <v>134</v>
      </c>
      <c r="K119" s="195" t="s">
        <v>122</v>
      </c>
      <c r="L119" s="196" t="s">
        <v>135</v>
      </c>
      <c r="M119" s="197"/>
      <c r="N119" s="100" t="s">
        <v>1</v>
      </c>
      <c r="O119" s="101" t="s">
        <v>43</v>
      </c>
      <c r="P119" s="101" t="s">
        <v>136</v>
      </c>
      <c r="Q119" s="101" t="s">
        <v>137</v>
      </c>
      <c r="R119" s="101" t="s">
        <v>138</v>
      </c>
      <c r="S119" s="101" t="s">
        <v>139</v>
      </c>
      <c r="T119" s="101" t="s">
        <v>140</v>
      </c>
      <c r="U119" s="101" t="s">
        <v>141</v>
      </c>
      <c r="V119" s="101" t="s">
        <v>142</v>
      </c>
      <c r="W119" s="101" t="s">
        <v>143</v>
      </c>
      <c r="X119" s="102" t="s">
        <v>144</v>
      </c>
      <c r="Y119" s="192"/>
      <c r="Z119" s="192"/>
      <c r="AA119" s="192"/>
      <c r="AB119" s="192"/>
      <c r="AC119" s="192"/>
      <c r="AD119" s="192"/>
      <c r="AE119" s="192"/>
    </row>
    <row r="120" spans="1:63" s="2" customFormat="1" ht="22.8" customHeight="1">
      <c r="A120" s="38"/>
      <c r="B120" s="39"/>
      <c r="C120" s="107" t="s">
        <v>145</v>
      </c>
      <c r="D120" s="40"/>
      <c r="E120" s="40"/>
      <c r="F120" s="40"/>
      <c r="G120" s="40"/>
      <c r="H120" s="40"/>
      <c r="I120" s="40"/>
      <c r="J120" s="40"/>
      <c r="K120" s="198">
        <f>BK120</f>
        <v>0</v>
      </c>
      <c r="L120" s="40"/>
      <c r="M120" s="44"/>
      <c r="N120" s="103"/>
      <c r="O120" s="199"/>
      <c r="P120" s="104"/>
      <c r="Q120" s="200">
        <f>Q121</f>
        <v>0</v>
      </c>
      <c r="R120" s="200">
        <f>R121</f>
        <v>0</v>
      </c>
      <c r="S120" s="104"/>
      <c r="T120" s="201">
        <f>T121</f>
        <v>0</v>
      </c>
      <c r="U120" s="104"/>
      <c r="V120" s="201">
        <f>V121</f>
        <v>0</v>
      </c>
      <c r="W120" s="104"/>
      <c r="X120" s="202">
        <f>X121</f>
        <v>0</v>
      </c>
      <c r="Y120" s="38"/>
      <c r="Z120" s="38"/>
      <c r="AA120" s="38"/>
      <c r="AB120" s="38"/>
      <c r="AC120" s="38"/>
      <c r="AD120" s="38"/>
      <c r="AE120" s="38"/>
      <c r="AT120" s="17" t="s">
        <v>80</v>
      </c>
      <c r="AU120" s="17" t="s">
        <v>124</v>
      </c>
      <c r="BK120" s="203">
        <f>BK121</f>
        <v>0</v>
      </c>
    </row>
    <row r="121" spans="1:63" s="12" customFormat="1" ht="25.9" customHeight="1">
      <c r="A121" s="12"/>
      <c r="B121" s="204"/>
      <c r="C121" s="205"/>
      <c r="D121" s="206" t="s">
        <v>80</v>
      </c>
      <c r="E121" s="207" t="s">
        <v>146</v>
      </c>
      <c r="F121" s="207" t="s">
        <v>147</v>
      </c>
      <c r="G121" s="205"/>
      <c r="H121" s="205"/>
      <c r="I121" s="208"/>
      <c r="J121" s="208"/>
      <c r="K121" s="209">
        <f>BK121</f>
        <v>0</v>
      </c>
      <c r="L121" s="205"/>
      <c r="M121" s="210"/>
      <c r="N121" s="211"/>
      <c r="O121" s="212"/>
      <c r="P121" s="212"/>
      <c r="Q121" s="213">
        <f>Q122+Q256</f>
        <v>0</v>
      </c>
      <c r="R121" s="213">
        <f>R122+R256</f>
        <v>0</v>
      </c>
      <c r="S121" s="212"/>
      <c r="T121" s="214">
        <f>T122+T256</f>
        <v>0</v>
      </c>
      <c r="U121" s="212"/>
      <c r="V121" s="214">
        <f>V122+V256</f>
        <v>0</v>
      </c>
      <c r="W121" s="212"/>
      <c r="X121" s="215">
        <f>X122+X256</f>
        <v>0</v>
      </c>
      <c r="Y121" s="12"/>
      <c r="Z121" s="12"/>
      <c r="AA121" s="12"/>
      <c r="AB121" s="12"/>
      <c r="AC121" s="12"/>
      <c r="AD121" s="12"/>
      <c r="AE121" s="12"/>
      <c r="AR121" s="216" t="s">
        <v>91</v>
      </c>
      <c r="AT121" s="217" t="s">
        <v>80</v>
      </c>
      <c r="AU121" s="217" t="s">
        <v>81</v>
      </c>
      <c r="AY121" s="216" t="s">
        <v>148</v>
      </c>
      <c r="BK121" s="218">
        <f>BK122+BK256</f>
        <v>0</v>
      </c>
    </row>
    <row r="122" spans="1:63" s="12" customFormat="1" ht="22.8" customHeight="1">
      <c r="A122" s="12"/>
      <c r="B122" s="204"/>
      <c r="C122" s="205"/>
      <c r="D122" s="206" t="s">
        <v>80</v>
      </c>
      <c r="E122" s="219" t="s">
        <v>149</v>
      </c>
      <c r="F122" s="219" t="s">
        <v>150</v>
      </c>
      <c r="G122" s="205"/>
      <c r="H122" s="205"/>
      <c r="I122" s="208"/>
      <c r="J122" s="208"/>
      <c r="K122" s="220">
        <f>BK122</f>
        <v>0</v>
      </c>
      <c r="L122" s="205"/>
      <c r="M122" s="210"/>
      <c r="N122" s="211"/>
      <c r="O122" s="212"/>
      <c r="P122" s="212"/>
      <c r="Q122" s="213">
        <f>SUM(Q123:Q255)</f>
        <v>0</v>
      </c>
      <c r="R122" s="213">
        <f>SUM(R123:R255)</f>
        <v>0</v>
      </c>
      <c r="S122" s="212"/>
      <c r="T122" s="214">
        <f>SUM(T123:T255)</f>
        <v>0</v>
      </c>
      <c r="U122" s="212"/>
      <c r="V122" s="214">
        <f>SUM(V123:V255)</f>
        <v>0</v>
      </c>
      <c r="W122" s="212"/>
      <c r="X122" s="215">
        <f>SUM(X123:X255)</f>
        <v>0</v>
      </c>
      <c r="Y122" s="12"/>
      <c r="Z122" s="12"/>
      <c r="AA122" s="12"/>
      <c r="AB122" s="12"/>
      <c r="AC122" s="12"/>
      <c r="AD122" s="12"/>
      <c r="AE122" s="12"/>
      <c r="AR122" s="216" t="s">
        <v>89</v>
      </c>
      <c r="AT122" s="217" t="s">
        <v>80</v>
      </c>
      <c r="AU122" s="217" t="s">
        <v>89</v>
      </c>
      <c r="AY122" s="216" t="s">
        <v>148</v>
      </c>
      <c r="BK122" s="218">
        <f>SUM(BK123:BK255)</f>
        <v>0</v>
      </c>
    </row>
    <row r="123" spans="1:65" s="2" customFormat="1" ht="24.15" customHeight="1">
      <c r="A123" s="38"/>
      <c r="B123" s="39"/>
      <c r="C123" s="221" t="s">
        <v>89</v>
      </c>
      <c r="D123" s="221" t="s">
        <v>151</v>
      </c>
      <c r="E123" s="222" t="s">
        <v>304</v>
      </c>
      <c r="F123" s="223" t="s">
        <v>305</v>
      </c>
      <c r="G123" s="224" t="s">
        <v>154</v>
      </c>
      <c r="H123" s="225">
        <v>1</v>
      </c>
      <c r="I123" s="226"/>
      <c r="J123" s="227"/>
      <c r="K123" s="228">
        <f>ROUND(P123*H123,2)</f>
        <v>0</v>
      </c>
      <c r="L123" s="223" t="s">
        <v>1</v>
      </c>
      <c r="M123" s="229"/>
      <c r="N123" s="230" t="s">
        <v>1</v>
      </c>
      <c r="O123" s="231" t="s">
        <v>44</v>
      </c>
      <c r="P123" s="232">
        <f>I123+J123</f>
        <v>0</v>
      </c>
      <c r="Q123" s="232">
        <f>ROUND(I123*H123,2)</f>
        <v>0</v>
      </c>
      <c r="R123" s="232">
        <f>ROUND(J123*H123,2)</f>
        <v>0</v>
      </c>
      <c r="S123" s="91"/>
      <c r="T123" s="233">
        <f>S123*H123</f>
        <v>0</v>
      </c>
      <c r="U123" s="233">
        <v>0</v>
      </c>
      <c r="V123" s="233">
        <f>U123*H123</f>
        <v>0</v>
      </c>
      <c r="W123" s="233">
        <v>0</v>
      </c>
      <c r="X123" s="234">
        <f>W123*H123</f>
        <v>0</v>
      </c>
      <c r="Y123" s="38"/>
      <c r="Z123" s="38"/>
      <c r="AA123" s="38"/>
      <c r="AB123" s="38"/>
      <c r="AC123" s="38"/>
      <c r="AD123" s="38"/>
      <c r="AE123" s="38"/>
      <c r="AR123" s="235" t="s">
        <v>155</v>
      </c>
      <c r="AT123" s="235" t="s">
        <v>151</v>
      </c>
      <c r="AU123" s="235" t="s">
        <v>91</v>
      </c>
      <c r="AY123" s="17" t="s">
        <v>148</v>
      </c>
      <c r="BE123" s="236">
        <f>IF(O123="základní",K123,0)</f>
        <v>0</v>
      </c>
      <c r="BF123" s="236">
        <f>IF(O123="snížená",K123,0)</f>
        <v>0</v>
      </c>
      <c r="BG123" s="236">
        <f>IF(O123="zákl. přenesená",K123,0)</f>
        <v>0</v>
      </c>
      <c r="BH123" s="236">
        <f>IF(O123="sníž. přenesená",K123,0)</f>
        <v>0</v>
      </c>
      <c r="BI123" s="236">
        <f>IF(O123="nulová",K123,0)</f>
        <v>0</v>
      </c>
      <c r="BJ123" s="17" t="s">
        <v>89</v>
      </c>
      <c r="BK123" s="236">
        <f>ROUND(P123*H123,2)</f>
        <v>0</v>
      </c>
      <c r="BL123" s="17" t="s">
        <v>156</v>
      </c>
      <c r="BM123" s="235" t="s">
        <v>157</v>
      </c>
    </row>
    <row r="124" spans="1:47" s="2" customFormat="1" ht="12">
      <c r="A124" s="38"/>
      <c r="B124" s="39"/>
      <c r="C124" s="40"/>
      <c r="D124" s="237" t="s">
        <v>158</v>
      </c>
      <c r="E124" s="40"/>
      <c r="F124" s="238" t="s">
        <v>305</v>
      </c>
      <c r="G124" s="40"/>
      <c r="H124" s="40"/>
      <c r="I124" s="239"/>
      <c r="J124" s="239"/>
      <c r="K124" s="40"/>
      <c r="L124" s="40"/>
      <c r="M124" s="44"/>
      <c r="N124" s="240"/>
      <c r="O124" s="241"/>
      <c r="P124" s="91"/>
      <c r="Q124" s="91"/>
      <c r="R124" s="91"/>
      <c r="S124" s="91"/>
      <c r="T124" s="91"/>
      <c r="U124" s="91"/>
      <c r="V124" s="91"/>
      <c r="W124" s="91"/>
      <c r="X124" s="92"/>
      <c r="Y124" s="38"/>
      <c r="Z124" s="38"/>
      <c r="AA124" s="38"/>
      <c r="AB124" s="38"/>
      <c r="AC124" s="38"/>
      <c r="AD124" s="38"/>
      <c r="AE124" s="38"/>
      <c r="AT124" s="17" t="s">
        <v>158</v>
      </c>
      <c r="AU124" s="17" t="s">
        <v>91</v>
      </c>
    </row>
    <row r="125" spans="1:47" s="2" customFormat="1" ht="12">
      <c r="A125" s="38"/>
      <c r="B125" s="39"/>
      <c r="C125" s="40"/>
      <c r="D125" s="237" t="s">
        <v>176</v>
      </c>
      <c r="E125" s="40"/>
      <c r="F125" s="284" t="s">
        <v>177</v>
      </c>
      <c r="G125" s="40"/>
      <c r="H125" s="40"/>
      <c r="I125" s="239"/>
      <c r="J125" s="239"/>
      <c r="K125" s="40"/>
      <c r="L125" s="40"/>
      <c r="M125" s="44"/>
      <c r="N125" s="240"/>
      <c r="O125" s="241"/>
      <c r="P125" s="91"/>
      <c r="Q125" s="91"/>
      <c r="R125" s="91"/>
      <c r="S125" s="91"/>
      <c r="T125" s="91"/>
      <c r="U125" s="91"/>
      <c r="V125" s="91"/>
      <c r="W125" s="91"/>
      <c r="X125" s="92"/>
      <c r="Y125" s="38"/>
      <c r="Z125" s="38"/>
      <c r="AA125" s="38"/>
      <c r="AB125" s="38"/>
      <c r="AC125" s="38"/>
      <c r="AD125" s="38"/>
      <c r="AE125" s="38"/>
      <c r="AT125" s="17" t="s">
        <v>176</v>
      </c>
      <c r="AU125" s="17" t="s">
        <v>91</v>
      </c>
    </row>
    <row r="126" spans="1:51" s="13" customFormat="1" ht="12">
      <c r="A126" s="13"/>
      <c r="B126" s="242"/>
      <c r="C126" s="243"/>
      <c r="D126" s="237" t="s">
        <v>159</v>
      </c>
      <c r="E126" s="244" t="s">
        <v>1</v>
      </c>
      <c r="F126" s="245" t="s">
        <v>160</v>
      </c>
      <c r="G126" s="243"/>
      <c r="H126" s="244" t="s">
        <v>1</v>
      </c>
      <c r="I126" s="246"/>
      <c r="J126" s="246"/>
      <c r="K126" s="243"/>
      <c r="L126" s="243"/>
      <c r="M126" s="247"/>
      <c r="N126" s="248"/>
      <c r="O126" s="249"/>
      <c r="P126" s="249"/>
      <c r="Q126" s="249"/>
      <c r="R126" s="249"/>
      <c r="S126" s="249"/>
      <c r="T126" s="249"/>
      <c r="U126" s="249"/>
      <c r="V126" s="249"/>
      <c r="W126" s="249"/>
      <c r="X126" s="250"/>
      <c r="Y126" s="13"/>
      <c r="Z126" s="13"/>
      <c r="AA126" s="13"/>
      <c r="AB126" s="13"/>
      <c r="AC126" s="13"/>
      <c r="AD126" s="13"/>
      <c r="AE126" s="13"/>
      <c r="AT126" s="251" t="s">
        <v>159</v>
      </c>
      <c r="AU126" s="251" t="s">
        <v>91</v>
      </c>
      <c r="AV126" s="13" t="s">
        <v>89</v>
      </c>
      <c r="AW126" s="13" t="s">
        <v>5</v>
      </c>
      <c r="AX126" s="13" t="s">
        <v>81</v>
      </c>
      <c r="AY126" s="251" t="s">
        <v>148</v>
      </c>
    </row>
    <row r="127" spans="1:51" s="14" customFormat="1" ht="12">
      <c r="A127" s="14"/>
      <c r="B127" s="252"/>
      <c r="C127" s="253"/>
      <c r="D127" s="237" t="s">
        <v>159</v>
      </c>
      <c r="E127" s="254" t="s">
        <v>1</v>
      </c>
      <c r="F127" s="255" t="s">
        <v>89</v>
      </c>
      <c r="G127" s="253"/>
      <c r="H127" s="256">
        <v>1</v>
      </c>
      <c r="I127" s="257"/>
      <c r="J127" s="257"/>
      <c r="K127" s="253"/>
      <c r="L127" s="253"/>
      <c r="M127" s="258"/>
      <c r="N127" s="259"/>
      <c r="O127" s="260"/>
      <c r="P127" s="260"/>
      <c r="Q127" s="260"/>
      <c r="R127" s="260"/>
      <c r="S127" s="260"/>
      <c r="T127" s="260"/>
      <c r="U127" s="260"/>
      <c r="V127" s="260"/>
      <c r="W127" s="260"/>
      <c r="X127" s="261"/>
      <c r="Y127" s="14"/>
      <c r="Z127" s="14"/>
      <c r="AA127" s="14"/>
      <c r="AB127" s="14"/>
      <c r="AC127" s="14"/>
      <c r="AD127" s="14"/>
      <c r="AE127" s="14"/>
      <c r="AT127" s="262" t="s">
        <v>159</v>
      </c>
      <c r="AU127" s="262" t="s">
        <v>91</v>
      </c>
      <c r="AV127" s="14" t="s">
        <v>91</v>
      </c>
      <c r="AW127" s="14" t="s">
        <v>5</v>
      </c>
      <c r="AX127" s="14" t="s">
        <v>81</v>
      </c>
      <c r="AY127" s="262" t="s">
        <v>148</v>
      </c>
    </row>
    <row r="128" spans="1:51" s="15" customFormat="1" ht="12">
      <c r="A128" s="15"/>
      <c r="B128" s="263"/>
      <c r="C128" s="264"/>
      <c r="D128" s="237" t="s">
        <v>159</v>
      </c>
      <c r="E128" s="265" t="s">
        <v>1</v>
      </c>
      <c r="F128" s="266" t="s">
        <v>161</v>
      </c>
      <c r="G128" s="264"/>
      <c r="H128" s="267">
        <v>1</v>
      </c>
      <c r="I128" s="268"/>
      <c r="J128" s="268"/>
      <c r="K128" s="264"/>
      <c r="L128" s="264"/>
      <c r="M128" s="269"/>
      <c r="N128" s="270"/>
      <c r="O128" s="271"/>
      <c r="P128" s="271"/>
      <c r="Q128" s="271"/>
      <c r="R128" s="271"/>
      <c r="S128" s="271"/>
      <c r="T128" s="271"/>
      <c r="U128" s="271"/>
      <c r="V128" s="271"/>
      <c r="W128" s="271"/>
      <c r="X128" s="272"/>
      <c r="Y128" s="15"/>
      <c r="Z128" s="15"/>
      <c r="AA128" s="15"/>
      <c r="AB128" s="15"/>
      <c r="AC128" s="15"/>
      <c r="AD128" s="15"/>
      <c r="AE128" s="15"/>
      <c r="AT128" s="273" t="s">
        <v>159</v>
      </c>
      <c r="AU128" s="273" t="s">
        <v>91</v>
      </c>
      <c r="AV128" s="15" t="s">
        <v>156</v>
      </c>
      <c r="AW128" s="15" t="s">
        <v>5</v>
      </c>
      <c r="AX128" s="15" t="s">
        <v>89</v>
      </c>
      <c r="AY128" s="273" t="s">
        <v>148</v>
      </c>
    </row>
    <row r="129" spans="1:65" s="2" customFormat="1" ht="33" customHeight="1">
      <c r="A129" s="38"/>
      <c r="B129" s="39"/>
      <c r="C129" s="274" t="s">
        <v>91</v>
      </c>
      <c r="D129" s="274" t="s">
        <v>162</v>
      </c>
      <c r="E129" s="275" t="s">
        <v>163</v>
      </c>
      <c r="F129" s="276" t="s">
        <v>164</v>
      </c>
      <c r="G129" s="277" t="s">
        <v>165</v>
      </c>
      <c r="H129" s="278">
        <v>92</v>
      </c>
      <c r="I129" s="279"/>
      <c r="J129" s="279"/>
      <c r="K129" s="280">
        <f>ROUND(P129*H129,2)</f>
        <v>0</v>
      </c>
      <c r="L129" s="276" t="s">
        <v>166</v>
      </c>
      <c r="M129" s="44"/>
      <c r="N129" s="281" t="s">
        <v>1</v>
      </c>
      <c r="O129" s="231" t="s">
        <v>44</v>
      </c>
      <c r="P129" s="232">
        <f>I129+J129</f>
        <v>0</v>
      </c>
      <c r="Q129" s="232">
        <f>ROUND(I129*H129,2)</f>
        <v>0</v>
      </c>
      <c r="R129" s="232">
        <f>ROUND(J129*H129,2)</f>
        <v>0</v>
      </c>
      <c r="S129" s="91"/>
      <c r="T129" s="233">
        <f>S129*H129</f>
        <v>0</v>
      </c>
      <c r="U129" s="233">
        <v>0</v>
      </c>
      <c r="V129" s="233">
        <f>U129*H129</f>
        <v>0</v>
      </c>
      <c r="W129" s="233">
        <v>0</v>
      </c>
      <c r="X129" s="234">
        <f>W129*H129</f>
        <v>0</v>
      </c>
      <c r="Y129" s="38"/>
      <c r="Z129" s="38"/>
      <c r="AA129" s="38"/>
      <c r="AB129" s="38"/>
      <c r="AC129" s="38"/>
      <c r="AD129" s="38"/>
      <c r="AE129" s="38"/>
      <c r="AR129" s="235" t="s">
        <v>156</v>
      </c>
      <c r="AT129" s="235" t="s">
        <v>162</v>
      </c>
      <c r="AU129" s="235" t="s">
        <v>91</v>
      </c>
      <c r="AY129" s="17" t="s">
        <v>148</v>
      </c>
      <c r="BE129" s="236">
        <f>IF(O129="základní",K129,0)</f>
        <v>0</v>
      </c>
      <c r="BF129" s="236">
        <f>IF(O129="snížená",K129,0)</f>
        <v>0</v>
      </c>
      <c r="BG129" s="236">
        <f>IF(O129="zákl. přenesená",K129,0)</f>
        <v>0</v>
      </c>
      <c r="BH129" s="236">
        <f>IF(O129="sníž. přenesená",K129,0)</f>
        <v>0</v>
      </c>
      <c r="BI129" s="236">
        <f>IF(O129="nulová",K129,0)</f>
        <v>0</v>
      </c>
      <c r="BJ129" s="17" t="s">
        <v>89</v>
      </c>
      <c r="BK129" s="236">
        <f>ROUND(P129*H129,2)</f>
        <v>0</v>
      </c>
      <c r="BL129" s="17" t="s">
        <v>156</v>
      </c>
      <c r="BM129" s="235" t="s">
        <v>300</v>
      </c>
    </row>
    <row r="130" spans="1:47" s="2" customFormat="1" ht="12">
      <c r="A130" s="38"/>
      <c r="B130" s="39"/>
      <c r="C130" s="40"/>
      <c r="D130" s="237" t="s">
        <v>158</v>
      </c>
      <c r="E130" s="40"/>
      <c r="F130" s="238" t="s">
        <v>168</v>
      </c>
      <c r="G130" s="40"/>
      <c r="H130" s="40"/>
      <c r="I130" s="239"/>
      <c r="J130" s="239"/>
      <c r="K130" s="40"/>
      <c r="L130" s="40"/>
      <c r="M130" s="44"/>
      <c r="N130" s="240"/>
      <c r="O130" s="241"/>
      <c r="P130" s="91"/>
      <c r="Q130" s="91"/>
      <c r="R130" s="91"/>
      <c r="S130" s="91"/>
      <c r="T130" s="91"/>
      <c r="U130" s="91"/>
      <c r="V130" s="91"/>
      <c r="W130" s="91"/>
      <c r="X130" s="92"/>
      <c r="Y130" s="38"/>
      <c r="Z130" s="38"/>
      <c r="AA130" s="38"/>
      <c r="AB130" s="38"/>
      <c r="AC130" s="38"/>
      <c r="AD130" s="38"/>
      <c r="AE130" s="38"/>
      <c r="AT130" s="17" t="s">
        <v>158</v>
      </c>
      <c r="AU130" s="17" t="s">
        <v>91</v>
      </c>
    </row>
    <row r="131" spans="1:47" s="2" customFormat="1" ht="12">
      <c r="A131" s="38"/>
      <c r="B131" s="39"/>
      <c r="C131" s="40"/>
      <c r="D131" s="282" t="s">
        <v>169</v>
      </c>
      <c r="E131" s="40"/>
      <c r="F131" s="283" t="s">
        <v>170</v>
      </c>
      <c r="G131" s="40"/>
      <c r="H131" s="40"/>
      <c r="I131" s="239"/>
      <c r="J131" s="239"/>
      <c r="K131" s="40"/>
      <c r="L131" s="40"/>
      <c r="M131" s="44"/>
      <c r="N131" s="240"/>
      <c r="O131" s="241"/>
      <c r="P131" s="91"/>
      <c r="Q131" s="91"/>
      <c r="R131" s="91"/>
      <c r="S131" s="91"/>
      <c r="T131" s="91"/>
      <c r="U131" s="91"/>
      <c r="V131" s="91"/>
      <c r="W131" s="91"/>
      <c r="X131" s="92"/>
      <c r="Y131" s="38"/>
      <c r="Z131" s="38"/>
      <c r="AA131" s="38"/>
      <c r="AB131" s="38"/>
      <c r="AC131" s="38"/>
      <c r="AD131" s="38"/>
      <c r="AE131" s="38"/>
      <c r="AT131" s="17" t="s">
        <v>169</v>
      </c>
      <c r="AU131" s="17" t="s">
        <v>91</v>
      </c>
    </row>
    <row r="132" spans="1:51" s="13" customFormat="1" ht="12">
      <c r="A132" s="13"/>
      <c r="B132" s="242"/>
      <c r="C132" s="243"/>
      <c r="D132" s="237" t="s">
        <v>159</v>
      </c>
      <c r="E132" s="244" t="s">
        <v>1</v>
      </c>
      <c r="F132" s="245" t="s">
        <v>160</v>
      </c>
      <c r="G132" s="243"/>
      <c r="H132" s="244" t="s">
        <v>1</v>
      </c>
      <c r="I132" s="246"/>
      <c r="J132" s="246"/>
      <c r="K132" s="243"/>
      <c r="L132" s="243"/>
      <c r="M132" s="247"/>
      <c r="N132" s="248"/>
      <c r="O132" s="249"/>
      <c r="P132" s="249"/>
      <c r="Q132" s="249"/>
      <c r="R132" s="249"/>
      <c r="S132" s="249"/>
      <c r="T132" s="249"/>
      <c r="U132" s="249"/>
      <c r="V132" s="249"/>
      <c r="W132" s="249"/>
      <c r="X132" s="250"/>
      <c r="Y132" s="13"/>
      <c r="Z132" s="13"/>
      <c r="AA132" s="13"/>
      <c r="AB132" s="13"/>
      <c r="AC132" s="13"/>
      <c r="AD132" s="13"/>
      <c r="AE132" s="13"/>
      <c r="AT132" s="251" t="s">
        <v>159</v>
      </c>
      <c r="AU132" s="251" t="s">
        <v>91</v>
      </c>
      <c r="AV132" s="13" t="s">
        <v>89</v>
      </c>
      <c r="AW132" s="13" t="s">
        <v>5</v>
      </c>
      <c r="AX132" s="13" t="s">
        <v>81</v>
      </c>
      <c r="AY132" s="251" t="s">
        <v>148</v>
      </c>
    </row>
    <row r="133" spans="1:51" s="14" customFormat="1" ht="12">
      <c r="A133" s="14"/>
      <c r="B133" s="252"/>
      <c r="C133" s="253"/>
      <c r="D133" s="237" t="s">
        <v>159</v>
      </c>
      <c r="E133" s="254" t="s">
        <v>1</v>
      </c>
      <c r="F133" s="255" t="s">
        <v>306</v>
      </c>
      <c r="G133" s="253"/>
      <c r="H133" s="256">
        <v>92</v>
      </c>
      <c r="I133" s="257"/>
      <c r="J133" s="257"/>
      <c r="K133" s="253"/>
      <c r="L133" s="253"/>
      <c r="M133" s="258"/>
      <c r="N133" s="259"/>
      <c r="O133" s="260"/>
      <c r="P133" s="260"/>
      <c r="Q133" s="260"/>
      <c r="R133" s="260"/>
      <c r="S133" s="260"/>
      <c r="T133" s="260"/>
      <c r="U133" s="260"/>
      <c r="V133" s="260"/>
      <c r="W133" s="260"/>
      <c r="X133" s="261"/>
      <c r="Y133" s="14"/>
      <c r="Z133" s="14"/>
      <c r="AA133" s="14"/>
      <c r="AB133" s="14"/>
      <c r="AC133" s="14"/>
      <c r="AD133" s="14"/>
      <c r="AE133" s="14"/>
      <c r="AT133" s="262" t="s">
        <v>159</v>
      </c>
      <c r="AU133" s="262" t="s">
        <v>91</v>
      </c>
      <c r="AV133" s="14" t="s">
        <v>91</v>
      </c>
      <c r="AW133" s="14" t="s">
        <v>5</v>
      </c>
      <c r="AX133" s="14" t="s">
        <v>81</v>
      </c>
      <c r="AY133" s="262" t="s">
        <v>148</v>
      </c>
    </row>
    <row r="134" spans="1:51" s="15" customFormat="1" ht="12">
      <c r="A134" s="15"/>
      <c r="B134" s="263"/>
      <c r="C134" s="264"/>
      <c r="D134" s="237" t="s">
        <v>159</v>
      </c>
      <c r="E134" s="265" t="s">
        <v>1</v>
      </c>
      <c r="F134" s="266" t="s">
        <v>161</v>
      </c>
      <c r="G134" s="264"/>
      <c r="H134" s="267">
        <v>92</v>
      </c>
      <c r="I134" s="268"/>
      <c r="J134" s="268"/>
      <c r="K134" s="264"/>
      <c r="L134" s="264"/>
      <c r="M134" s="269"/>
      <c r="N134" s="270"/>
      <c r="O134" s="271"/>
      <c r="P134" s="271"/>
      <c r="Q134" s="271"/>
      <c r="R134" s="271"/>
      <c r="S134" s="271"/>
      <c r="T134" s="271"/>
      <c r="U134" s="271"/>
      <c r="V134" s="271"/>
      <c r="W134" s="271"/>
      <c r="X134" s="272"/>
      <c r="Y134" s="15"/>
      <c r="Z134" s="15"/>
      <c r="AA134" s="15"/>
      <c r="AB134" s="15"/>
      <c r="AC134" s="15"/>
      <c r="AD134" s="15"/>
      <c r="AE134" s="15"/>
      <c r="AT134" s="273" t="s">
        <v>159</v>
      </c>
      <c r="AU134" s="273" t="s">
        <v>91</v>
      </c>
      <c r="AV134" s="15" t="s">
        <v>156</v>
      </c>
      <c r="AW134" s="15" t="s">
        <v>5</v>
      </c>
      <c r="AX134" s="15" t="s">
        <v>89</v>
      </c>
      <c r="AY134" s="273" t="s">
        <v>148</v>
      </c>
    </row>
    <row r="135" spans="1:65" s="2" customFormat="1" ht="24.15" customHeight="1">
      <c r="A135" s="38"/>
      <c r="B135" s="39"/>
      <c r="C135" s="221" t="s">
        <v>172</v>
      </c>
      <c r="D135" s="221" t="s">
        <v>151</v>
      </c>
      <c r="E135" s="222" t="s">
        <v>173</v>
      </c>
      <c r="F135" s="223" t="s">
        <v>174</v>
      </c>
      <c r="G135" s="224" t="s">
        <v>165</v>
      </c>
      <c r="H135" s="225">
        <v>92</v>
      </c>
      <c r="I135" s="226"/>
      <c r="J135" s="227"/>
      <c r="K135" s="228">
        <f>ROUND(P135*H135,2)</f>
        <v>0</v>
      </c>
      <c r="L135" s="223" t="s">
        <v>1</v>
      </c>
      <c r="M135" s="229"/>
      <c r="N135" s="230" t="s">
        <v>1</v>
      </c>
      <c r="O135" s="231" t="s">
        <v>44</v>
      </c>
      <c r="P135" s="232">
        <f>I135+J135</f>
        <v>0</v>
      </c>
      <c r="Q135" s="232">
        <f>ROUND(I135*H135,2)</f>
        <v>0</v>
      </c>
      <c r="R135" s="232">
        <f>ROUND(J135*H135,2)</f>
        <v>0</v>
      </c>
      <c r="S135" s="91"/>
      <c r="T135" s="233">
        <f>S135*H135</f>
        <v>0</v>
      </c>
      <c r="U135" s="233">
        <v>0</v>
      </c>
      <c r="V135" s="233">
        <f>U135*H135</f>
        <v>0</v>
      </c>
      <c r="W135" s="233">
        <v>0</v>
      </c>
      <c r="X135" s="234">
        <f>W135*H135</f>
        <v>0</v>
      </c>
      <c r="Y135" s="38"/>
      <c r="Z135" s="38"/>
      <c r="AA135" s="38"/>
      <c r="AB135" s="38"/>
      <c r="AC135" s="38"/>
      <c r="AD135" s="38"/>
      <c r="AE135" s="38"/>
      <c r="AR135" s="235" t="s">
        <v>155</v>
      </c>
      <c r="AT135" s="235" t="s">
        <v>151</v>
      </c>
      <c r="AU135" s="235" t="s">
        <v>91</v>
      </c>
      <c r="AY135" s="17" t="s">
        <v>148</v>
      </c>
      <c r="BE135" s="236">
        <f>IF(O135="základní",K135,0)</f>
        <v>0</v>
      </c>
      <c r="BF135" s="236">
        <f>IF(O135="snížená",K135,0)</f>
        <v>0</v>
      </c>
      <c r="BG135" s="236">
        <f>IF(O135="zákl. přenesená",K135,0)</f>
        <v>0</v>
      </c>
      <c r="BH135" s="236">
        <f>IF(O135="sníž. přenesená",K135,0)</f>
        <v>0</v>
      </c>
      <c r="BI135" s="236">
        <f>IF(O135="nulová",K135,0)</f>
        <v>0</v>
      </c>
      <c r="BJ135" s="17" t="s">
        <v>89</v>
      </c>
      <c r="BK135" s="236">
        <f>ROUND(P135*H135,2)</f>
        <v>0</v>
      </c>
      <c r="BL135" s="17" t="s">
        <v>156</v>
      </c>
      <c r="BM135" s="235" t="s">
        <v>175</v>
      </c>
    </row>
    <row r="136" spans="1:47" s="2" customFormat="1" ht="12">
      <c r="A136" s="38"/>
      <c r="B136" s="39"/>
      <c r="C136" s="40"/>
      <c r="D136" s="237" t="s">
        <v>158</v>
      </c>
      <c r="E136" s="40"/>
      <c r="F136" s="238" t="s">
        <v>174</v>
      </c>
      <c r="G136" s="40"/>
      <c r="H136" s="40"/>
      <c r="I136" s="239"/>
      <c r="J136" s="239"/>
      <c r="K136" s="40"/>
      <c r="L136" s="40"/>
      <c r="M136" s="44"/>
      <c r="N136" s="240"/>
      <c r="O136" s="241"/>
      <c r="P136" s="91"/>
      <c r="Q136" s="91"/>
      <c r="R136" s="91"/>
      <c r="S136" s="91"/>
      <c r="T136" s="91"/>
      <c r="U136" s="91"/>
      <c r="V136" s="91"/>
      <c r="W136" s="91"/>
      <c r="X136" s="92"/>
      <c r="Y136" s="38"/>
      <c r="Z136" s="38"/>
      <c r="AA136" s="38"/>
      <c r="AB136" s="38"/>
      <c r="AC136" s="38"/>
      <c r="AD136" s="38"/>
      <c r="AE136" s="38"/>
      <c r="AT136" s="17" t="s">
        <v>158</v>
      </c>
      <c r="AU136" s="17" t="s">
        <v>91</v>
      </c>
    </row>
    <row r="137" spans="1:47" s="2" customFormat="1" ht="12">
      <c r="A137" s="38"/>
      <c r="B137" s="39"/>
      <c r="C137" s="40"/>
      <c r="D137" s="237" t="s">
        <v>176</v>
      </c>
      <c r="E137" s="40"/>
      <c r="F137" s="284" t="s">
        <v>177</v>
      </c>
      <c r="G137" s="40"/>
      <c r="H137" s="40"/>
      <c r="I137" s="239"/>
      <c r="J137" s="239"/>
      <c r="K137" s="40"/>
      <c r="L137" s="40"/>
      <c r="M137" s="44"/>
      <c r="N137" s="240"/>
      <c r="O137" s="241"/>
      <c r="P137" s="91"/>
      <c r="Q137" s="91"/>
      <c r="R137" s="91"/>
      <c r="S137" s="91"/>
      <c r="T137" s="91"/>
      <c r="U137" s="91"/>
      <c r="V137" s="91"/>
      <c r="W137" s="91"/>
      <c r="X137" s="92"/>
      <c r="Y137" s="38"/>
      <c r="Z137" s="38"/>
      <c r="AA137" s="38"/>
      <c r="AB137" s="38"/>
      <c r="AC137" s="38"/>
      <c r="AD137" s="38"/>
      <c r="AE137" s="38"/>
      <c r="AT137" s="17" t="s">
        <v>176</v>
      </c>
      <c r="AU137" s="17" t="s">
        <v>91</v>
      </c>
    </row>
    <row r="138" spans="1:51" s="13" customFormat="1" ht="12">
      <c r="A138" s="13"/>
      <c r="B138" s="242"/>
      <c r="C138" s="243"/>
      <c r="D138" s="237" t="s">
        <v>159</v>
      </c>
      <c r="E138" s="244" t="s">
        <v>1</v>
      </c>
      <c r="F138" s="245" t="s">
        <v>160</v>
      </c>
      <c r="G138" s="243"/>
      <c r="H138" s="244" t="s">
        <v>1</v>
      </c>
      <c r="I138" s="246"/>
      <c r="J138" s="246"/>
      <c r="K138" s="243"/>
      <c r="L138" s="243"/>
      <c r="M138" s="247"/>
      <c r="N138" s="248"/>
      <c r="O138" s="249"/>
      <c r="P138" s="249"/>
      <c r="Q138" s="249"/>
      <c r="R138" s="249"/>
      <c r="S138" s="249"/>
      <c r="T138" s="249"/>
      <c r="U138" s="249"/>
      <c r="V138" s="249"/>
      <c r="W138" s="249"/>
      <c r="X138" s="250"/>
      <c r="Y138" s="13"/>
      <c r="Z138" s="13"/>
      <c r="AA138" s="13"/>
      <c r="AB138" s="13"/>
      <c r="AC138" s="13"/>
      <c r="AD138" s="13"/>
      <c r="AE138" s="13"/>
      <c r="AT138" s="251" t="s">
        <v>159</v>
      </c>
      <c r="AU138" s="251" t="s">
        <v>91</v>
      </c>
      <c r="AV138" s="13" t="s">
        <v>89</v>
      </c>
      <c r="AW138" s="13" t="s">
        <v>5</v>
      </c>
      <c r="AX138" s="13" t="s">
        <v>81</v>
      </c>
      <c r="AY138" s="251" t="s">
        <v>148</v>
      </c>
    </row>
    <row r="139" spans="1:51" s="14" customFormat="1" ht="12">
      <c r="A139" s="14"/>
      <c r="B139" s="252"/>
      <c r="C139" s="253"/>
      <c r="D139" s="237" t="s">
        <v>159</v>
      </c>
      <c r="E139" s="254" t="s">
        <v>1</v>
      </c>
      <c r="F139" s="255" t="s">
        <v>306</v>
      </c>
      <c r="G139" s="253"/>
      <c r="H139" s="256">
        <v>92</v>
      </c>
      <c r="I139" s="257"/>
      <c r="J139" s="257"/>
      <c r="K139" s="253"/>
      <c r="L139" s="253"/>
      <c r="M139" s="258"/>
      <c r="N139" s="259"/>
      <c r="O139" s="260"/>
      <c r="P139" s="260"/>
      <c r="Q139" s="260"/>
      <c r="R139" s="260"/>
      <c r="S139" s="260"/>
      <c r="T139" s="260"/>
      <c r="U139" s="260"/>
      <c r="V139" s="260"/>
      <c r="W139" s="260"/>
      <c r="X139" s="261"/>
      <c r="Y139" s="14"/>
      <c r="Z139" s="14"/>
      <c r="AA139" s="14"/>
      <c r="AB139" s="14"/>
      <c r="AC139" s="14"/>
      <c r="AD139" s="14"/>
      <c r="AE139" s="14"/>
      <c r="AT139" s="262" t="s">
        <v>159</v>
      </c>
      <c r="AU139" s="262" t="s">
        <v>91</v>
      </c>
      <c r="AV139" s="14" t="s">
        <v>91</v>
      </c>
      <c r="AW139" s="14" t="s">
        <v>5</v>
      </c>
      <c r="AX139" s="14" t="s">
        <v>81</v>
      </c>
      <c r="AY139" s="262" t="s">
        <v>148</v>
      </c>
    </row>
    <row r="140" spans="1:51" s="15" customFormat="1" ht="12">
      <c r="A140" s="15"/>
      <c r="B140" s="263"/>
      <c r="C140" s="264"/>
      <c r="D140" s="237" t="s">
        <v>159</v>
      </c>
      <c r="E140" s="265" t="s">
        <v>1</v>
      </c>
      <c r="F140" s="266" t="s">
        <v>161</v>
      </c>
      <c r="G140" s="264"/>
      <c r="H140" s="267">
        <v>92</v>
      </c>
      <c r="I140" s="268"/>
      <c r="J140" s="268"/>
      <c r="K140" s="264"/>
      <c r="L140" s="264"/>
      <c r="M140" s="269"/>
      <c r="N140" s="270"/>
      <c r="O140" s="271"/>
      <c r="P140" s="271"/>
      <c r="Q140" s="271"/>
      <c r="R140" s="271"/>
      <c r="S140" s="271"/>
      <c r="T140" s="271"/>
      <c r="U140" s="271"/>
      <c r="V140" s="271"/>
      <c r="W140" s="271"/>
      <c r="X140" s="272"/>
      <c r="Y140" s="15"/>
      <c r="Z140" s="15"/>
      <c r="AA140" s="15"/>
      <c r="AB140" s="15"/>
      <c r="AC140" s="15"/>
      <c r="AD140" s="15"/>
      <c r="AE140" s="15"/>
      <c r="AT140" s="273" t="s">
        <v>159</v>
      </c>
      <c r="AU140" s="273" t="s">
        <v>91</v>
      </c>
      <c r="AV140" s="15" t="s">
        <v>156</v>
      </c>
      <c r="AW140" s="15" t="s">
        <v>5</v>
      </c>
      <c r="AX140" s="15" t="s">
        <v>89</v>
      </c>
      <c r="AY140" s="273" t="s">
        <v>148</v>
      </c>
    </row>
    <row r="141" spans="1:65" s="2" customFormat="1" ht="33" customHeight="1">
      <c r="A141" s="38"/>
      <c r="B141" s="39"/>
      <c r="C141" s="274" t="s">
        <v>156</v>
      </c>
      <c r="D141" s="274" t="s">
        <v>162</v>
      </c>
      <c r="E141" s="275" t="s">
        <v>178</v>
      </c>
      <c r="F141" s="276" t="s">
        <v>179</v>
      </c>
      <c r="G141" s="277" t="s">
        <v>154</v>
      </c>
      <c r="H141" s="278">
        <v>3</v>
      </c>
      <c r="I141" s="279"/>
      <c r="J141" s="279"/>
      <c r="K141" s="280">
        <f>ROUND(P141*H141,2)</f>
        <v>0</v>
      </c>
      <c r="L141" s="276" t="s">
        <v>166</v>
      </c>
      <c r="M141" s="44"/>
      <c r="N141" s="281" t="s">
        <v>1</v>
      </c>
      <c r="O141" s="231" t="s">
        <v>44</v>
      </c>
      <c r="P141" s="232">
        <f>I141+J141</f>
        <v>0</v>
      </c>
      <c r="Q141" s="232">
        <f>ROUND(I141*H141,2)</f>
        <v>0</v>
      </c>
      <c r="R141" s="232">
        <f>ROUND(J141*H141,2)</f>
        <v>0</v>
      </c>
      <c r="S141" s="91"/>
      <c r="T141" s="233">
        <f>S141*H141</f>
        <v>0</v>
      </c>
      <c r="U141" s="233">
        <v>0</v>
      </c>
      <c r="V141" s="233">
        <f>U141*H141</f>
        <v>0</v>
      </c>
      <c r="W141" s="233">
        <v>0</v>
      </c>
      <c r="X141" s="234">
        <f>W141*H141</f>
        <v>0</v>
      </c>
      <c r="Y141" s="38"/>
      <c r="Z141" s="38"/>
      <c r="AA141" s="38"/>
      <c r="AB141" s="38"/>
      <c r="AC141" s="38"/>
      <c r="AD141" s="38"/>
      <c r="AE141" s="38"/>
      <c r="AR141" s="235" t="s">
        <v>156</v>
      </c>
      <c r="AT141" s="235" t="s">
        <v>162</v>
      </c>
      <c r="AU141" s="235" t="s">
        <v>91</v>
      </c>
      <c r="AY141" s="17" t="s">
        <v>148</v>
      </c>
      <c r="BE141" s="236">
        <f>IF(O141="základní",K141,0)</f>
        <v>0</v>
      </c>
      <c r="BF141" s="236">
        <f>IF(O141="snížená",K141,0)</f>
        <v>0</v>
      </c>
      <c r="BG141" s="236">
        <f>IF(O141="zákl. přenesená",K141,0)</f>
        <v>0</v>
      </c>
      <c r="BH141" s="236">
        <f>IF(O141="sníž. přenesená",K141,0)</f>
        <v>0</v>
      </c>
      <c r="BI141" s="236">
        <f>IF(O141="nulová",K141,0)</f>
        <v>0</v>
      </c>
      <c r="BJ141" s="17" t="s">
        <v>89</v>
      </c>
      <c r="BK141" s="236">
        <f>ROUND(P141*H141,2)</f>
        <v>0</v>
      </c>
      <c r="BL141" s="17" t="s">
        <v>156</v>
      </c>
      <c r="BM141" s="235" t="s">
        <v>180</v>
      </c>
    </row>
    <row r="142" spans="1:47" s="2" customFormat="1" ht="12">
      <c r="A142" s="38"/>
      <c r="B142" s="39"/>
      <c r="C142" s="40"/>
      <c r="D142" s="237" t="s">
        <v>158</v>
      </c>
      <c r="E142" s="40"/>
      <c r="F142" s="238" t="s">
        <v>179</v>
      </c>
      <c r="G142" s="40"/>
      <c r="H142" s="40"/>
      <c r="I142" s="239"/>
      <c r="J142" s="239"/>
      <c r="K142" s="40"/>
      <c r="L142" s="40"/>
      <c r="M142" s="44"/>
      <c r="N142" s="240"/>
      <c r="O142" s="241"/>
      <c r="P142" s="91"/>
      <c r="Q142" s="91"/>
      <c r="R142" s="91"/>
      <c r="S142" s="91"/>
      <c r="T142" s="91"/>
      <c r="U142" s="91"/>
      <c r="V142" s="91"/>
      <c r="W142" s="91"/>
      <c r="X142" s="92"/>
      <c r="Y142" s="38"/>
      <c r="Z142" s="38"/>
      <c r="AA142" s="38"/>
      <c r="AB142" s="38"/>
      <c r="AC142" s="38"/>
      <c r="AD142" s="38"/>
      <c r="AE142" s="38"/>
      <c r="AT142" s="17" t="s">
        <v>158</v>
      </c>
      <c r="AU142" s="17" t="s">
        <v>91</v>
      </c>
    </row>
    <row r="143" spans="1:47" s="2" customFormat="1" ht="12">
      <c r="A143" s="38"/>
      <c r="B143" s="39"/>
      <c r="C143" s="40"/>
      <c r="D143" s="282" t="s">
        <v>169</v>
      </c>
      <c r="E143" s="40"/>
      <c r="F143" s="283" t="s">
        <v>181</v>
      </c>
      <c r="G143" s="40"/>
      <c r="H143" s="40"/>
      <c r="I143" s="239"/>
      <c r="J143" s="239"/>
      <c r="K143" s="40"/>
      <c r="L143" s="40"/>
      <c r="M143" s="44"/>
      <c r="N143" s="240"/>
      <c r="O143" s="241"/>
      <c r="P143" s="91"/>
      <c r="Q143" s="91"/>
      <c r="R143" s="91"/>
      <c r="S143" s="91"/>
      <c r="T143" s="91"/>
      <c r="U143" s="91"/>
      <c r="V143" s="91"/>
      <c r="W143" s="91"/>
      <c r="X143" s="92"/>
      <c r="Y143" s="38"/>
      <c r="Z143" s="38"/>
      <c r="AA143" s="38"/>
      <c r="AB143" s="38"/>
      <c r="AC143" s="38"/>
      <c r="AD143" s="38"/>
      <c r="AE143" s="38"/>
      <c r="AT143" s="17" t="s">
        <v>169</v>
      </c>
      <c r="AU143" s="17" t="s">
        <v>91</v>
      </c>
    </row>
    <row r="144" spans="1:51" s="13" customFormat="1" ht="12">
      <c r="A144" s="13"/>
      <c r="B144" s="242"/>
      <c r="C144" s="243"/>
      <c r="D144" s="237" t="s">
        <v>159</v>
      </c>
      <c r="E144" s="244" t="s">
        <v>1</v>
      </c>
      <c r="F144" s="245" t="s">
        <v>160</v>
      </c>
      <c r="G144" s="243"/>
      <c r="H144" s="244" t="s">
        <v>1</v>
      </c>
      <c r="I144" s="246"/>
      <c r="J144" s="246"/>
      <c r="K144" s="243"/>
      <c r="L144" s="243"/>
      <c r="M144" s="247"/>
      <c r="N144" s="248"/>
      <c r="O144" s="249"/>
      <c r="P144" s="249"/>
      <c r="Q144" s="249"/>
      <c r="R144" s="249"/>
      <c r="S144" s="249"/>
      <c r="T144" s="249"/>
      <c r="U144" s="249"/>
      <c r="V144" s="249"/>
      <c r="W144" s="249"/>
      <c r="X144" s="250"/>
      <c r="Y144" s="13"/>
      <c r="Z144" s="13"/>
      <c r="AA144" s="13"/>
      <c r="AB144" s="13"/>
      <c r="AC144" s="13"/>
      <c r="AD144" s="13"/>
      <c r="AE144" s="13"/>
      <c r="AT144" s="251" t="s">
        <v>159</v>
      </c>
      <c r="AU144" s="251" t="s">
        <v>91</v>
      </c>
      <c r="AV144" s="13" t="s">
        <v>89</v>
      </c>
      <c r="AW144" s="13" t="s">
        <v>5</v>
      </c>
      <c r="AX144" s="13" t="s">
        <v>81</v>
      </c>
      <c r="AY144" s="251" t="s">
        <v>148</v>
      </c>
    </row>
    <row r="145" spans="1:51" s="14" customFormat="1" ht="12">
      <c r="A145" s="14"/>
      <c r="B145" s="252"/>
      <c r="C145" s="253"/>
      <c r="D145" s="237" t="s">
        <v>159</v>
      </c>
      <c r="E145" s="254" t="s">
        <v>1</v>
      </c>
      <c r="F145" s="255" t="s">
        <v>172</v>
      </c>
      <c r="G145" s="253"/>
      <c r="H145" s="256">
        <v>3</v>
      </c>
      <c r="I145" s="257"/>
      <c r="J145" s="257"/>
      <c r="K145" s="253"/>
      <c r="L145" s="253"/>
      <c r="M145" s="258"/>
      <c r="N145" s="259"/>
      <c r="O145" s="260"/>
      <c r="P145" s="260"/>
      <c r="Q145" s="260"/>
      <c r="R145" s="260"/>
      <c r="S145" s="260"/>
      <c r="T145" s="260"/>
      <c r="U145" s="260"/>
      <c r="V145" s="260"/>
      <c r="W145" s="260"/>
      <c r="X145" s="261"/>
      <c r="Y145" s="14"/>
      <c r="Z145" s="14"/>
      <c r="AA145" s="14"/>
      <c r="AB145" s="14"/>
      <c r="AC145" s="14"/>
      <c r="AD145" s="14"/>
      <c r="AE145" s="14"/>
      <c r="AT145" s="262" t="s">
        <v>159</v>
      </c>
      <c r="AU145" s="262" t="s">
        <v>91</v>
      </c>
      <c r="AV145" s="14" t="s">
        <v>91</v>
      </c>
      <c r="AW145" s="14" t="s">
        <v>5</v>
      </c>
      <c r="AX145" s="14" t="s">
        <v>81</v>
      </c>
      <c r="AY145" s="262" t="s">
        <v>148</v>
      </c>
    </row>
    <row r="146" spans="1:51" s="15" customFormat="1" ht="12">
      <c r="A146" s="15"/>
      <c r="B146" s="263"/>
      <c r="C146" s="264"/>
      <c r="D146" s="237" t="s">
        <v>159</v>
      </c>
      <c r="E146" s="265" t="s">
        <v>1</v>
      </c>
      <c r="F146" s="266" t="s">
        <v>161</v>
      </c>
      <c r="G146" s="264"/>
      <c r="H146" s="267">
        <v>3</v>
      </c>
      <c r="I146" s="268"/>
      <c r="J146" s="268"/>
      <c r="K146" s="264"/>
      <c r="L146" s="264"/>
      <c r="M146" s="269"/>
      <c r="N146" s="270"/>
      <c r="O146" s="271"/>
      <c r="P146" s="271"/>
      <c r="Q146" s="271"/>
      <c r="R146" s="271"/>
      <c r="S146" s="271"/>
      <c r="T146" s="271"/>
      <c r="U146" s="271"/>
      <c r="V146" s="271"/>
      <c r="W146" s="271"/>
      <c r="X146" s="272"/>
      <c r="Y146" s="15"/>
      <c r="Z146" s="15"/>
      <c r="AA146" s="15"/>
      <c r="AB146" s="15"/>
      <c r="AC146" s="15"/>
      <c r="AD146" s="15"/>
      <c r="AE146" s="15"/>
      <c r="AT146" s="273" t="s">
        <v>159</v>
      </c>
      <c r="AU146" s="273" t="s">
        <v>91</v>
      </c>
      <c r="AV146" s="15" t="s">
        <v>156</v>
      </c>
      <c r="AW146" s="15" t="s">
        <v>5</v>
      </c>
      <c r="AX146" s="15" t="s">
        <v>89</v>
      </c>
      <c r="AY146" s="273" t="s">
        <v>148</v>
      </c>
    </row>
    <row r="147" spans="1:65" s="2" customFormat="1" ht="24.15" customHeight="1">
      <c r="A147" s="38"/>
      <c r="B147" s="39"/>
      <c r="C147" s="274" t="s">
        <v>182</v>
      </c>
      <c r="D147" s="274" t="s">
        <v>162</v>
      </c>
      <c r="E147" s="275" t="s">
        <v>183</v>
      </c>
      <c r="F147" s="276" t="s">
        <v>184</v>
      </c>
      <c r="G147" s="277" t="s">
        <v>154</v>
      </c>
      <c r="H147" s="278">
        <v>1</v>
      </c>
      <c r="I147" s="279"/>
      <c r="J147" s="279"/>
      <c r="K147" s="280">
        <f>ROUND(P147*H147,2)</f>
        <v>0</v>
      </c>
      <c r="L147" s="276" t="s">
        <v>166</v>
      </c>
      <c r="M147" s="44"/>
      <c r="N147" s="281" t="s">
        <v>1</v>
      </c>
      <c r="O147" s="231" t="s">
        <v>44</v>
      </c>
      <c r="P147" s="232">
        <f>I147+J147</f>
        <v>0</v>
      </c>
      <c r="Q147" s="232">
        <f>ROUND(I147*H147,2)</f>
        <v>0</v>
      </c>
      <c r="R147" s="232">
        <f>ROUND(J147*H147,2)</f>
        <v>0</v>
      </c>
      <c r="S147" s="91"/>
      <c r="T147" s="233">
        <f>S147*H147</f>
        <v>0</v>
      </c>
      <c r="U147" s="233">
        <v>0</v>
      </c>
      <c r="V147" s="233">
        <f>U147*H147</f>
        <v>0</v>
      </c>
      <c r="W147" s="233">
        <v>0</v>
      </c>
      <c r="X147" s="234">
        <f>W147*H147</f>
        <v>0</v>
      </c>
      <c r="Y147" s="38"/>
      <c r="Z147" s="38"/>
      <c r="AA147" s="38"/>
      <c r="AB147" s="38"/>
      <c r="AC147" s="38"/>
      <c r="AD147" s="38"/>
      <c r="AE147" s="38"/>
      <c r="AR147" s="235" t="s">
        <v>156</v>
      </c>
      <c r="AT147" s="235" t="s">
        <v>162</v>
      </c>
      <c r="AU147" s="235" t="s">
        <v>91</v>
      </c>
      <c r="AY147" s="17" t="s">
        <v>148</v>
      </c>
      <c r="BE147" s="236">
        <f>IF(O147="základní",K147,0)</f>
        <v>0</v>
      </c>
      <c r="BF147" s="236">
        <f>IF(O147="snížená",K147,0)</f>
        <v>0</v>
      </c>
      <c r="BG147" s="236">
        <f>IF(O147="zákl. přenesená",K147,0)</f>
        <v>0</v>
      </c>
      <c r="BH147" s="236">
        <f>IF(O147="sníž. přenesená",K147,0)</f>
        <v>0</v>
      </c>
      <c r="BI147" s="236">
        <f>IF(O147="nulová",K147,0)</f>
        <v>0</v>
      </c>
      <c r="BJ147" s="17" t="s">
        <v>89</v>
      </c>
      <c r="BK147" s="236">
        <f>ROUND(P147*H147,2)</f>
        <v>0</v>
      </c>
      <c r="BL147" s="17" t="s">
        <v>156</v>
      </c>
      <c r="BM147" s="235" t="s">
        <v>185</v>
      </c>
    </row>
    <row r="148" spans="1:47" s="2" customFormat="1" ht="12">
      <c r="A148" s="38"/>
      <c r="B148" s="39"/>
      <c r="C148" s="40"/>
      <c r="D148" s="237" t="s">
        <v>158</v>
      </c>
      <c r="E148" s="40"/>
      <c r="F148" s="238" t="s">
        <v>186</v>
      </c>
      <c r="G148" s="40"/>
      <c r="H148" s="40"/>
      <c r="I148" s="239"/>
      <c r="J148" s="239"/>
      <c r="K148" s="40"/>
      <c r="L148" s="40"/>
      <c r="M148" s="44"/>
      <c r="N148" s="240"/>
      <c r="O148" s="241"/>
      <c r="P148" s="91"/>
      <c r="Q148" s="91"/>
      <c r="R148" s="91"/>
      <c r="S148" s="91"/>
      <c r="T148" s="91"/>
      <c r="U148" s="91"/>
      <c r="V148" s="91"/>
      <c r="W148" s="91"/>
      <c r="X148" s="92"/>
      <c r="Y148" s="38"/>
      <c r="Z148" s="38"/>
      <c r="AA148" s="38"/>
      <c r="AB148" s="38"/>
      <c r="AC148" s="38"/>
      <c r="AD148" s="38"/>
      <c r="AE148" s="38"/>
      <c r="AT148" s="17" t="s">
        <v>158</v>
      </c>
      <c r="AU148" s="17" t="s">
        <v>91</v>
      </c>
    </row>
    <row r="149" spans="1:47" s="2" customFormat="1" ht="12">
      <c r="A149" s="38"/>
      <c r="B149" s="39"/>
      <c r="C149" s="40"/>
      <c r="D149" s="282" t="s">
        <v>169</v>
      </c>
      <c r="E149" s="40"/>
      <c r="F149" s="283" t="s">
        <v>187</v>
      </c>
      <c r="G149" s="40"/>
      <c r="H149" s="40"/>
      <c r="I149" s="239"/>
      <c r="J149" s="239"/>
      <c r="K149" s="40"/>
      <c r="L149" s="40"/>
      <c r="M149" s="44"/>
      <c r="N149" s="240"/>
      <c r="O149" s="241"/>
      <c r="P149" s="91"/>
      <c r="Q149" s="91"/>
      <c r="R149" s="91"/>
      <c r="S149" s="91"/>
      <c r="T149" s="91"/>
      <c r="U149" s="91"/>
      <c r="V149" s="91"/>
      <c r="W149" s="91"/>
      <c r="X149" s="92"/>
      <c r="Y149" s="38"/>
      <c r="Z149" s="38"/>
      <c r="AA149" s="38"/>
      <c r="AB149" s="38"/>
      <c r="AC149" s="38"/>
      <c r="AD149" s="38"/>
      <c r="AE149" s="38"/>
      <c r="AT149" s="17" t="s">
        <v>169</v>
      </c>
      <c r="AU149" s="17" t="s">
        <v>91</v>
      </c>
    </row>
    <row r="150" spans="1:51" s="13" customFormat="1" ht="12">
      <c r="A150" s="13"/>
      <c r="B150" s="242"/>
      <c r="C150" s="243"/>
      <c r="D150" s="237" t="s">
        <v>159</v>
      </c>
      <c r="E150" s="244" t="s">
        <v>1</v>
      </c>
      <c r="F150" s="245" t="s">
        <v>160</v>
      </c>
      <c r="G150" s="243"/>
      <c r="H150" s="244" t="s">
        <v>1</v>
      </c>
      <c r="I150" s="246"/>
      <c r="J150" s="246"/>
      <c r="K150" s="243"/>
      <c r="L150" s="243"/>
      <c r="M150" s="247"/>
      <c r="N150" s="248"/>
      <c r="O150" s="249"/>
      <c r="P150" s="249"/>
      <c r="Q150" s="249"/>
      <c r="R150" s="249"/>
      <c r="S150" s="249"/>
      <c r="T150" s="249"/>
      <c r="U150" s="249"/>
      <c r="V150" s="249"/>
      <c r="W150" s="249"/>
      <c r="X150" s="250"/>
      <c r="Y150" s="13"/>
      <c r="Z150" s="13"/>
      <c r="AA150" s="13"/>
      <c r="AB150" s="13"/>
      <c r="AC150" s="13"/>
      <c r="AD150" s="13"/>
      <c r="AE150" s="13"/>
      <c r="AT150" s="251" t="s">
        <v>159</v>
      </c>
      <c r="AU150" s="251" t="s">
        <v>91</v>
      </c>
      <c r="AV150" s="13" t="s">
        <v>89</v>
      </c>
      <c r="AW150" s="13" t="s">
        <v>5</v>
      </c>
      <c r="AX150" s="13" t="s">
        <v>81</v>
      </c>
      <c r="AY150" s="251" t="s">
        <v>148</v>
      </c>
    </row>
    <row r="151" spans="1:51" s="14" customFormat="1" ht="12">
      <c r="A151" s="14"/>
      <c r="B151" s="252"/>
      <c r="C151" s="253"/>
      <c r="D151" s="237" t="s">
        <v>159</v>
      </c>
      <c r="E151" s="254" t="s">
        <v>1</v>
      </c>
      <c r="F151" s="255" t="s">
        <v>89</v>
      </c>
      <c r="G151" s="253"/>
      <c r="H151" s="256">
        <v>1</v>
      </c>
      <c r="I151" s="257"/>
      <c r="J151" s="257"/>
      <c r="K151" s="253"/>
      <c r="L151" s="253"/>
      <c r="M151" s="258"/>
      <c r="N151" s="259"/>
      <c r="O151" s="260"/>
      <c r="P151" s="260"/>
      <c r="Q151" s="260"/>
      <c r="R151" s="260"/>
      <c r="S151" s="260"/>
      <c r="T151" s="260"/>
      <c r="U151" s="260"/>
      <c r="V151" s="260"/>
      <c r="W151" s="260"/>
      <c r="X151" s="261"/>
      <c r="Y151" s="14"/>
      <c r="Z151" s="14"/>
      <c r="AA151" s="14"/>
      <c r="AB151" s="14"/>
      <c r="AC151" s="14"/>
      <c r="AD151" s="14"/>
      <c r="AE151" s="14"/>
      <c r="AT151" s="262" t="s">
        <v>159</v>
      </c>
      <c r="AU151" s="262" t="s">
        <v>91</v>
      </c>
      <c r="AV151" s="14" t="s">
        <v>91</v>
      </c>
      <c r="AW151" s="14" t="s">
        <v>5</v>
      </c>
      <c r="AX151" s="14" t="s">
        <v>81</v>
      </c>
      <c r="AY151" s="262" t="s">
        <v>148</v>
      </c>
    </row>
    <row r="152" spans="1:51" s="15" customFormat="1" ht="12">
      <c r="A152" s="15"/>
      <c r="B152" s="263"/>
      <c r="C152" s="264"/>
      <c r="D152" s="237" t="s">
        <v>159</v>
      </c>
      <c r="E152" s="265" t="s">
        <v>1</v>
      </c>
      <c r="F152" s="266" t="s">
        <v>161</v>
      </c>
      <c r="G152" s="264"/>
      <c r="H152" s="267">
        <v>1</v>
      </c>
      <c r="I152" s="268"/>
      <c r="J152" s="268"/>
      <c r="K152" s="264"/>
      <c r="L152" s="264"/>
      <c r="M152" s="269"/>
      <c r="N152" s="270"/>
      <c r="O152" s="271"/>
      <c r="P152" s="271"/>
      <c r="Q152" s="271"/>
      <c r="R152" s="271"/>
      <c r="S152" s="271"/>
      <c r="T152" s="271"/>
      <c r="U152" s="271"/>
      <c r="V152" s="271"/>
      <c r="W152" s="271"/>
      <c r="X152" s="272"/>
      <c r="Y152" s="15"/>
      <c r="Z152" s="15"/>
      <c r="AA152" s="15"/>
      <c r="AB152" s="15"/>
      <c r="AC152" s="15"/>
      <c r="AD152" s="15"/>
      <c r="AE152" s="15"/>
      <c r="AT152" s="273" t="s">
        <v>159</v>
      </c>
      <c r="AU152" s="273" t="s">
        <v>91</v>
      </c>
      <c r="AV152" s="15" t="s">
        <v>156</v>
      </c>
      <c r="AW152" s="15" t="s">
        <v>5</v>
      </c>
      <c r="AX152" s="15" t="s">
        <v>89</v>
      </c>
      <c r="AY152" s="273" t="s">
        <v>148</v>
      </c>
    </row>
    <row r="153" spans="1:65" s="2" customFormat="1" ht="24.15" customHeight="1">
      <c r="A153" s="38"/>
      <c r="B153" s="39"/>
      <c r="C153" s="221" t="s">
        <v>188</v>
      </c>
      <c r="D153" s="221" t="s">
        <v>151</v>
      </c>
      <c r="E153" s="222" t="s">
        <v>189</v>
      </c>
      <c r="F153" s="223" t="s">
        <v>190</v>
      </c>
      <c r="G153" s="224" t="s">
        <v>154</v>
      </c>
      <c r="H153" s="225">
        <v>1</v>
      </c>
      <c r="I153" s="226"/>
      <c r="J153" s="227"/>
      <c r="K153" s="228">
        <f>ROUND(P153*H153,2)</f>
        <v>0</v>
      </c>
      <c r="L153" s="223" t="s">
        <v>1</v>
      </c>
      <c r="M153" s="229"/>
      <c r="N153" s="230" t="s">
        <v>1</v>
      </c>
      <c r="O153" s="231" t="s">
        <v>44</v>
      </c>
      <c r="P153" s="232">
        <f>I153+J153</f>
        <v>0</v>
      </c>
      <c r="Q153" s="232">
        <f>ROUND(I153*H153,2)</f>
        <v>0</v>
      </c>
      <c r="R153" s="232">
        <f>ROUND(J153*H153,2)</f>
        <v>0</v>
      </c>
      <c r="S153" s="91"/>
      <c r="T153" s="233">
        <f>S153*H153</f>
        <v>0</v>
      </c>
      <c r="U153" s="233">
        <v>0</v>
      </c>
      <c r="V153" s="233">
        <f>U153*H153</f>
        <v>0</v>
      </c>
      <c r="W153" s="233">
        <v>0</v>
      </c>
      <c r="X153" s="234">
        <f>W153*H153</f>
        <v>0</v>
      </c>
      <c r="Y153" s="38"/>
      <c r="Z153" s="38"/>
      <c r="AA153" s="38"/>
      <c r="AB153" s="38"/>
      <c r="AC153" s="38"/>
      <c r="AD153" s="38"/>
      <c r="AE153" s="38"/>
      <c r="AR153" s="235" t="s">
        <v>155</v>
      </c>
      <c r="AT153" s="235" t="s">
        <v>151</v>
      </c>
      <c r="AU153" s="235" t="s">
        <v>91</v>
      </c>
      <c r="AY153" s="17" t="s">
        <v>148</v>
      </c>
      <c r="BE153" s="236">
        <f>IF(O153="základní",K153,0)</f>
        <v>0</v>
      </c>
      <c r="BF153" s="236">
        <f>IF(O153="snížená",K153,0)</f>
        <v>0</v>
      </c>
      <c r="BG153" s="236">
        <f>IF(O153="zákl. přenesená",K153,0)</f>
        <v>0</v>
      </c>
      <c r="BH153" s="236">
        <f>IF(O153="sníž. přenesená",K153,0)</f>
        <v>0</v>
      </c>
      <c r="BI153" s="236">
        <f>IF(O153="nulová",K153,0)</f>
        <v>0</v>
      </c>
      <c r="BJ153" s="17" t="s">
        <v>89</v>
      </c>
      <c r="BK153" s="236">
        <f>ROUND(P153*H153,2)</f>
        <v>0</v>
      </c>
      <c r="BL153" s="17" t="s">
        <v>156</v>
      </c>
      <c r="BM153" s="235" t="s">
        <v>191</v>
      </c>
    </row>
    <row r="154" spans="1:47" s="2" customFormat="1" ht="12">
      <c r="A154" s="38"/>
      <c r="B154" s="39"/>
      <c r="C154" s="40"/>
      <c r="D154" s="237" t="s">
        <v>158</v>
      </c>
      <c r="E154" s="40"/>
      <c r="F154" s="238" t="s">
        <v>190</v>
      </c>
      <c r="G154" s="40"/>
      <c r="H154" s="40"/>
      <c r="I154" s="239"/>
      <c r="J154" s="239"/>
      <c r="K154" s="40"/>
      <c r="L154" s="40"/>
      <c r="M154" s="44"/>
      <c r="N154" s="240"/>
      <c r="O154" s="241"/>
      <c r="P154" s="91"/>
      <c r="Q154" s="91"/>
      <c r="R154" s="91"/>
      <c r="S154" s="91"/>
      <c r="T154" s="91"/>
      <c r="U154" s="91"/>
      <c r="V154" s="91"/>
      <c r="W154" s="91"/>
      <c r="X154" s="92"/>
      <c r="Y154" s="38"/>
      <c r="Z154" s="38"/>
      <c r="AA154" s="38"/>
      <c r="AB154" s="38"/>
      <c r="AC154" s="38"/>
      <c r="AD154" s="38"/>
      <c r="AE154" s="38"/>
      <c r="AT154" s="17" t="s">
        <v>158</v>
      </c>
      <c r="AU154" s="17" t="s">
        <v>91</v>
      </c>
    </row>
    <row r="155" spans="1:47" s="2" customFormat="1" ht="12">
      <c r="A155" s="38"/>
      <c r="B155" s="39"/>
      <c r="C155" s="40"/>
      <c r="D155" s="237" t="s">
        <v>176</v>
      </c>
      <c r="E155" s="40"/>
      <c r="F155" s="284" t="s">
        <v>192</v>
      </c>
      <c r="G155" s="40"/>
      <c r="H155" s="40"/>
      <c r="I155" s="239"/>
      <c r="J155" s="239"/>
      <c r="K155" s="40"/>
      <c r="L155" s="40"/>
      <c r="M155" s="44"/>
      <c r="N155" s="240"/>
      <c r="O155" s="241"/>
      <c r="P155" s="91"/>
      <c r="Q155" s="91"/>
      <c r="R155" s="91"/>
      <c r="S155" s="91"/>
      <c r="T155" s="91"/>
      <c r="U155" s="91"/>
      <c r="V155" s="91"/>
      <c r="W155" s="91"/>
      <c r="X155" s="92"/>
      <c r="Y155" s="38"/>
      <c r="Z155" s="38"/>
      <c r="AA155" s="38"/>
      <c r="AB155" s="38"/>
      <c r="AC155" s="38"/>
      <c r="AD155" s="38"/>
      <c r="AE155" s="38"/>
      <c r="AT155" s="17" t="s">
        <v>176</v>
      </c>
      <c r="AU155" s="17" t="s">
        <v>91</v>
      </c>
    </row>
    <row r="156" spans="1:51" s="13" customFormat="1" ht="12">
      <c r="A156" s="13"/>
      <c r="B156" s="242"/>
      <c r="C156" s="243"/>
      <c r="D156" s="237" t="s">
        <v>159</v>
      </c>
      <c r="E156" s="244" t="s">
        <v>1</v>
      </c>
      <c r="F156" s="245" t="s">
        <v>160</v>
      </c>
      <c r="G156" s="243"/>
      <c r="H156" s="244" t="s">
        <v>1</v>
      </c>
      <c r="I156" s="246"/>
      <c r="J156" s="246"/>
      <c r="K156" s="243"/>
      <c r="L156" s="243"/>
      <c r="M156" s="247"/>
      <c r="N156" s="248"/>
      <c r="O156" s="249"/>
      <c r="P156" s="249"/>
      <c r="Q156" s="249"/>
      <c r="R156" s="249"/>
      <c r="S156" s="249"/>
      <c r="T156" s="249"/>
      <c r="U156" s="249"/>
      <c r="V156" s="249"/>
      <c r="W156" s="249"/>
      <c r="X156" s="250"/>
      <c r="Y156" s="13"/>
      <c r="Z156" s="13"/>
      <c r="AA156" s="13"/>
      <c r="AB156" s="13"/>
      <c r="AC156" s="13"/>
      <c r="AD156" s="13"/>
      <c r="AE156" s="13"/>
      <c r="AT156" s="251" t="s">
        <v>159</v>
      </c>
      <c r="AU156" s="251" t="s">
        <v>91</v>
      </c>
      <c r="AV156" s="13" t="s">
        <v>89</v>
      </c>
      <c r="AW156" s="13" t="s">
        <v>5</v>
      </c>
      <c r="AX156" s="13" t="s">
        <v>81</v>
      </c>
      <c r="AY156" s="251" t="s">
        <v>148</v>
      </c>
    </row>
    <row r="157" spans="1:51" s="14" customFormat="1" ht="12">
      <c r="A157" s="14"/>
      <c r="B157" s="252"/>
      <c r="C157" s="253"/>
      <c r="D157" s="237" t="s">
        <v>159</v>
      </c>
      <c r="E157" s="254" t="s">
        <v>1</v>
      </c>
      <c r="F157" s="255" t="s">
        <v>89</v>
      </c>
      <c r="G157" s="253"/>
      <c r="H157" s="256">
        <v>1</v>
      </c>
      <c r="I157" s="257"/>
      <c r="J157" s="257"/>
      <c r="K157" s="253"/>
      <c r="L157" s="253"/>
      <c r="M157" s="258"/>
      <c r="N157" s="259"/>
      <c r="O157" s="260"/>
      <c r="P157" s="260"/>
      <c r="Q157" s="260"/>
      <c r="R157" s="260"/>
      <c r="S157" s="260"/>
      <c r="T157" s="260"/>
      <c r="U157" s="260"/>
      <c r="V157" s="260"/>
      <c r="W157" s="260"/>
      <c r="X157" s="261"/>
      <c r="Y157" s="14"/>
      <c r="Z157" s="14"/>
      <c r="AA157" s="14"/>
      <c r="AB157" s="14"/>
      <c r="AC157" s="14"/>
      <c r="AD157" s="14"/>
      <c r="AE157" s="14"/>
      <c r="AT157" s="262" t="s">
        <v>159</v>
      </c>
      <c r="AU157" s="262" t="s">
        <v>91</v>
      </c>
      <c r="AV157" s="14" t="s">
        <v>91</v>
      </c>
      <c r="AW157" s="14" t="s">
        <v>5</v>
      </c>
      <c r="AX157" s="14" t="s">
        <v>81</v>
      </c>
      <c r="AY157" s="262" t="s">
        <v>148</v>
      </c>
    </row>
    <row r="158" spans="1:51" s="15" customFormat="1" ht="12">
      <c r="A158" s="15"/>
      <c r="B158" s="263"/>
      <c r="C158" s="264"/>
      <c r="D158" s="237" t="s">
        <v>159</v>
      </c>
      <c r="E158" s="265" t="s">
        <v>1</v>
      </c>
      <c r="F158" s="266" t="s">
        <v>161</v>
      </c>
      <c r="G158" s="264"/>
      <c r="H158" s="267">
        <v>1</v>
      </c>
      <c r="I158" s="268"/>
      <c r="J158" s="268"/>
      <c r="K158" s="264"/>
      <c r="L158" s="264"/>
      <c r="M158" s="269"/>
      <c r="N158" s="270"/>
      <c r="O158" s="271"/>
      <c r="P158" s="271"/>
      <c r="Q158" s="271"/>
      <c r="R158" s="271"/>
      <c r="S158" s="271"/>
      <c r="T158" s="271"/>
      <c r="U158" s="271"/>
      <c r="V158" s="271"/>
      <c r="W158" s="271"/>
      <c r="X158" s="272"/>
      <c r="Y158" s="15"/>
      <c r="Z158" s="15"/>
      <c r="AA158" s="15"/>
      <c r="AB158" s="15"/>
      <c r="AC158" s="15"/>
      <c r="AD158" s="15"/>
      <c r="AE158" s="15"/>
      <c r="AT158" s="273" t="s">
        <v>159</v>
      </c>
      <c r="AU158" s="273" t="s">
        <v>91</v>
      </c>
      <c r="AV158" s="15" t="s">
        <v>156</v>
      </c>
      <c r="AW158" s="15" t="s">
        <v>5</v>
      </c>
      <c r="AX158" s="15" t="s">
        <v>89</v>
      </c>
      <c r="AY158" s="273" t="s">
        <v>148</v>
      </c>
    </row>
    <row r="159" spans="1:65" s="2" customFormat="1" ht="44.25" customHeight="1">
      <c r="A159" s="38"/>
      <c r="B159" s="39"/>
      <c r="C159" s="274" t="s">
        <v>193</v>
      </c>
      <c r="D159" s="274" t="s">
        <v>162</v>
      </c>
      <c r="E159" s="275" t="s">
        <v>194</v>
      </c>
      <c r="F159" s="276" t="s">
        <v>195</v>
      </c>
      <c r="G159" s="277" t="s">
        <v>154</v>
      </c>
      <c r="H159" s="278">
        <v>10</v>
      </c>
      <c r="I159" s="279"/>
      <c r="J159" s="279"/>
      <c r="K159" s="280">
        <f>ROUND(P159*H159,2)</f>
        <v>0</v>
      </c>
      <c r="L159" s="276" t="s">
        <v>166</v>
      </c>
      <c r="M159" s="44"/>
      <c r="N159" s="281" t="s">
        <v>1</v>
      </c>
      <c r="O159" s="231" t="s">
        <v>44</v>
      </c>
      <c r="P159" s="232">
        <f>I159+J159</f>
        <v>0</v>
      </c>
      <c r="Q159" s="232">
        <f>ROUND(I159*H159,2)</f>
        <v>0</v>
      </c>
      <c r="R159" s="232">
        <f>ROUND(J159*H159,2)</f>
        <v>0</v>
      </c>
      <c r="S159" s="91"/>
      <c r="T159" s="233">
        <f>S159*H159</f>
        <v>0</v>
      </c>
      <c r="U159" s="233">
        <v>0</v>
      </c>
      <c r="V159" s="233">
        <f>U159*H159</f>
        <v>0</v>
      </c>
      <c r="W159" s="233">
        <v>0</v>
      </c>
      <c r="X159" s="234">
        <f>W159*H159</f>
        <v>0</v>
      </c>
      <c r="Y159" s="38"/>
      <c r="Z159" s="38"/>
      <c r="AA159" s="38"/>
      <c r="AB159" s="38"/>
      <c r="AC159" s="38"/>
      <c r="AD159" s="38"/>
      <c r="AE159" s="38"/>
      <c r="AR159" s="235" t="s">
        <v>156</v>
      </c>
      <c r="AT159" s="235" t="s">
        <v>162</v>
      </c>
      <c r="AU159" s="235" t="s">
        <v>91</v>
      </c>
      <c r="AY159" s="17" t="s">
        <v>148</v>
      </c>
      <c r="BE159" s="236">
        <f>IF(O159="základní",K159,0)</f>
        <v>0</v>
      </c>
      <c r="BF159" s="236">
        <f>IF(O159="snížená",K159,0)</f>
        <v>0</v>
      </c>
      <c r="BG159" s="236">
        <f>IF(O159="zákl. přenesená",K159,0)</f>
        <v>0</v>
      </c>
      <c r="BH159" s="236">
        <f>IF(O159="sníž. přenesená",K159,0)</f>
        <v>0</v>
      </c>
      <c r="BI159" s="236">
        <f>IF(O159="nulová",K159,0)</f>
        <v>0</v>
      </c>
      <c r="BJ159" s="17" t="s">
        <v>89</v>
      </c>
      <c r="BK159" s="236">
        <f>ROUND(P159*H159,2)</f>
        <v>0</v>
      </c>
      <c r="BL159" s="17" t="s">
        <v>156</v>
      </c>
      <c r="BM159" s="235" t="s">
        <v>196</v>
      </c>
    </row>
    <row r="160" spans="1:47" s="2" customFormat="1" ht="12">
      <c r="A160" s="38"/>
      <c r="B160" s="39"/>
      <c r="C160" s="40"/>
      <c r="D160" s="237" t="s">
        <v>158</v>
      </c>
      <c r="E160" s="40"/>
      <c r="F160" s="238" t="s">
        <v>195</v>
      </c>
      <c r="G160" s="40"/>
      <c r="H160" s="40"/>
      <c r="I160" s="239"/>
      <c r="J160" s="239"/>
      <c r="K160" s="40"/>
      <c r="L160" s="40"/>
      <c r="M160" s="44"/>
      <c r="N160" s="240"/>
      <c r="O160" s="241"/>
      <c r="P160" s="91"/>
      <c r="Q160" s="91"/>
      <c r="R160" s="91"/>
      <c r="S160" s="91"/>
      <c r="T160" s="91"/>
      <c r="U160" s="91"/>
      <c r="V160" s="91"/>
      <c r="W160" s="91"/>
      <c r="X160" s="92"/>
      <c r="Y160" s="38"/>
      <c r="Z160" s="38"/>
      <c r="AA160" s="38"/>
      <c r="AB160" s="38"/>
      <c r="AC160" s="38"/>
      <c r="AD160" s="38"/>
      <c r="AE160" s="38"/>
      <c r="AT160" s="17" t="s">
        <v>158</v>
      </c>
      <c r="AU160" s="17" t="s">
        <v>91</v>
      </c>
    </row>
    <row r="161" spans="1:47" s="2" customFormat="1" ht="12">
      <c r="A161" s="38"/>
      <c r="B161" s="39"/>
      <c r="C161" s="40"/>
      <c r="D161" s="282" t="s">
        <v>169</v>
      </c>
      <c r="E161" s="40"/>
      <c r="F161" s="283" t="s">
        <v>197</v>
      </c>
      <c r="G161" s="40"/>
      <c r="H161" s="40"/>
      <c r="I161" s="239"/>
      <c r="J161" s="239"/>
      <c r="K161" s="40"/>
      <c r="L161" s="40"/>
      <c r="M161" s="44"/>
      <c r="N161" s="240"/>
      <c r="O161" s="241"/>
      <c r="P161" s="91"/>
      <c r="Q161" s="91"/>
      <c r="R161" s="91"/>
      <c r="S161" s="91"/>
      <c r="T161" s="91"/>
      <c r="U161" s="91"/>
      <c r="V161" s="91"/>
      <c r="W161" s="91"/>
      <c r="X161" s="92"/>
      <c r="Y161" s="38"/>
      <c r="Z161" s="38"/>
      <c r="AA161" s="38"/>
      <c r="AB161" s="38"/>
      <c r="AC161" s="38"/>
      <c r="AD161" s="38"/>
      <c r="AE161" s="38"/>
      <c r="AT161" s="17" t="s">
        <v>169</v>
      </c>
      <c r="AU161" s="17" t="s">
        <v>91</v>
      </c>
    </row>
    <row r="162" spans="1:51" s="13" customFormat="1" ht="12">
      <c r="A162" s="13"/>
      <c r="B162" s="242"/>
      <c r="C162" s="243"/>
      <c r="D162" s="237" t="s">
        <v>159</v>
      </c>
      <c r="E162" s="244" t="s">
        <v>1</v>
      </c>
      <c r="F162" s="245" t="s">
        <v>160</v>
      </c>
      <c r="G162" s="243"/>
      <c r="H162" s="244" t="s">
        <v>1</v>
      </c>
      <c r="I162" s="246"/>
      <c r="J162" s="246"/>
      <c r="K162" s="243"/>
      <c r="L162" s="243"/>
      <c r="M162" s="247"/>
      <c r="N162" s="248"/>
      <c r="O162" s="249"/>
      <c r="P162" s="249"/>
      <c r="Q162" s="249"/>
      <c r="R162" s="249"/>
      <c r="S162" s="249"/>
      <c r="T162" s="249"/>
      <c r="U162" s="249"/>
      <c r="V162" s="249"/>
      <c r="W162" s="249"/>
      <c r="X162" s="250"/>
      <c r="Y162" s="13"/>
      <c r="Z162" s="13"/>
      <c r="AA162" s="13"/>
      <c r="AB162" s="13"/>
      <c r="AC162" s="13"/>
      <c r="AD162" s="13"/>
      <c r="AE162" s="13"/>
      <c r="AT162" s="251" t="s">
        <v>159</v>
      </c>
      <c r="AU162" s="251" t="s">
        <v>91</v>
      </c>
      <c r="AV162" s="13" t="s">
        <v>89</v>
      </c>
      <c r="AW162" s="13" t="s">
        <v>5</v>
      </c>
      <c r="AX162" s="13" t="s">
        <v>81</v>
      </c>
      <c r="AY162" s="251" t="s">
        <v>148</v>
      </c>
    </row>
    <row r="163" spans="1:51" s="14" customFormat="1" ht="12">
      <c r="A163" s="14"/>
      <c r="B163" s="252"/>
      <c r="C163" s="253"/>
      <c r="D163" s="237" t="s">
        <v>159</v>
      </c>
      <c r="E163" s="254" t="s">
        <v>1</v>
      </c>
      <c r="F163" s="255" t="s">
        <v>198</v>
      </c>
      <c r="G163" s="253"/>
      <c r="H163" s="256">
        <v>10</v>
      </c>
      <c r="I163" s="257"/>
      <c r="J163" s="257"/>
      <c r="K163" s="253"/>
      <c r="L163" s="253"/>
      <c r="M163" s="258"/>
      <c r="N163" s="259"/>
      <c r="O163" s="260"/>
      <c r="P163" s="260"/>
      <c r="Q163" s="260"/>
      <c r="R163" s="260"/>
      <c r="S163" s="260"/>
      <c r="T163" s="260"/>
      <c r="U163" s="260"/>
      <c r="V163" s="260"/>
      <c r="W163" s="260"/>
      <c r="X163" s="261"/>
      <c r="Y163" s="14"/>
      <c r="Z163" s="14"/>
      <c r="AA163" s="14"/>
      <c r="AB163" s="14"/>
      <c r="AC163" s="14"/>
      <c r="AD163" s="14"/>
      <c r="AE163" s="14"/>
      <c r="AT163" s="262" t="s">
        <v>159</v>
      </c>
      <c r="AU163" s="262" t="s">
        <v>91</v>
      </c>
      <c r="AV163" s="14" t="s">
        <v>91</v>
      </c>
      <c r="AW163" s="14" t="s">
        <v>5</v>
      </c>
      <c r="AX163" s="14" t="s">
        <v>81</v>
      </c>
      <c r="AY163" s="262" t="s">
        <v>148</v>
      </c>
    </row>
    <row r="164" spans="1:51" s="15" customFormat="1" ht="12">
      <c r="A164" s="15"/>
      <c r="B164" s="263"/>
      <c r="C164" s="264"/>
      <c r="D164" s="237" t="s">
        <v>159</v>
      </c>
      <c r="E164" s="265" t="s">
        <v>1</v>
      </c>
      <c r="F164" s="266" t="s">
        <v>161</v>
      </c>
      <c r="G164" s="264"/>
      <c r="H164" s="267">
        <v>10</v>
      </c>
      <c r="I164" s="268"/>
      <c r="J164" s="268"/>
      <c r="K164" s="264"/>
      <c r="L164" s="264"/>
      <c r="M164" s="269"/>
      <c r="N164" s="270"/>
      <c r="O164" s="271"/>
      <c r="P164" s="271"/>
      <c r="Q164" s="271"/>
      <c r="R164" s="271"/>
      <c r="S164" s="271"/>
      <c r="T164" s="271"/>
      <c r="U164" s="271"/>
      <c r="V164" s="271"/>
      <c r="W164" s="271"/>
      <c r="X164" s="272"/>
      <c r="Y164" s="15"/>
      <c r="Z164" s="15"/>
      <c r="AA164" s="15"/>
      <c r="AB164" s="15"/>
      <c r="AC164" s="15"/>
      <c r="AD164" s="15"/>
      <c r="AE164" s="15"/>
      <c r="AT164" s="273" t="s">
        <v>159</v>
      </c>
      <c r="AU164" s="273" t="s">
        <v>91</v>
      </c>
      <c r="AV164" s="15" t="s">
        <v>156</v>
      </c>
      <c r="AW164" s="15" t="s">
        <v>5</v>
      </c>
      <c r="AX164" s="15" t="s">
        <v>89</v>
      </c>
      <c r="AY164" s="273" t="s">
        <v>148</v>
      </c>
    </row>
    <row r="165" spans="1:65" s="2" customFormat="1" ht="49.05" customHeight="1">
      <c r="A165" s="38"/>
      <c r="B165" s="39"/>
      <c r="C165" s="221" t="s">
        <v>155</v>
      </c>
      <c r="D165" s="221" t="s">
        <v>151</v>
      </c>
      <c r="E165" s="222" t="s">
        <v>199</v>
      </c>
      <c r="F165" s="223" t="s">
        <v>200</v>
      </c>
      <c r="G165" s="224" t="s">
        <v>154</v>
      </c>
      <c r="H165" s="225">
        <v>8</v>
      </c>
      <c r="I165" s="226"/>
      <c r="J165" s="227"/>
      <c r="K165" s="228">
        <f>ROUND(P165*H165,2)</f>
        <v>0</v>
      </c>
      <c r="L165" s="223" t="s">
        <v>1</v>
      </c>
      <c r="M165" s="229"/>
      <c r="N165" s="230" t="s">
        <v>1</v>
      </c>
      <c r="O165" s="231" t="s">
        <v>44</v>
      </c>
      <c r="P165" s="232">
        <f>I165+J165</f>
        <v>0</v>
      </c>
      <c r="Q165" s="232">
        <f>ROUND(I165*H165,2)</f>
        <v>0</v>
      </c>
      <c r="R165" s="232">
        <f>ROUND(J165*H165,2)</f>
        <v>0</v>
      </c>
      <c r="S165" s="91"/>
      <c r="T165" s="233">
        <f>S165*H165</f>
        <v>0</v>
      </c>
      <c r="U165" s="233">
        <v>0</v>
      </c>
      <c r="V165" s="233">
        <f>U165*H165</f>
        <v>0</v>
      </c>
      <c r="W165" s="233">
        <v>0</v>
      </c>
      <c r="X165" s="234">
        <f>W165*H165</f>
        <v>0</v>
      </c>
      <c r="Y165" s="38"/>
      <c r="Z165" s="38"/>
      <c r="AA165" s="38"/>
      <c r="AB165" s="38"/>
      <c r="AC165" s="38"/>
      <c r="AD165" s="38"/>
      <c r="AE165" s="38"/>
      <c r="AR165" s="235" t="s">
        <v>155</v>
      </c>
      <c r="AT165" s="235" t="s">
        <v>151</v>
      </c>
      <c r="AU165" s="235" t="s">
        <v>91</v>
      </c>
      <c r="AY165" s="17" t="s">
        <v>148</v>
      </c>
      <c r="BE165" s="236">
        <f>IF(O165="základní",K165,0)</f>
        <v>0</v>
      </c>
      <c r="BF165" s="236">
        <f>IF(O165="snížená",K165,0)</f>
        <v>0</v>
      </c>
      <c r="BG165" s="236">
        <f>IF(O165="zákl. přenesená",K165,0)</f>
        <v>0</v>
      </c>
      <c r="BH165" s="236">
        <f>IF(O165="sníž. přenesená",K165,0)</f>
        <v>0</v>
      </c>
      <c r="BI165" s="236">
        <f>IF(O165="nulová",K165,0)</f>
        <v>0</v>
      </c>
      <c r="BJ165" s="17" t="s">
        <v>89</v>
      </c>
      <c r="BK165" s="236">
        <f>ROUND(P165*H165,2)</f>
        <v>0</v>
      </c>
      <c r="BL165" s="17" t="s">
        <v>156</v>
      </c>
      <c r="BM165" s="235" t="s">
        <v>201</v>
      </c>
    </row>
    <row r="166" spans="1:47" s="2" customFormat="1" ht="12">
      <c r="A166" s="38"/>
      <c r="B166" s="39"/>
      <c r="C166" s="40"/>
      <c r="D166" s="237" t="s">
        <v>158</v>
      </c>
      <c r="E166" s="40"/>
      <c r="F166" s="238" t="s">
        <v>200</v>
      </c>
      <c r="G166" s="40"/>
      <c r="H166" s="40"/>
      <c r="I166" s="239"/>
      <c r="J166" s="239"/>
      <c r="K166" s="40"/>
      <c r="L166" s="40"/>
      <c r="M166" s="44"/>
      <c r="N166" s="240"/>
      <c r="O166" s="241"/>
      <c r="P166" s="91"/>
      <c r="Q166" s="91"/>
      <c r="R166" s="91"/>
      <c r="S166" s="91"/>
      <c r="T166" s="91"/>
      <c r="U166" s="91"/>
      <c r="V166" s="91"/>
      <c r="W166" s="91"/>
      <c r="X166" s="92"/>
      <c r="Y166" s="38"/>
      <c r="Z166" s="38"/>
      <c r="AA166" s="38"/>
      <c r="AB166" s="38"/>
      <c r="AC166" s="38"/>
      <c r="AD166" s="38"/>
      <c r="AE166" s="38"/>
      <c r="AT166" s="17" t="s">
        <v>158</v>
      </c>
      <c r="AU166" s="17" t="s">
        <v>91</v>
      </c>
    </row>
    <row r="167" spans="1:47" s="2" customFormat="1" ht="12">
      <c r="A167" s="38"/>
      <c r="B167" s="39"/>
      <c r="C167" s="40"/>
      <c r="D167" s="237" t="s">
        <v>176</v>
      </c>
      <c r="E167" s="40"/>
      <c r="F167" s="284" t="s">
        <v>192</v>
      </c>
      <c r="G167" s="40"/>
      <c r="H167" s="40"/>
      <c r="I167" s="239"/>
      <c r="J167" s="239"/>
      <c r="K167" s="40"/>
      <c r="L167" s="40"/>
      <c r="M167" s="44"/>
      <c r="N167" s="240"/>
      <c r="O167" s="241"/>
      <c r="P167" s="91"/>
      <c r="Q167" s="91"/>
      <c r="R167" s="91"/>
      <c r="S167" s="91"/>
      <c r="T167" s="91"/>
      <c r="U167" s="91"/>
      <c r="V167" s="91"/>
      <c r="W167" s="91"/>
      <c r="X167" s="92"/>
      <c r="Y167" s="38"/>
      <c r="Z167" s="38"/>
      <c r="AA167" s="38"/>
      <c r="AB167" s="38"/>
      <c r="AC167" s="38"/>
      <c r="AD167" s="38"/>
      <c r="AE167" s="38"/>
      <c r="AT167" s="17" t="s">
        <v>176</v>
      </c>
      <c r="AU167" s="17" t="s">
        <v>91</v>
      </c>
    </row>
    <row r="168" spans="1:51" s="13" customFormat="1" ht="12">
      <c r="A168" s="13"/>
      <c r="B168" s="242"/>
      <c r="C168" s="243"/>
      <c r="D168" s="237" t="s">
        <v>159</v>
      </c>
      <c r="E168" s="244" t="s">
        <v>1</v>
      </c>
      <c r="F168" s="245" t="s">
        <v>160</v>
      </c>
      <c r="G168" s="243"/>
      <c r="H168" s="244" t="s">
        <v>1</v>
      </c>
      <c r="I168" s="246"/>
      <c r="J168" s="246"/>
      <c r="K168" s="243"/>
      <c r="L168" s="243"/>
      <c r="M168" s="247"/>
      <c r="N168" s="248"/>
      <c r="O168" s="249"/>
      <c r="P168" s="249"/>
      <c r="Q168" s="249"/>
      <c r="R168" s="249"/>
      <c r="S168" s="249"/>
      <c r="T168" s="249"/>
      <c r="U168" s="249"/>
      <c r="V168" s="249"/>
      <c r="W168" s="249"/>
      <c r="X168" s="250"/>
      <c r="Y168" s="13"/>
      <c r="Z168" s="13"/>
      <c r="AA168" s="13"/>
      <c r="AB168" s="13"/>
      <c r="AC168" s="13"/>
      <c r="AD168" s="13"/>
      <c r="AE168" s="13"/>
      <c r="AT168" s="251" t="s">
        <v>159</v>
      </c>
      <c r="AU168" s="251" t="s">
        <v>91</v>
      </c>
      <c r="AV168" s="13" t="s">
        <v>89</v>
      </c>
      <c r="AW168" s="13" t="s">
        <v>5</v>
      </c>
      <c r="AX168" s="13" t="s">
        <v>81</v>
      </c>
      <c r="AY168" s="251" t="s">
        <v>148</v>
      </c>
    </row>
    <row r="169" spans="1:51" s="14" customFormat="1" ht="12">
      <c r="A169" s="14"/>
      <c r="B169" s="252"/>
      <c r="C169" s="253"/>
      <c r="D169" s="237" t="s">
        <v>159</v>
      </c>
      <c r="E169" s="254" t="s">
        <v>1</v>
      </c>
      <c r="F169" s="255" t="s">
        <v>155</v>
      </c>
      <c r="G169" s="253"/>
      <c r="H169" s="256">
        <v>8</v>
      </c>
      <c r="I169" s="257"/>
      <c r="J169" s="257"/>
      <c r="K169" s="253"/>
      <c r="L169" s="253"/>
      <c r="M169" s="258"/>
      <c r="N169" s="259"/>
      <c r="O169" s="260"/>
      <c r="P169" s="260"/>
      <c r="Q169" s="260"/>
      <c r="R169" s="260"/>
      <c r="S169" s="260"/>
      <c r="T169" s="260"/>
      <c r="U169" s="260"/>
      <c r="V169" s="260"/>
      <c r="W169" s="260"/>
      <c r="X169" s="261"/>
      <c r="Y169" s="14"/>
      <c r="Z169" s="14"/>
      <c r="AA169" s="14"/>
      <c r="AB169" s="14"/>
      <c r="AC169" s="14"/>
      <c r="AD169" s="14"/>
      <c r="AE169" s="14"/>
      <c r="AT169" s="262" t="s">
        <v>159</v>
      </c>
      <c r="AU169" s="262" t="s">
        <v>91</v>
      </c>
      <c r="AV169" s="14" t="s">
        <v>91</v>
      </c>
      <c r="AW169" s="14" t="s">
        <v>5</v>
      </c>
      <c r="AX169" s="14" t="s">
        <v>81</v>
      </c>
      <c r="AY169" s="262" t="s">
        <v>148</v>
      </c>
    </row>
    <row r="170" spans="1:51" s="15" customFormat="1" ht="12">
      <c r="A170" s="15"/>
      <c r="B170" s="263"/>
      <c r="C170" s="264"/>
      <c r="D170" s="237" t="s">
        <v>159</v>
      </c>
      <c r="E170" s="265" t="s">
        <v>1</v>
      </c>
      <c r="F170" s="266" t="s">
        <v>161</v>
      </c>
      <c r="G170" s="264"/>
      <c r="H170" s="267">
        <v>8</v>
      </c>
      <c r="I170" s="268"/>
      <c r="J170" s="268"/>
      <c r="K170" s="264"/>
      <c r="L170" s="264"/>
      <c r="M170" s="269"/>
      <c r="N170" s="270"/>
      <c r="O170" s="271"/>
      <c r="P170" s="271"/>
      <c r="Q170" s="271"/>
      <c r="R170" s="271"/>
      <c r="S170" s="271"/>
      <c r="T170" s="271"/>
      <c r="U170" s="271"/>
      <c r="V170" s="271"/>
      <c r="W170" s="271"/>
      <c r="X170" s="272"/>
      <c r="Y170" s="15"/>
      <c r="Z170" s="15"/>
      <c r="AA170" s="15"/>
      <c r="AB170" s="15"/>
      <c r="AC170" s="15"/>
      <c r="AD170" s="15"/>
      <c r="AE170" s="15"/>
      <c r="AT170" s="273" t="s">
        <v>159</v>
      </c>
      <c r="AU170" s="273" t="s">
        <v>91</v>
      </c>
      <c r="AV170" s="15" t="s">
        <v>156</v>
      </c>
      <c r="AW170" s="15" t="s">
        <v>5</v>
      </c>
      <c r="AX170" s="15" t="s">
        <v>89</v>
      </c>
      <c r="AY170" s="273" t="s">
        <v>148</v>
      </c>
    </row>
    <row r="171" spans="1:65" s="2" customFormat="1" ht="49.05" customHeight="1">
      <c r="A171" s="38"/>
      <c r="B171" s="39"/>
      <c r="C171" s="221" t="s">
        <v>202</v>
      </c>
      <c r="D171" s="221" t="s">
        <v>151</v>
      </c>
      <c r="E171" s="222" t="s">
        <v>203</v>
      </c>
      <c r="F171" s="223" t="s">
        <v>204</v>
      </c>
      <c r="G171" s="224" t="s">
        <v>154</v>
      </c>
      <c r="H171" s="225">
        <v>2</v>
      </c>
      <c r="I171" s="226"/>
      <c r="J171" s="227"/>
      <c r="K171" s="228">
        <f>ROUND(P171*H171,2)</f>
        <v>0</v>
      </c>
      <c r="L171" s="223" t="s">
        <v>1</v>
      </c>
      <c r="M171" s="229"/>
      <c r="N171" s="230" t="s">
        <v>1</v>
      </c>
      <c r="O171" s="231" t="s">
        <v>44</v>
      </c>
      <c r="P171" s="232">
        <f>I171+J171</f>
        <v>0</v>
      </c>
      <c r="Q171" s="232">
        <f>ROUND(I171*H171,2)</f>
        <v>0</v>
      </c>
      <c r="R171" s="232">
        <f>ROUND(J171*H171,2)</f>
        <v>0</v>
      </c>
      <c r="S171" s="91"/>
      <c r="T171" s="233">
        <f>S171*H171</f>
        <v>0</v>
      </c>
      <c r="U171" s="233">
        <v>0</v>
      </c>
      <c r="V171" s="233">
        <f>U171*H171</f>
        <v>0</v>
      </c>
      <c r="W171" s="233">
        <v>0</v>
      </c>
      <c r="X171" s="234">
        <f>W171*H171</f>
        <v>0</v>
      </c>
      <c r="Y171" s="38"/>
      <c r="Z171" s="38"/>
      <c r="AA171" s="38"/>
      <c r="AB171" s="38"/>
      <c r="AC171" s="38"/>
      <c r="AD171" s="38"/>
      <c r="AE171" s="38"/>
      <c r="AR171" s="235" t="s">
        <v>155</v>
      </c>
      <c r="AT171" s="235" t="s">
        <v>151</v>
      </c>
      <c r="AU171" s="235" t="s">
        <v>91</v>
      </c>
      <c r="AY171" s="17" t="s">
        <v>148</v>
      </c>
      <c r="BE171" s="236">
        <f>IF(O171="základní",K171,0)</f>
        <v>0</v>
      </c>
      <c r="BF171" s="236">
        <f>IF(O171="snížená",K171,0)</f>
        <v>0</v>
      </c>
      <c r="BG171" s="236">
        <f>IF(O171="zákl. přenesená",K171,0)</f>
        <v>0</v>
      </c>
      <c r="BH171" s="236">
        <f>IF(O171="sníž. přenesená",K171,0)</f>
        <v>0</v>
      </c>
      <c r="BI171" s="236">
        <f>IF(O171="nulová",K171,0)</f>
        <v>0</v>
      </c>
      <c r="BJ171" s="17" t="s">
        <v>89</v>
      </c>
      <c r="BK171" s="236">
        <f>ROUND(P171*H171,2)</f>
        <v>0</v>
      </c>
      <c r="BL171" s="17" t="s">
        <v>156</v>
      </c>
      <c r="BM171" s="235" t="s">
        <v>205</v>
      </c>
    </row>
    <row r="172" spans="1:47" s="2" customFormat="1" ht="12">
      <c r="A172" s="38"/>
      <c r="B172" s="39"/>
      <c r="C172" s="40"/>
      <c r="D172" s="237" t="s">
        <v>158</v>
      </c>
      <c r="E172" s="40"/>
      <c r="F172" s="238" t="s">
        <v>204</v>
      </c>
      <c r="G172" s="40"/>
      <c r="H172" s="40"/>
      <c r="I172" s="239"/>
      <c r="J172" s="239"/>
      <c r="K172" s="40"/>
      <c r="L172" s="40"/>
      <c r="M172" s="44"/>
      <c r="N172" s="240"/>
      <c r="O172" s="241"/>
      <c r="P172" s="91"/>
      <c r="Q172" s="91"/>
      <c r="R172" s="91"/>
      <c r="S172" s="91"/>
      <c r="T172" s="91"/>
      <c r="U172" s="91"/>
      <c r="V172" s="91"/>
      <c r="W172" s="91"/>
      <c r="X172" s="92"/>
      <c r="Y172" s="38"/>
      <c r="Z172" s="38"/>
      <c r="AA172" s="38"/>
      <c r="AB172" s="38"/>
      <c r="AC172" s="38"/>
      <c r="AD172" s="38"/>
      <c r="AE172" s="38"/>
      <c r="AT172" s="17" t="s">
        <v>158</v>
      </c>
      <c r="AU172" s="17" t="s">
        <v>91</v>
      </c>
    </row>
    <row r="173" spans="1:47" s="2" customFormat="1" ht="12">
      <c r="A173" s="38"/>
      <c r="B173" s="39"/>
      <c r="C173" s="40"/>
      <c r="D173" s="237" t="s">
        <v>176</v>
      </c>
      <c r="E173" s="40"/>
      <c r="F173" s="284" t="s">
        <v>192</v>
      </c>
      <c r="G173" s="40"/>
      <c r="H173" s="40"/>
      <c r="I173" s="239"/>
      <c r="J173" s="239"/>
      <c r="K173" s="40"/>
      <c r="L173" s="40"/>
      <c r="M173" s="44"/>
      <c r="N173" s="240"/>
      <c r="O173" s="241"/>
      <c r="P173" s="91"/>
      <c r="Q173" s="91"/>
      <c r="R173" s="91"/>
      <c r="S173" s="91"/>
      <c r="T173" s="91"/>
      <c r="U173" s="91"/>
      <c r="V173" s="91"/>
      <c r="W173" s="91"/>
      <c r="X173" s="92"/>
      <c r="Y173" s="38"/>
      <c r="Z173" s="38"/>
      <c r="AA173" s="38"/>
      <c r="AB173" s="38"/>
      <c r="AC173" s="38"/>
      <c r="AD173" s="38"/>
      <c r="AE173" s="38"/>
      <c r="AT173" s="17" t="s">
        <v>176</v>
      </c>
      <c r="AU173" s="17" t="s">
        <v>91</v>
      </c>
    </row>
    <row r="174" spans="1:51" s="13" customFormat="1" ht="12">
      <c r="A174" s="13"/>
      <c r="B174" s="242"/>
      <c r="C174" s="243"/>
      <c r="D174" s="237" t="s">
        <v>159</v>
      </c>
      <c r="E174" s="244" t="s">
        <v>1</v>
      </c>
      <c r="F174" s="245" t="s">
        <v>160</v>
      </c>
      <c r="G174" s="243"/>
      <c r="H174" s="244" t="s">
        <v>1</v>
      </c>
      <c r="I174" s="246"/>
      <c r="J174" s="246"/>
      <c r="K174" s="243"/>
      <c r="L174" s="243"/>
      <c r="M174" s="247"/>
      <c r="N174" s="248"/>
      <c r="O174" s="249"/>
      <c r="P174" s="249"/>
      <c r="Q174" s="249"/>
      <c r="R174" s="249"/>
      <c r="S174" s="249"/>
      <c r="T174" s="249"/>
      <c r="U174" s="249"/>
      <c r="V174" s="249"/>
      <c r="W174" s="249"/>
      <c r="X174" s="250"/>
      <c r="Y174" s="13"/>
      <c r="Z174" s="13"/>
      <c r="AA174" s="13"/>
      <c r="AB174" s="13"/>
      <c r="AC174" s="13"/>
      <c r="AD174" s="13"/>
      <c r="AE174" s="13"/>
      <c r="AT174" s="251" t="s">
        <v>159</v>
      </c>
      <c r="AU174" s="251" t="s">
        <v>91</v>
      </c>
      <c r="AV174" s="13" t="s">
        <v>89</v>
      </c>
      <c r="AW174" s="13" t="s">
        <v>5</v>
      </c>
      <c r="AX174" s="13" t="s">
        <v>81</v>
      </c>
      <c r="AY174" s="251" t="s">
        <v>148</v>
      </c>
    </row>
    <row r="175" spans="1:51" s="14" customFormat="1" ht="12">
      <c r="A175" s="14"/>
      <c r="B175" s="252"/>
      <c r="C175" s="253"/>
      <c r="D175" s="237" t="s">
        <v>159</v>
      </c>
      <c r="E175" s="254" t="s">
        <v>1</v>
      </c>
      <c r="F175" s="255" t="s">
        <v>91</v>
      </c>
      <c r="G175" s="253"/>
      <c r="H175" s="256">
        <v>2</v>
      </c>
      <c r="I175" s="257"/>
      <c r="J175" s="257"/>
      <c r="K175" s="253"/>
      <c r="L175" s="253"/>
      <c r="M175" s="258"/>
      <c r="N175" s="259"/>
      <c r="O175" s="260"/>
      <c r="P175" s="260"/>
      <c r="Q175" s="260"/>
      <c r="R175" s="260"/>
      <c r="S175" s="260"/>
      <c r="T175" s="260"/>
      <c r="U175" s="260"/>
      <c r="V175" s="260"/>
      <c r="W175" s="260"/>
      <c r="X175" s="261"/>
      <c r="Y175" s="14"/>
      <c r="Z175" s="14"/>
      <c r="AA175" s="14"/>
      <c r="AB175" s="14"/>
      <c r="AC175" s="14"/>
      <c r="AD175" s="14"/>
      <c r="AE175" s="14"/>
      <c r="AT175" s="262" t="s">
        <v>159</v>
      </c>
      <c r="AU175" s="262" t="s">
        <v>91</v>
      </c>
      <c r="AV175" s="14" t="s">
        <v>91</v>
      </c>
      <c r="AW175" s="14" t="s">
        <v>5</v>
      </c>
      <c r="AX175" s="14" t="s">
        <v>81</v>
      </c>
      <c r="AY175" s="262" t="s">
        <v>148</v>
      </c>
    </row>
    <row r="176" spans="1:51" s="15" customFormat="1" ht="12">
      <c r="A176" s="15"/>
      <c r="B176" s="263"/>
      <c r="C176" s="264"/>
      <c r="D176" s="237" t="s">
        <v>159</v>
      </c>
      <c r="E176" s="265" t="s">
        <v>1</v>
      </c>
      <c r="F176" s="266" t="s">
        <v>161</v>
      </c>
      <c r="G176" s="264"/>
      <c r="H176" s="267">
        <v>2</v>
      </c>
      <c r="I176" s="268"/>
      <c r="J176" s="268"/>
      <c r="K176" s="264"/>
      <c r="L176" s="264"/>
      <c r="M176" s="269"/>
      <c r="N176" s="270"/>
      <c r="O176" s="271"/>
      <c r="P176" s="271"/>
      <c r="Q176" s="271"/>
      <c r="R176" s="271"/>
      <c r="S176" s="271"/>
      <c r="T176" s="271"/>
      <c r="U176" s="271"/>
      <c r="V176" s="271"/>
      <c r="W176" s="271"/>
      <c r="X176" s="272"/>
      <c r="Y176" s="15"/>
      <c r="Z176" s="15"/>
      <c r="AA176" s="15"/>
      <c r="AB176" s="15"/>
      <c r="AC176" s="15"/>
      <c r="AD176" s="15"/>
      <c r="AE176" s="15"/>
      <c r="AT176" s="273" t="s">
        <v>159</v>
      </c>
      <c r="AU176" s="273" t="s">
        <v>91</v>
      </c>
      <c r="AV176" s="15" t="s">
        <v>156</v>
      </c>
      <c r="AW176" s="15" t="s">
        <v>5</v>
      </c>
      <c r="AX176" s="15" t="s">
        <v>89</v>
      </c>
      <c r="AY176" s="273" t="s">
        <v>148</v>
      </c>
    </row>
    <row r="177" spans="1:65" s="2" customFormat="1" ht="24.15" customHeight="1">
      <c r="A177" s="38"/>
      <c r="B177" s="39"/>
      <c r="C177" s="274" t="s">
        <v>206</v>
      </c>
      <c r="D177" s="274" t="s">
        <v>162</v>
      </c>
      <c r="E177" s="275" t="s">
        <v>207</v>
      </c>
      <c r="F177" s="276" t="s">
        <v>208</v>
      </c>
      <c r="G177" s="277" t="s">
        <v>154</v>
      </c>
      <c r="H177" s="278">
        <v>1</v>
      </c>
      <c r="I177" s="279"/>
      <c r="J177" s="279"/>
      <c r="K177" s="280">
        <f>ROUND(P177*H177,2)</f>
        <v>0</v>
      </c>
      <c r="L177" s="276" t="s">
        <v>166</v>
      </c>
      <c r="M177" s="44"/>
      <c r="N177" s="281" t="s">
        <v>1</v>
      </c>
      <c r="O177" s="231" t="s">
        <v>44</v>
      </c>
      <c r="P177" s="232">
        <f>I177+J177</f>
        <v>0</v>
      </c>
      <c r="Q177" s="232">
        <f>ROUND(I177*H177,2)</f>
        <v>0</v>
      </c>
      <c r="R177" s="232">
        <f>ROUND(J177*H177,2)</f>
        <v>0</v>
      </c>
      <c r="S177" s="91"/>
      <c r="T177" s="233">
        <f>S177*H177</f>
        <v>0</v>
      </c>
      <c r="U177" s="233">
        <v>0</v>
      </c>
      <c r="V177" s="233">
        <f>U177*H177</f>
        <v>0</v>
      </c>
      <c r="W177" s="233">
        <v>0</v>
      </c>
      <c r="X177" s="234">
        <f>W177*H177</f>
        <v>0</v>
      </c>
      <c r="Y177" s="38"/>
      <c r="Z177" s="38"/>
      <c r="AA177" s="38"/>
      <c r="AB177" s="38"/>
      <c r="AC177" s="38"/>
      <c r="AD177" s="38"/>
      <c r="AE177" s="38"/>
      <c r="AR177" s="235" t="s">
        <v>156</v>
      </c>
      <c r="AT177" s="235" t="s">
        <v>162</v>
      </c>
      <c r="AU177" s="235" t="s">
        <v>91</v>
      </c>
      <c r="AY177" s="17" t="s">
        <v>148</v>
      </c>
      <c r="BE177" s="236">
        <f>IF(O177="základní",K177,0)</f>
        <v>0</v>
      </c>
      <c r="BF177" s="236">
        <f>IF(O177="snížená",K177,0)</f>
        <v>0</v>
      </c>
      <c r="BG177" s="236">
        <f>IF(O177="zákl. přenesená",K177,0)</f>
        <v>0</v>
      </c>
      <c r="BH177" s="236">
        <f>IF(O177="sníž. přenesená",K177,0)</f>
        <v>0</v>
      </c>
      <c r="BI177" s="236">
        <f>IF(O177="nulová",K177,0)</f>
        <v>0</v>
      </c>
      <c r="BJ177" s="17" t="s">
        <v>89</v>
      </c>
      <c r="BK177" s="236">
        <f>ROUND(P177*H177,2)</f>
        <v>0</v>
      </c>
      <c r="BL177" s="17" t="s">
        <v>156</v>
      </c>
      <c r="BM177" s="235" t="s">
        <v>209</v>
      </c>
    </row>
    <row r="178" spans="1:47" s="2" customFormat="1" ht="12">
      <c r="A178" s="38"/>
      <c r="B178" s="39"/>
      <c r="C178" s="40"/>
      <c r="D178" s="237" t="s">
        <v>158</v>
      </c>
      <c r="E178" s="40"/>
      <c r="F178" s="238" t="s">
        <v>210</v>
      </c>
      <c r="G178" s="40"/>
      <c r="H178" s="40"/>
      <c r="I178" s="239"/>
      <c r="J178" s="239"/>
      <c r="K178" s="40"/>
      <c r="L178" s="40"/>
      <c r="M178" s="44"/>
      <c r="N178" s="240"/>
      <c r="O178" s="241"/>
      <c r="P178" s="91"/>
      <c r="Q178" s="91"/>
      <c r="R178" s="91"/>
      <c r="S178" s="91"/>
      <c r="T178" s="91"/>
      <c r="U178" s="91"/>
      <c r="V178" s="91"/>
      <c r="W178" s="91"/>
      <c r="X178" s="92"/>
      <c r="Y178" s="38"/>
      <c r="Z178" s="38"/>
      <c r="AA178" s="38"/>
      <c r="AB178" s="38"/>
      <c r="AC178" s="38"/>
      <c r="AD178" s="38"/>
      <c r="AE178" s="38"/>
      <c r="AT178" s="17" t="s">
        <v>158</v>
      </c>
      <c r="AU178" s="17" t="s">
        <v>91</v>
      </c>
    </row>
    <row r="179" spans="1:47" s="2" customFormat="1" ht="12">
      <c r="A179" s="38"/>
      <c r="B179" s="39"/>
      <c r="C179" s="40"/>
      <c r="D179" s="282" t="s">
        <v>169</v>
      </c>
      <c r="E179" s="40"/>
      <c r="F179" s="283" t="s">
        <v>211</v>
      </c>
      <c r="G179" s="40"/>
      <c r="H179" s="40"/>
      <c r="I179" s="239"/>
      <c r="J179" s="239"/>
      <c r="K179" s="40"/>
      <c r="L179" s="40"/>
      <c r="M179" s="44"/>
      <c r="N179" s="240"/>
      <c r="O179" s="241"/>
      <c r="P179" s="91"/>
      <c r="Q179" s="91"/>
      <c r="R179" s="91"/>
      <c r="S179" s="91"/>
      <c r="T179" s="91"/>
      <c r="U179" s="91"/>
      <c r="V179" s="91"/>
      <c r="W179" s="91"/>
      <c r="X179" s="92"/>
      <c r="Y179" s="38"/>
      <c r="Z179" s="38"/>
      <c r="AA179" s="38"/>
      <c r="AB179" s="38"/>
      <c r="AC179" s="38"/>
      <c r="AD179" s="38"/>
      <c r="AE179" s="38"/>
      <c r="AT179" s="17" t="s">
        <v>169</v>
      </c>
      <c r="AU179" s="17" t="s">
        <v>91</v>
      </c>
    </row>
    <row r="180" spans="1:51" s="13" customFormat="1" ht="12">
      <c r="A180" s="13"/>
      <c r="B180" s="242"/>
      <c r="C180" s="243"/>
      <c r="D180" s="237" t="s">
        <v>159</v>
      </c>
      <c r="E180" s="244" t="s">
        <v>1</v>
      </c>
      <c r="F180" s="245" t="s">
        <v>160</v>
      </c>
      <c r="G180" s="243"/>
      <c r="H180" s="244" t="s">
        <v>1</v>
      </c>
      <c r="I180" s="246"/>
      <c r="J180" s="246"/>
      <c r="K180" s="243"/>
      <c r="L180" s="243"/>
      <c r="M180" s="247"/>
      <c r="N180" s="248"/>
      <c r="O180" s="249"/>
      <c r="P180" s="249"/>
      <c r="Q180" s="249"/>
      <c r="R180" s="249"/>
      <c r="S180" s="249"/>
      <c r="T180" s="249"/>
      <c r="U180" s="249"/>
      <c r="V180" s="249"/>
      <c r="W180" s="249"/>
      <c r="X180" s="250"/>
      <c r="Y180" s="13"/>
      <c r="Z180" s="13"/>
      <c r="AA180" s="13"/>
      <c r="AB180" s="13"/>
      <c r="AC180" s="13"/>
      <c r="AD180" s="13"/>
      <c r="AE180" s="13"/>
      <c r="AT180" s="251" t="s">
        <v>159</v>
      </c>
      <c r="AU180" s="251" t="s">
        <v>91</v>
      </c>
      <c r="AV180" s="13" t="s">
        <v>89</v>
      </c>
      <c r="AW180" s="13" t="s">
        <v>5</v>
      </c>
      <c r="AX180" s="13" t="s">
        <v>81</v>
      </c>
      <c r="AY180" s="251" t="s">
        <v>148</v>
      </c>
    </row>
    <row r="181" spans="1:51" s="14" customFormat="1" ht="12">
      <c r="A181" s="14"/>
      <c r="B181" s="252"/>
      <c r="C181" s="253"/>
      <c r="D181" s="237" t="s">
        <v>159</v>
      </c>
      <c r="E181" s="254" t="s">
        <v>1</v>
      </c>
      <c r="F181" s="255" t="s">
        <v>89</v>
      </c>
      <c r="G181" s="253"/>
      <c r="H181" s="256">
        <v>1</v>
      </c>
      <c r="I181" s="257"/>
      <c r="J181" s="257"/>
      <c r="K181" s="253"/>
      <c r="L181" s="253"/>
      <c r="M181" s="258"/>
      <c r="N181" s="259"/>
      <c r="O181" s="260"/>
      <c r="P181" s="260"/>
      <c r="Q181" s="260"/>
      <c r="R181" s="260"/>
      <c r="S181" s="260"/>
      <c r="T181" s="260"/>
      <c r="U181" s="260"/>
      <c r="V181" s="260"/>
      <c r="W181" s="260"/>
      <c r="X181" s="261"/>
      <c r="Y181" s="14"/>
      <c r="Z181" s="14"/>
      <c r="AA181" s="14"/>
      <c r="AB181" s="14"/>
      <c r="AC181" s="14"/>
      <c r="AD181" s="14"/>
      <c r="AE181" s="14"/>
      <c r="AT181" s="262" t="s">
        <v>159</v>
      </c>
      <c r="AU181" s="262" t="s">
        <v>91</v>
      </c>
      <c r="AV181" s="14" t="s">
        <v>91</v>
      </c>
      <c r="AW181" s="14" t="s">
        <v>5</v>
      </c>
      <c r="AX181" s="14" t="s">
        <v>81</v>
      </c>
      <c r="AY181" s="262" t="s">
        <v>148</v>
      </c>
    </row>
    <row r="182" spans="1:51" s="15" customFormat="1" ht="12">
      <c r="A182" s="15"/>
      <c r="B182" s="263"/>
      <c r="C182" s="264"/>
      <c r="D182" s="237" t="s">
        <v>159</v>
      </c>
      <c r="E182" s="265" t="s">
        <v>1</v>
      </c>
      <c r="F182" s="266" t="s">
        <v>161</v>
      </c>
      <c r="G182" s="264"/>
      <c r="H182" s="267">
        <v>1</v>
      </c>
      <c r="I182" s="268"/>
      <c r="J182" s="268"/>
      <c r="K182" s="264"/>
      <c r="L182" s="264"/>
      <c r="M182" s="269"/>
      <c r="N182" s="270"/>
      <c r="O182" s="271"/>
      <c r="P182" s="271"/>
      <c r="Q182" s="271"/>
      <c r="R182" s="271"/>
      <c r="S182" s="271"/>
      <c r="T182" s="271"/>
      <c r="U182" s="271"/>
      <c r="V182" s="271"/>
      <c r="W182" s="271"/>
      <c r="X182" s="272"/>
      <c r="Y182" s="15"/>
      <c r="Z182" s="15"/>
      <c r="AA182" s="15"/>
      <c r="AB182" s="15"/>
      <c r="AC182" s="15"/>
      <c r="AD182" s="15"/>
      <c r="AE182" s="15"/>
      <c r="AT182" s="273" t="s">
        <v>159</v>
      </c>
      <c r="AU182" s="273" t="s">
        <v>91</v>
      </c>
      <c r="AV182" s="15" t="s">
        <v>156</v>
      </c>
      <c r="AW182" s="15" t="s">
        <v>5</v>
      </c>
      <c r="AX182" s="15" t="s">
        <v>89</v>
      </c>
      <c r="AY182" s="273" t="s">
        <v>148</v>
      </c>
    </row>
    <row r="183" spans="1:65" s="2" customFormat="1" ht="24.15" customHeight="1">
      <c r="A183" s="38"/>
      <c r="B183" s="39"/>
      <c r="C183" s="221" t="s">
        <v>212</v>
      </c>
      <c r="D183" s="221" t="s">
        <v>151</v>
      </c>
      <c r="E183" s="222" t="s">
        <v>213</v>
      </c>
      <c r="F183" s="223" t="s">
        <v>214</v>
      </c>
      <c r="G183" s="224" t="s">
        <v>154</v>
      </c>
      <c r="H183" s="225">
        <v>1</v>
      </c>
      <c r="I183" s="226"/>
      <c r="J183" s="227"/>
      <c r="K183" s="228">
        <f>ROUND(P183*H183,2)</f>
        <v>0</v>
      </c>
      <c r="L183" s="223" t="s">
        <v>1</v>
      </c>
      <c r="M183" s="229"/>
      <c r="N183" s="230" t="s">
        <v>1</v>
      </c>
      <c r="O183" s="231" t="s">
        <v>44</v>
      </c>
      <c r="P183" s="232">
        <f>I183+J183</f>
        <v>0</v>
      </c>
      <c r="Q183" s="232">
        <f>ROUND(I183*H183,2)</f>
        <v>0</v>
      </c>
      <c r="R183" s="232">
        <f>ROUND(J183*H183,2)</f>
        <v>0</v>
      </c>
      <c r="S183" s="91"/>
      <c r="T183" s="233">
        <f>S183*H183</f>
        <v>0</v>
      </c>
      <c r="U183" s="233">
        <v>0</v>
      </c>
      <c r="V183" s="233">
        <f>U183*H183</f>
        <v>0</v>
      </c>
      <c r="W183" s="233">
        <v>0</v>
      </c>
      <c r="X183" s="234">
        <f>W183*H183</f>
        <v>0</v>
      </c>
      <c r="Y183" s="38"/>
      <c r="Z183" s="38"/>
      <c r="AA183" s="38"/>
      <c r="AB183" s="38"/>
      <c r="AC183" s="38"/>
      <c r="AD183" s="38"/>
      <c r="AE183" s="38"/>
      <c r="AR183" s="235" t="s">
        <v>155</v>
      </c>
      <c r="AT183" s="235" t="s">
        <v>151</v>
      </c>
      <c r="AU183" s="235" t="s">
        <v>91</v>
      </c>
      <c r="AY183" s="17" t="s">
        <v>148</v>
      </c>
      <c r="BE183" s="236">
        <f>IF(O183="základní",K183,0)</f>
        <v>0</v>
      </c>
      <c r="BF183" s="236">
        <f>IF(O183="snížená",K183,0)</f>
        <v>0</v>
      </c>
      <c r="BG183" s="236">
        <f>IF(O183="zákl. přenesená",K183,0)</f>
        <v>0</v>
      </c>
      <c r="BH183" s="236">
        <f>IF(O183="sníž. přenesená",K183,0)</f>
        <v>0</v>
      </c>
      <c r="BI183" s="236">
        <f>IF(O183="nulová",K183,0)</f>
        <v>0</v>
      </c>
      <c r="BJ183" s="17" t="s">
        <v>89</v>
      </c>
      <c r="BK183" s="236">
        <f>ROUND(P183*H183,2)</f>
        <v>0</v>
      </c>
      <c r="BL183" s="17" t="s">
        <v>156</v>
      </c>
      <c r="BM183" s="235" t="s">
        <v>215</v>
      </c>
    </row>
    <row r="184" spans="1:47" s="2" customFormat="1" ht="12">
      <c r="A184" s="38"/>
      <c r="B184" s="39"/>
      <c r="C184" s="40"/>
      <c r="D184" s="237" t="s">
        <v>158</v>
      </c>
      <c r="E184" s="40"/>
      <c r="F184" s="238" t="s">
        <v>214</v>
      </c>
      <c r="G184" s="40"/>
      <c r="H184" s="40"/>
      <c r="I184" s="239"/>
      <c r="J184" s="239"/>
      <c r="K184" s="40"/>
      <c r="L184" s="40"/>
      <c r="M184" s="44"/>
      <c r="N184" s="240"/>
      <c r="O184" s="241"/>
      <c r="P184" s="91"/>
      <c r="Q184" s="91"/>
      <c r="R184" s="91"/>
      <c r="S184" s="91"/>
      <c r="T184" s="91"/>
      <c r="U184" s="91"/>
      <c r="V184" s="91"/>
      <c r="W184" s="91"/>
      <c r="X184" s="92"/>
      <c r="Y184" s="38"/>
      <c r="Z184" s="38"/>
      <c r="AA184" s="38"/>
      <c r="AB184" s="38"/>
      <c r="AC184" s="38"/>
      <c r="AD184" s="38"/>
      <c r="AE184" s="38"/>
      <c r="AT184" s="17" t="s">
        <v>158</v>
      </c>
      <c r="AU184" s="17" t="s">
        <v>91</v>
      </c>
    </row>
    <row r="185" spans="1:47" s="2" customFormat="1" ht="12">
      <c r="A185" s="38"/>
      <c r="B185" s="39"/>
      <c r="C185" s="40"/>
      <c r="D185" s="237" t="s">
        <v>176</v>
      </c>
      <c r="E185" s="40"/>
      <c r="F185" s="284" t="s">
        <v>192</v>
      </c>
      <c r="G185" s="40"/>
      <c r="H185" s="40"/>
      <c r="I185" s="239"/>
      <c r="J185" s="239"/>
      <c r="K185" s="40"/>
      <c r="L185" s="40"/>
      <c r="M185" s="44"/>
      <c r="N185" s="240"/>
      <c r="O185" s="241"/>
      <c r="P185" s="91"/>
      <c r="Q185" s="91"/>
      <c r="R185" s="91"/>
      <c r="S185" s="91"/>
      <c r="T185" s="91"/>
      <c r="U185" s="91"/>
      <c r="V185" s="91"/>
      <c r="W185" s="91"/>
      <c r="X185" s="92"/>
      <c r="Y185" s="38"/>
      <c r="Z185" s="38"/>
      <c r="AA185" s="38"/>
      <c r="AB185" s="38"/>
      <c r="AC185" s="38"/>
      <c r="AD185" s="38"/>
      <c r="AE185" s="38"/>
      <c r="AT185" s="17" t="s">
        <v>176</v>
      </c>
      <c r="AU185" s="17" t="s">
        <v>91</v>
      </c>
    </row>
    <row r="186" spans="1:51" s="13" customFormat="1" ht="12">
      <c r="A186" s="13"/>
      <c r="B186" s="242"/>
      <c r="C186" s="243"/>
      <c r="D186" s="237" t="s">
        <v>159</v>
      </c>
      <c r="E186" s="244" t="s">
        <v>1</v>
      </c>
      <c r="F186" s="245" t="s">
        <v>160</v>
      </c>
      <c r="G186" s="243"/>
      <c r="H186" s="244" t="s">
        <v>1</v>
      </c>
      <c r="I186" s="246"/>
      <c r="J186" s="246"/>
      <c r="K186" s="243"/>
      <c r="L186" s="243"/>
      <c r="M186" s="247"/>
      <c r="N186" s="248"/>
      <c r="O186" s="249"/>
      <c r="P186" s="249"/>
      <c r="Q186" s="249"/>
      <c r="R186" s="249"/>
      <c r="S186" s="249"/>
      <c r="T186" s="249"/>
      <c r="U186" s="249"/>
      <c r="V186" s="249"/>
      <c r="W186" s="249"/>
      <c r="X186" s="250"/>
      <c r="Y186" s="13"/>
      <c r="Z186" s="13"/>
      <c r="AA186" s="13"/>
      <c r="AB186" s="13"/>
      <c r="AC186" s="13"/>
      <c r="AD186" s="13"/>
      <c r="AE186" s="13"/>
      <c r="AT186" s="251" t="s">
        <v>159</v>
      </c>
      <c r="AU186" s="251" t="s">
        <v>91</v>
      </c>
      <c r="AV186" s="13" t="s">
        <v>89</v>
      </c>
      <c r="AW186" s="13" t="s">
        <v>5</v>
      </c>
      <c r="AX186" s="13" t="s">
        <v>81</v>
      </c>
      <c r="AY186" s="251" t="s">
        <v>148</v>
      </c>
    </row>
    <row r="187" spans="1:51" s="14" customFormat="1" ht="12">
      <c r="A187" s="14"/>
      <c r="B187" s="252"/>
      <c r="C187" s="253"/>
      <c r="D187" s="237" t="s">
        <v>159</v>
      </c>
      <c r="E187" s="254" t="s">
        <v>1</v>
      </c>
      <c r="F187" s="255" t="s">
        <v>89</v>
      </c>
      <c r="G187" s="253"/>
      <c r="H187" s="256">
        <v>1</v>
      </c>
      <c r="I187" s="257"/>
      <c r="J187" s="257"/>
      <c r="K187" s="253"/>
      <c r="L187" s="253"/>
      <c r="M187" s="258"/>
      <c r="N187" s="259"/>
      <c r="O187" s="260"/>
      <c r="P187" s="260"/>
      <c r="Q187" s="260"/>
      <c r="R187" s="260"/>
      <c r="S187" s="260"/>
      <c r="T187" s="260"/>
      <c r="U187" s="260"/>
      <c r="V187" s="260"/>
      <c r="W187" s="260"/>
      <c r="X187" s="261"/>
      <c r="Y187" s="14"/>
      <c r="Z187" s="14"/>
      <c r="AA187" s="14"/>
      <c r="AB187" s="14"/>
      <c r="AC187" s="14"/>
      <c r="AD187" s="14"/>
      <c r="AE187" s="14"/>
      <c r="AT187" s="262" t="s">
        <v>159</v>
      </c>
      <c r="AU187" s="262" t="s">
        <v>91</v>
      </c>
      <c r="AV187" s="14" t="s">
        <v>91</v>
      </c>
      <c r="AW187" s="14" t="s">
        <v>5</v>
      </c>
      <c r="AX187" s="14" t="s">
        <v>81</v>
      </c>
      <c r="AY187" s="262" t="s">
        <v>148</v>
      </c>
    </row>
    <row r="188" spans="1:51" s="15" customFormat="1" ht="12">
      <c r="A188" s="15"/>
      <c r="B188" s="263"/>
      <c r="C188" s="264"/>
      <c r="D188" s="237" t="s">
        <v>159</v>
      </c>
      <c r="E188" s="265" t="s">
        <v>1</v>
      </c>
      <c r="F188" s="266" t="s">
        <v>161</v>
      </c>
      <c r="G188" s="264"/>
      <c r="H188" s="267">
        <v>1</v>
      </c>
      <c r="I188" s="268"/>
      <c r="J188" s="268"/>
      <c r="K188" s="264"/>
      <c r="L188" s="264"/>
      <c r="M188" s="269"/>
      <c r="N188" s="270"/>
      <c r="O188" s="271"/>
      <c r="P188" s="271"/>
      <c r="Q188" s="271"/>
      <c r="R188" s="271"/>
      <c r="S188" s="271"/>
      <c r="T188" s="271"/>
      <c r="U188" s="271"/>
      <c r="V188" s="271"/>
      <c r="W188" s="271"/>
      <c r="X188" s="272"/>
      <c r="Y188" s="15"/>
      <c r="Z188" s="15"/>
      <c r="AA188" s="15"/>
      <c r="AB188" s="15"/>
      <c r="AC188" s="15"/>
      <c r="AD188" s="15"/>
      <c r="AE188" s="15"/>
      <c r="AT188" s="273" t="s">
        <v>159</v>
      </c>
      <c r="AU188" s="273" t="s">
        <v>91</v>
      </c>
      <c r="AV188" s="15" t="s">
        <v>156</v>
      </c>
      <c r="AW188" s="15" t="s">
        <v>5</v>
      </c>
      <c r="AX188" s="15" t="s">
        <v>89</v>
      </c>
      <c r="AY188" s="273" t="s">
        <v>148</v>
      </c>
    </row>
    <row r="189" spans="1:65" s="2" customFormat="1" ht="24.15" customHeight="1">
      <c r="A189" s="38"/>
      <c r="B189" s="39"/>
      <c r="C189" s="274" t="s">
        <v>216</v>
      </c>
      <c r="D189" s="274" t="s">
        <v>162</v>
      </c>
      <c r="E189" s="275" t="s">
        <v>217</v>
      </c>
      <c r="F189" s="276" t="s">
        <v>218</v>
      </c>
      <c r="G189" s="277" t="s">
        <v>154</v>
      </c>
      <c r="H189" s="278">
        <v>2</v>
      </c>
      <c r="I189" s="279"/>
      <c r="J189" s="279"/>
      <c r="K189" s="280">
        <f>ROUND(P189*H189,2)</f>
        <v>0</v>
      </c>
      <c r="L189" s="276" t="s">
        <v>166</v>
      </c>
      <c r="M189" s="44"/>
      <c r="N189" s="281" t="s">
        <v>1</v>
      </c>
      <c r="O189" s="231" t="s">
        <v>44</v>
      </c>
      <c r="P189" s="232">
        <f>I189+J189</f>
        <v>0</v>
      </c>
      <c r="Q189" s="232">
        <f>ROUND(I189*H189,2)</f>
        <v>0</v>
      </c>
      <c r="R189" s="232">
        <f>ROUND(J189*H189,2)</f>
        <v>0</v>
      </c>
      <c r="S189" s="91"/>
      <c r="T189" s="233">
        <f>S189*H189</f>
        <v>0</v>
      </c>
      <c r="U189" s="233">
        <v>0</v>
      </c>
      <c r="V189" s="233">
        <f>U189*H189</f>
        <v>0</v>
      </c>
      <c r="W189" s="233">
        <v>0</v>
      </c>
      <c r="X189" s="234">
        <f>W189*H189</f>
        <v>0</v>
      </c>
      <c r="Y189" s="38"/>
      <c r="Z189" s="38"/>
      <c r="AA189" s="38"/>
      <c r="AB189" s="38"/>
      <c r="AC189" s="38"/>
      <c r="AD189" s="38"/>
      <c r="AE189" s="38"/>
      <c r="AR189" s="235" t="s">
        <v>156</v>
      </c>
      <c r="AT189" s="235" t="s">
        <v>162</v>
      </c>
      <c r="AU189" s="235" t="s">
        <v>91</v>
      </c>
      <c r="AY189" s="17" t="s">
        <v>148</v>
      </c>
      <c r="BE189" s="236">
        <f>IF(O189="základní",K189,0)</f>
        <v>0</v>
      </c>
      <c r="BF189" s="236">
        <f>IF(O189="snížená",K189,0)</f>
        <v>0</v>
      </c>
      <c r="BG189" s="236">
        <f>IF(O189="zákl. přenesená",K189,0)</f>
        <v>0</v>
      </c>
      <c r="BH189" s="236">
        <f>IF(O189="sníž. přenesená",K189,0)</f>
        <v>0</v>
      </c>
      <c r="BI189" s="236">
        <f>IF(O189="nulová",K189,0)</f>
        <v>0</v>
      </c>
      <c r="BJ189" s="17" t="s">
        <v>89</v>
      </c>
      <c r="BK189" s="236">
        <f>ROUND(P189*H189,2)</f>
        <v>0</v>
      </c>
      <c r="BL189" s="17" t="s">
        <v>156</v>
      </c>
      <c r="BM189" s="235" t="s">
        <v>219</v>
      </c>
    </row>
    <row r="190" spans="1:47" s="2" customFormat="1" ht="12">
      <c r="A190" s="38"/>
      <c r="B190" s="39"/>
      <c r="C190" s="40"/>
      <c r="D190" s="237" t="s">
        <v>158</v>
      </c>
      <c r="E190" s="40"/>
      <c r="F190" s="238" t="s">
        <v>220</v>
      </c>
      <c r="G190" s="40"/>
      <c r="H190" s="40"/>
      <c r="I190" s="239"/>
      <c r="J190" s="239"/>
      <c r="K190" s="40"/>
      <c r="L190" s="40"/>
      <c r="M190" s="44"/>
      <c r="N190" s="240"/>
      <c r="O190" s="241"/>
      <c r="P190" s="91"/>
      <c r="Q190" s="91"/>
      <c r="R190" s="91"/>
      <c r="S190" s="91"/>
      <c r="T190" s="91"/>
      <c r="U190" s="91"/>
      <c r="V190" s="91"/>
      <c r="W190" s="91"/>
      <c r="X190" s="92"/>
      <c r="Y190" s="38"/>
      <c r="Z190" s="38"/>
      <c r="AA190" s="38"/>
      <c r="AB190" s="38"/>
      <c r="AC190" s="38"/>
      <c r="AD190" s="38"/>
      <c r="AE190" s="38"/>
      <c r="AT190" s="17" t="s">
        <v>158</v>
      </c>
      <c r="AU190" s="17" t="s">
        <v>91</v>
      </c>
    </row>
    <row r="191" spans="1:47" s="2" customFormat="1" ht="12">
      <c r="A191" s="38"/>
      <c r="B191" s="39"/>
      <c r="C191" s="40"/>
      <c r="D191" s="282" t="s">
        <v>169</v>
      </c>
      <c r="E191" s="40"/>
      <c r="F191" s="283" t="s">
        <v>221</v>
      </c>
      <c r="G191" s="40"/>
      <c r="H191" s="40"/>
      <c r="I191" s="239"/>
      <c r="J191" s="239"/>
      <c r="K191" s="40"/>
      <c r="L191" s="40"/>
      <c r="M191" s="44"/>
      <c r="N191" s="240"/>
      <c r="O191" s="241"/>
      <c r="P191" s="91"/>
      <c r="Q191" s="91"/>
      <c r="R191" s="91"/>
      <c r="S191" s="91"/>
      <c r="T191" s="91"/>
      <c r="U191" s="91"/>
      <c r="V191" s="91"/>
      <c r="W191" s="91"/>
      <c r="X191" s="92"/>
      <c r="Y191" s="38"/>
      <c r="Z191" s="38"/>
      <c r="AA191" s="38"/>
      <c r="AB191" s="38"/>
      <c r="AC191" s="38"/>
      <c r="AD191" s="38"/>
      <c r="AE191" s="38"/>
      <c r="AT191" s="17" t="s">
        <v>169</v>
      </c>
      <c r="AU191" s="17" t="s">
        <v>91</v>
      </c>
    </row>
    <row r="192" spans="1:51" s="13" customFormat="1" ht="12">
      <c r="A192" s="13"/>
      <c r="B192" s="242"/>
      <c r="C192" s="243"/>
      <c r="D192" s="237" t="s">
        <v>159</v>
      </c>
      <c r="E192" s="244" t="s">
        <v>1</v>
      </c>
      <c r="F192" s="245" t="s">
        <v>160</v>
      </c>
      <c r="G192" s="243"/>
      <c r="H192" s="244" t="s">
        <v>1</v>
      </c>
      <c r="I192" s="246"/>
      <c r="J192" s="246"/>
      <c r="K192" s="243"/>
      <c r="L192" s="243"/>
      <c r="M192" s="247"/>
      <c r="N192" s="248"/>
      <c r="O192" s="249"/>
      <c r="P192" s="249"/>
      <c r="Q192" s="249"/>
      <c r="R192" s="249"/>
      <c r="S192" s="249"/>
      <c r="T192" s="249"/>
      <c r="U192" s="249"/>
      <c r="V192" s="249"/>
      <c r="W192" s="249"/>
      <c r="X192" s="250"/>
      <c r="Y192" s="13"/>
      <c r="Z192" s="13"/>
      <c r="AA192" s="13"/>
      <c r="AB192" s="13"/>
      <c r="AC192" s="13"/>
      <c r="AD192" s="13"/>
      <c r="AE192" s="13"/>
      <c r="AT192" s="251" t="s">
        <v>159</v>
      </c>
      <c r="AU192" s="251" t="s">
        <v>91</v>
      </c>
      <c r="AV192" s="13" t="s">
        <v>89</v>
      </c>
      <c r="AW192" s="13" t="s">
        <v>5</v>
      </c>
      <c r="AX192" s="13" t="s">
        <v>81</v>
      </c>
      <c r="AY192" s="251" t="s">
        <v>148</v>
      </c>
    </row>
    <row r="193" spans="1:51" s="14" customFormat="1" ht="12">
      <c r="A193" s="14"/>
      <c r="B193" s="252"/>
      <c r="C193" s="253"/>
      <c r="D193" s="237" t="s">
        <v>159</v>
      </c>
      <c r="E193" s="254" t="s">
        <v>1</v>
      </c>
      <c r="F193" s="255" t="s">
        <v>91</v>
      </c>
      <c r="G193" s="253"/>
      <c r="H193" s="256">
        <v>2</v>
      </c>
      <c r="I193" s="257"/>
      <c r="J193" s="257"/>
      <c r="K193" s="253"/>
      <c r="L193" s="253"/>
      <c r="M193" s="258"/>
      <c r="N193" s="259"/>
      <c r="O193" s="260"/>
      <c r="P193" s="260"/>
      <c r="Q193" s="260"/>
      <c r="R193" s="260"/>
      <c r="S193" s="260"/>
      <c r="T193" s="260"/>
      <c r="U193" s="260"/>
      <c r="V193" s="260"/>
      <c r="W193" s="260"/>
      <c r="X193" s="261"/>
      <c r="Y193" s="14"/>
      <c r="Z193" s="14"/>
      <c r="AA193" s="14"/>
      <c r="AB193" s="14"/>
      <c r="AC193" s="14"/>
      <c r="AD193" s="14"/>
      <c r="AE193" s="14"/>
      <c r="AT193" s="262" t="s">
        <v>159</v>
      </c>
      <c r="AU193" s="262" t="s">
        <v>91</v>
      </c>
      <c r="AV193" s="14" t="s">
        <v>91</v>
      </c>
      <c r="AW193" s="14" t="s">
        <v>5</v>
      </c>
      <c r="AX193" s="14" t="s">
        <v>81</v>
      </c>
      <c r="AY193" s="262" t="s">
        <v>148</v>
      </c>
    </row>
    <row r="194" spans="1:51" s="15" customFormat="1" ht="12">
      <c r="A194" s="15"/>
      <c r="B194" s="263"/>
      <c r="C194" s="264"/>
      <c r="D194" s="237" t="s">
        <v>159</v>
      </c>
      <c r="E194" s="265" t="s">
        <v>1</v>
      </c>
      <c r="F194" s="266" t="s">
        <v>161</v>
      </c>
      <c r="G194" s="264"/>
      <c r="H194" s="267">
        <v>2</v>
      </c>
      <c r="I194" s="268"/>
      <c r="J194" s="268"/>
      <c r="K194" s="264"/>
      <c r="L194" s="264"/>
      <c r="M194" s="269"/>
      <c r="N194" s="270"/>
      <c r="O194" s="271"/>
      <c r="P194" s="271"/>
      <c r="Q194" s="271"/>
      <c r="R194" s="271"/>
      <c r="S194" s="271"/>
      <c r="T194" s="271"/>
      <c r="U194" s="271"/>
      <c r="V194" s="271"/>
      <c r="W194" s="271"/>
      <c r="X194" s="272"/>
      <c r="Y194" s="15"/>
      <c r="Z194" s="15"/>
      <c r="AA194" s="15"/>
      <c r="AB194" s="15"/>
      <c r="AC194" s="15"/>
      <c r="AD194" s="15"/>
      <c r="AE194" s="15"/>
      <c r="AT194" s="273" t="s">
        <v>159</v>
      </c>
      <c r="AU194" s="273" t="s">
        <v>91</v>
      </c>
      <c r="AV194" s="15" t="s">
        <v>156</v>
      </c>
      <c r="AW194" s="15" t="s">
        <v>5</v>
      </c>
      <c r="AX194" s="15" t="s">
        <v>89</v>
      </c>
      <c r="AY194" s="273" t="s">
        <v>148</v>
      </c>
    </row>
    <row r="195" spans="1:65" s="2" customFormat="1" ht="24.15" customHeight="1">
      <c r="A195" s="38"/>
      <c r="B195" s="39"/>
      <c r="C195" s="221" t="s">
        <v>222</v>
      </c>
      <c r="D195" s="221" t="s">
        <v>151</v>
      </c>
      <c r="E195" s="222" t="s">
        <v>223</v>
      </c>
      <c r="F195" s="223" t="s">
        <v>224</v>
      </c>
      <c r="G195" s="224" t="s">
        <v>154</v>
      </c>
      <c r="H195" s="225">
        <v>2</v>
      </c>
      <c r="I195" s="226"/>
      <c r="J195" s="227"/>
      <c r="K195" s="228">
        <f>ROUND(P195*H195,2)</f>
        <v>0</v>
      </c>
      <c r="L195" s="223" t="s">
        <v>1</v>
      </c>
      <c r="M195" s="229"/>
      <c r="N195" s="230" t="s">
        <v>1</v>
      </c>
      <c r="O195" s="231" t="s">
        <v>44</v>
      </c>
      <c r="P195" s="232">
        <f>I195+J195</f>
        <v>0</v>
      </c>
      <c r="Q195" s="232">
        <f>ROUND(I195*H195,2)</f>
        <v>0</v>
      </c>
      <c r="R195" s="232">
        <f>ROUND(J195*H195,2)</f>
        <v>0</v>
      </c>
      <c r="S195" s="91"/>
      <c r="T195" s="233">
        <f>S195*H195</f>
        <v>0</v>
      </c>
      <c r="U195" s="233">
        <v>0</v>
      </c>
      <c r="V195" s="233">
        <f>U195*H195</f>
        <v>0</v>
      </c>
      <c r="W195" s="233">
        <v>0</v>
      </c>
      <c r="X195" s="234">
        <f>W195*H195</f>
        <v>0</v>
      </c>
      <c r="Y195" s="38"/>
      <c r="Z195" s="38"/>
      <c r="AA195" s="38"/>
      <c r="AB195" s="38"/>
      <c r="AC195" s="38"/>
      <c r="AD195" s="38"/>
      <c r="AE195" s="38"/>
      <c r="AR195" s="235" t="s">
        <v>155</v>
      </c>
      <c r="AT195" s="235" t="s">
        <v>151</v>
      </c>
      <c r="AU195" s="235" t="s">
        <v>91</v>
      </c>
      <c r="AY195" s="17" t="s">
        <v>148</v>
      </c>
      <c r="BE195" s="236">
        <f>IF(O195="základní",K195,0)</f>
        <v>0</v>
      </c>
      <c r="BF195" s="236">
        <f>IF(O195="snížená",K195,0)</f>
        <v>0</v>
      </c>
      <c r="BG195" s="236">
        <f>IF(O195="zákl. přenesená",K195,0)</f>
        <v>0</v>
      </c>
      <c r="BH195" s="236">
        <f>IF(O195="sníž. přenesená",K195,0)</f>
        <v>0</v>
      </c>
      <c r="BI195" s="236">
        <f>IF(O195="nulová",K195,0)</f>
        <v>0</v>
      </c>
      <c r="BJ195" s="17" t="s">
        <v>89</v>
      </c>
      <c r="BK195" s="236">
        <f>ROUND(P195*H195,2)</f>
        <v>0</v>
      </c>
      <c r="BL195" s="17" t="s">
        <v>156</v>
      </c>
      <c r="BM195" s="235" t="s">
        <v>225</v>
      </c>
    </row>
    <row r="196" spans="1:47" s="2" customFormat="1" ht="12">
      <c r="A196" s="38"/>
      <c r="B196" s="39"/>
      <c r="C196" s="40"/>
      <c r="D196" s="237" t="s">
        <v>158</v>
      </c>
      <c r="E196" s="40"/>
      <c r="F196" s="238" t="s">
        <v>224</v>
      </c>
      <c r="G196" s="40"/>
      <c r="H196" s="40"/>
      <c r="I196" s="239"/>
      <c r="J196" s="239"/>
      <c r="K196" s="40"/>
      <c r="L196" s="40"/>
      <c r="M196" s="44"/>
      <c r="N196" s="240"/>
      <c r="O196" s="241"/>
      <c r="P196" s="91"/>
      <c r="Q196" s="91"/>
      <c r="R196" s="91"/>
      <c r="S196" s="91"/>
      <c r="T196" s="91"/>
      <c r="U196" s="91"/>
      <c r="V196" s="91"/>
      <c r="W196" s="91"/>
      <c r="X196" s="92"/>
      <c r="Y196" s="38"/>
      <c r="Z196" s="38"/>
      <c r="AA196" s="38"/>
      <c r="AB196" s="38"/>
      <c r="AC196" s="38"/>
      <c r="AD196" s="38"/>
      <c r="AE196" s="38"/>
      <c r="AT196" s="17" t="s">
        <v>158</v>
      </c>
      <c r="AU196" s="17" t="s">
        <v>91</v>
      </c>
    </row>
    <row r="197" spans="1:47" s="2" customFormat="1" ht="12">
      <c r="A197" s="38"/>
      <c r="B197" s="39"/>
      <c r="C197" s="40"/>
      <c r="D197" s="237" t="s">
        <v>176</v>
      </c>
      <c r="E197" s="40"/>
      <c r="F197" s="284" t="s">
        <v>192</v>
      </c>
      <c r="G197" s="40"/>
      <c r="H197" s="40"/>
      <c r="I197" s="239"/>
      <c r="J197" s="239"/>
      <c r="K197" s="40"/>
      <c r="L197" s="40"/>
      <c r="M197" s="44"/>
      <c r="N197" s="240"/>
      <c r="O197" s="241"/>
      <c r="P197" s="91"/>
      <c r="Q197" s="91"/>
      <c r="R197" s="91"/>
      <c r="S197" s="91"/>
      <c r="T197" s="91"/>
      <c r="U197" s="91"/>
      <c r="V197" s="91"/>
      <c r="W197" s="91"/>
      <c r="X197" s="92"/>
      <c r="Y197" s="38"/>
      <c r="Z197" s="38"/>
      <c r="AA197" s="38"/>
      <c r="AB197" s="38"/>
      <c r="AC197" s="38"/>
      <c r="AD197" s="38"/>
      <c r="AE197" s="38"/>
      <c r="AT197" s="17" t="s">
        <v>176</v>
      </c>
      <c r="AU197" s="17" t="s">
        <v>91</v>
      </c>
    </row>
    <row r="198" spans="1:51" s="13" customFormat="1" ht="12">
      <c r="A198" s="13"/>
      <c r="B198" s="242"/>
      <c r="C198" s="243"/>
      <c r="D198" s="237" t="s">
        <v>159</v>
      </c>
      <c r="E198" s="244" t="s">
        <v>1</v>
      </c>
      <c r="F198" s="245" t="s">
        <v>160</v>
      </c>
      <c r="G198" s="243"/>
      <c r="H198" s="244" t="s">
        <v>1</v>
      </c>
      <c r="I198" s="246"/>
      <c r="J198" s="246"/>
      <c r="K198" s="243"/>
      <c r="L198" s="243"/>
      <c r="M198" s="247"/>
      <c r="N198" s="248"/>
      <c r="O198" s="249"/>
      <c r="P198" s="249"/>
      <c r="Q198" s="249"/>
      <c r="R198" s="249"/>
      <c r="S198" s="249"/>
      <c r="T198" s="249"/>
      <c r="U198" s="249"/>
      <c r="V198" s="249"/>
      <c r="W198" s="249"/>
      <c r="X198" s="250"/>
      <c r="Y198" s="13"/>
      <c r="Z198" s="13"/>
      <c r="AA198" s="13"/>
      <c r="AB198" s="13"/>
      <c r="AC198" s="13"/>
      <c r="AD198" s="13"/>
      <c r="AE198" s="13"/>
      <c r="AT198" s="251" t="s">
        <v>159</v>
      </c>
      <c r="AU198" s="251" t="s">
        <v>91</v>
      </c>
      <c r="AV198" s="13" t="s">
        <v>89</v>
      </c>
      <c r="AW198" s="13" t="s">
        <v>5</v>
      </c>
      <c r="AX198" s="13" t="s">
        <v>81</v>
      </c>
      <c r="AY198" s="251" t="s">
        <v>148</v>
      </c>
    </row>
    <row r="199" spans="1:51" s="14" customFormat="1" ht="12">
      <c r="A199" s="14"/>
      <c r="B199" s="252"/>
      <c r="C199" s="253"/>
      <c r="D199" s="237" t="s">
        <v>159</v>
      </c>
      <c r="E199" s="254" t="s">
        <v>1</v>
      </c>
      <c r="F199" s="255" t="s">
        <v>91</v>
      </c>
      <c r="G199" s="253"/>
      <c r="H199" s="256">
        <v>2</v>
      </c>
      <c r="I199" s="257"/>
      <c r="J199" s="257"/>
      <c r="K199" s="253"/>
      <c r="L199" s="253"/>
      <c r="M199" s="258"/>
      <c r="N199" s="259"/>
      <c r="O199" s="260"/>
      <c r="P199" s="260"/>
      <c r="Q199" s="260"/>
      <c r="R199" s="260"/>
      <c r="S199" s="260"/>
      <c r="T199" s="260"/>
      <c r="U199" s="260"/>
      <c r="V199" s="260"/>
      <c r="W199" s="260"/>
      <c r="X199" s="261"/>
      <c r="Y199" s="14"/>
      <c r="Z199" s="14"/>
      <c r="AA199" s="14"/>
      <c r="AB199" s="14"/>
      <c r="AC199" s="14"/>
      <c r="AD199" s="14"/>
      <c r="AE199" s="14"/>
      <c r="AT199" s="262" t="s">
        <v>159</v>
      </c>
      <c r="AU199" s="262" t="s">
        <v>91</v>
      </c>
      <c r="AV199" s="14" t="s">
        <v>91</v>
      </c>
      <c r="AW199" s="14" t="s">
        <v>5</v>
      </c>
      <c r="AX199" s="14" t="s">
        <v>81</v>
      </c>
      <c r="AY199" s="262" t="s">
        <v>148</v>
      </c>
    </row>
    <row r="200" spans="1:51" s="15" customFormat="1" ht="12">
      <c r="A200" s="15"/>
      <c r="B200" s="263"/>
      <c r="C200" s="264"/>
      <c r="D200" s="237" t="s">
        <v>159</v>
      </c>
      <c r="E200" s="265" t="s">
        <v>1</v>
      </c>
      <c r="F200" s="266" t="s">
        <v>161</v>
      </c>
      <c r="G200" s="264"/>
      <c r="H200" s="267">
        <v>2</v>
      </c>
      <c r="I200" s="268"/>
      <c r="J200" s="268"/>
      <c r="K200" s="264"/>
      <c r="L200" s="264"/>
      <c r="M200" s="269"/>
      <c r="N200" s="270"/>
      <c r="O200" s="271"/>
      <c r="P200" s="271"/>
      <c r="Q200" s="271"/>
      <c r="R200" s="271"/>
      <c r="S200" s="271"/>
      <c r="T200" s="271"/>
      <c r="U200" s="271"/>
      <c r="V200" s="271"/>
      <c r="W200" s="271"/>
      <c r="X200" s="272"/>
      <c r="Y200" s="15"/>
      <c r="Z200" s="15"/>
      <c r="AA200" s="15"/>
      <c r="AB200" s="15"/>
      <c r="AC200" s="15"/>
      <c r="AD200" s="15"/>
      <c r="AE200" s="15"/>
      <c r="AT200" s="273" t="s">
        <v>159</v>
      </c>
      <c r="AU200" s="273" t="s">
        <v>91</v>
      </c>
      <c r="AV200" s="15" t="s">
        <v>156</v>
      </c>
      <c r="AW200" s="15" t="s">
        <v>5</v>
      </c>
      <c r="AX200" s="15" t="s">
        <v>89</v>
      </c>
      <c r="AY200" s="273" t="s">
        <v>148</v>
      </c>
    </row>
    <row r="201" spans="1:65" s="2" customFormat="1" ht="21.75" customHeight="1">
      <c r="A201" s="38"/>
      <c r="B201" s="39"/>
      <c r="C201" s="221" t="s">
        <v>226</v>
      </c>
      <c r="D201" s="221" t="s">
        <v>151</v>
      </c>
      <c r="E201" s="222" t="s">
        <v>227</v>
      </c>
      <c r="F201" s="223" t="s">
        <v>228</v>
      </c>
      <c r="G201" s="224" t="s">
        <v>154</v>
      </c>
      <c r="H201" s="225">
        <v>1</v>
      </c>
      <c r="I201" s="226"/>
      <c r="J201" s="227"/>
      <c r="K201" s="228">
        <f>ROUND(P201*H201,2)</f>
        <v>0</v>
      </c>
      <c r="L201" s="223" t="s">
        <v>1</v>
      </c>
      <c r="M201" s="229"/>
      <c r="N201" s="230" t="s">
        <v>1</v>
      </c>
      <c r="O201" s="231" t="s">
        <v>44</v>
      </c>
      <c r="P201" s="232">
        <f>I201+J201</f>
        <v>0</v>
      </c>
      <c r="Q201" s="232">
        <f>ROUND(I201*H201,2)</f>
        <v>0</v>
      </c>
      <c r="R201" s="232">
        <f>ROUND(J201*H201,2)</f>
        <v>0</v>
      </c>
      <c r="S201" s="91"/>
      <c r="T201" s="233">
        <f>S201*H201</f>
        <v>0</v>
      </c>
      <c r="U201" s="233">
        <v>0</v>
      </c>
      <c r="V201" s="233">
        <f>U201*H201</f>
        <v>0</v>
      </c>
      <c r="W201" s="233">
        <v>0</v>
      </c>
      <c r="X201" s="234">
        <f>W201*H201</f>
        <v>0</v>
      </c>
      <c r="Y201" s="38"/>
      <c r="Z201" s="38"/>
      <c r="AA201" s="38"/>
      <c r="AB201" s="38"/>
      <c r="AC201" s="38"/>
      <c r="AD201" s="38"/>
      <c r="AE201" s="38"/>
      <c r="AR201" s="235" t="s">
        <v>155</v>
      </c>
      <c r="AT201" s="235" t="s">
        <v>151</v>
      </c>
      <c r="AU201" s="235" t="s">
        <v>91</v>
      </c>
      <c r="AY201" s="17" t="s">
        <v>148</v>
      </c>
      <c r="BE201" s="236">
        <f>IF(O201="základní",K201,0)</f>
        <v>0</v>
      </c>
      <c r="BF201" s="236">
        <f>IF(O201="snížená",K201,0)</f>
        <v>0</v>
      </c>
      <c r="BG201" s="236">
        <f>IF(O201="zákl. přenesená",K201,0)</f>
        <v>0</v>
      </c>
      <c r="BH201" s="236">
        <f>IF(O201="sníž. přenesená",K201,0)</f>
        <v>0</v>
      </c>
      <c r="BI201" s="236">
        <f>IF(O201="nulová",K201,0)</f>
        <v>0</v>
      </c>
      <c r="BJ201" s="17" t="s">
        <v>89</v>
      </c>
      <c r="BK201" s="236">
        <f>ROUND(P201*H201,2)</f>
        <v>0</v>
      </c>
      <c r="BL201" s="17" t="s">
        <v>156</v>
      </c>
      <c r="BM201" s="235" t="s">
        <v>229</v>
      </c>
    </row>
    <row r="202" spans="1:47" s="2" customFormat="1" ht="12">
      <c r="A202" s="38"/>
      <c r="B202" s="39"/>
      <c r="C202" s="40"/>
      <c r="D202" s="237" t="s">
        <v>158</v>
      </c>
      <c r="E202" s="40"/>
      <c r="F202" s="238" t="s">
        <v>228</v>
      </c>
      <c r="G202" s="40"/>
      <c r="H202" s="40"/>
      <c r="I202" s="239"/>
      <c r="J202" s="239"/>
      <c r="K202" s="40"/>
      <c r="L202" s="40"/>
      <c r="M202" s="44"/>
      <c r="N202" s="240"/>
      <c r="O202" s="241"/>
      <c r="P202" s="91"/>
      <c r="Q202" s="91"/>
      <c r="R202" s="91"/>
      <c r="S202" s="91"/>
      <c r="T202" s="91"/>
      <c r="U202" s="91"/>
      <c r="V202" s="91"/>
      <c r="W202" s="91"/>
      <c r="X202" s="92"/>
      <c r="Y202" s="38"/>
      <c r="Z202" s="38"/>
      <c r="AA202" s="38"/>
      <c r="AB202" s="38"/>
      <c r="AC202" s="38"/>
      <c r="AD202" s="38"/>
      <c r="AE202" s="38"/>
      <c r="AT202" s="17" t="s">
        <v>158</v>
      </c>
      <c r="AU202" s="17" t="s">
        <v>91</v>
      </c>
    </row>
    <row r="203" spans="1:47" s="2" customFormat="1" ht="12">
      <c r="A203" s="38"/>
      <c r="B203" s="39"/>
      <c r="C203" s="40"/>
      <c r="D203" s="237" t="s">
        <v>176</v>
      </c>
      <c r="E203" s="40"/>
      <c r="F203" s="284" t="s">
        <v>192</v>
      </c>
      <c r="G203" s="40"/>
      <c r="H203" s="40"/>
      <c r="I203" s="239"/>
      <c r="J203" s="239"/>
      <c r="K203" s="40"/>
      <c r="L203" s="40"/>
      <c r="M203" s="44"/>
      <c r="N203" s="240"/>
      <c r="O203" s="241"/>
      <c r="P203" s="91"/>
      <c r="Q203" s="91"/>
      <c r="R203" s="91"/>
      <c r="S203" s="91"/>
      <c r="T203" s="91"/>
      <c r="U203" s="91"/>
      <c r="V203" s="91"/>
      <c r="W203" s="91"/>
      <c r="X203" s="92"/>
      <c r="Y203" s="38"/>
      <c r="Z203" s="38"/>
      <c r="AA203" s="38"/>
      <c r="AB203" s="38"/>
      <c r="AC203" s="38"/>
      <c r="AD203" s="38"/>
      <c r="AE203" s="38"/>
      <c r="AT203" s="17" t="s">
        <v>176</v>
      </c>
      <c r="AU203" s="17" t="s">
        <v>91</v>
      </c>
    </row>
    <row r="204" spans="1:51" s="13" customFormat="1" ht="12">
      <c r="A204" s="13"/>
      <c r="B204" s="242"/>
      <c r="C204" s="243"/>
      <c r="D204" s="237" t="s">
        <v>159</v>
      </c>
      <c r="E204" s="244" t="s">
        <v>1</v>
      </c>
      <c r="F204" s="245" t="s">
        <v>160</v>
      </c>
      <c r="G204" s="243"/>
      <c r="H204" s="244" t="s">
        <v>1</v>
      </c>
      <c r="I204" s="246"/>
      <c r="J204" s="246"/>
      <c r="K204" s="243"/>
      <c r="L204" s="243"/>
      <c r="M204" s="247"/>
      <c r="N204" s="248"/>
      <c r="O204" s="249"/>
      <c r="P204" s="249"/>
      <c r="Q204" s="249"/>
      <c r="R204" s="249"/>
      <c r="S204" s="249"/>
      <c r="T204" s="249"/>
      <c r="U204" s="249"/>
      <c r="V204" s="249"/>
      <c r="W204" s="249"/>
      <c r="X204" s="250"/>
      <c r="Y204" s="13"/>
      <c r="Z204" s="13"/>
      <c r="AA204" s="13"/>
      <c r="AB204" s="13"/>
      <c r="AC204" s="13"/>
      <c r="AD204" s="13"/>
      <c r="AE204" s="13"/>
      <c r="AT204" s="251" t="s">
        <v>159</v>
      </c>
      <c r="AU204" s="251" t="s">
        <v>91</v>
      </c>
      <c r="AV204" s="13" t="s">
        <v>89</v>
      </c>
      <c r="AW204" s="13" t="s">
        <v>5</v>
      </c>
      <c r="AX204" s="13" t="s">
        <v>81</v>
      </c>
      <c r="AY204" s="251" t="s">
        <v>148</v>
      </c>
    </row>
    <row r="205" spans="1:51" s="14" customFormat="1" ht="12">
      <c r="A205" s="14"/>
      <c r="B205" s="252"/>
      <c r="C205" s="253"/>
      <c r="D205" s="237" t="s">
        <v>159</v>
      </c>
      <c r="E205" s="254" t="s">
        <v>1</v>
      </c>
      <c r="F205" s="255" t="s">
        <v>89</v>
      </c>
      <c r="G205" s="253"/>
      <c r="H205" s="256">
        <v>1</v>
      </c>
      <c r="I205" s="257"/>
      <c r="J205" s="257"/>
      <c r="K205" s="253"/>
      <c r="L205" s="253"/>
      <c r="M205" s="258"/>
      <c r="N205" s="259"/>
      <c r="O205" s="260"/>
      <c r="P205" s="260"/>
      <c r="Q205" s="260"/>
      <c r="R205" s="260"/>
      <c r="S205" s="260"/>
      <c r="T205" s="260"/>
      <c r="U205" s="260"/>
      <c r="V205" s="260"/>
      <c r="W205" s="260"/>
      <c r="X205" s="261"/>
      <c r="Y205" s="14"/>
      <c r="Z205" s="14"/>
      <c r="AA205" s="14"/>
      <c r="AB205" s="14"/>
      <c r="AC205" s="14"/>
      <c r="AD205" s="14"/>
      <c r="AE205" s="14"/>
      <c r="AT205" s="262" t="s">
        <v>159</v>
      </c>
      <c r="AU205" s="262" t="s">
        <v>91</v>
      </c>
      <c r="AV205" s="14" t="s">
        <v>91</v>
      </c>
      <c r="AW205" s="14" t="s">
        <v>5</v>
      </c>
      <c r="AX205" s="14" t="s">
        <v>81</v>
      </c>
      <c r="AY205" s="262" t="s">
        <v>148</v>
      </c>
    </row>
    <row r="206" spans="1:51" s="15" customFormat="1" ht="12">
      <c r="A206" s="15"/>
      <c r="B206" s="263"/>
      <c r="C206" s="264"/>
      <c r="D206" s="237" t="s">
        <v>159</v>
      </c>
      <c r="E206" s="265" t="s">
        <v>1</v>
      </c>
      <c r="F206" s="266" t="s">
        <v>161</v>
      </c>
      <c r="G206" s="264"/>
      <c r="H206" s="267">
        <v>1</v>
      </c>
      <c r="I206" s="268"/>
      <c r="J206" s="268"/>
      <c r="K206" s="264"/>
      <c r="L206" s="264"/>
      <c r="M206" s="269"/>
      <c r="N206" s="270"/>
      <c r="O206" s="271"/>
      <c r="P206" s="271"/>
      <c r="Q206" s="271"/>
      <c r="R206" s="271"/>
      <c r="S206" s="271"/>
      <c r="T206" s="271"/>
      <c r="U206" s="271"/>
      <c r="V206" s="271"/>
      <c r="W206" s="271"/>
      <c r="X206" s="272"/>
      <c r="Y206" s="15"/>
      <c r="Z206" s="15"/>
      <c r="AA206" s="15"/>
      <c r="AB206" s="15"/>
      <c r="AC206" s="15"/>
      <c r="AD206" s="15"/>
      <c r="AE206" s="15"/>
      <c r="AT206" s="273" t="s">
        <v>159</v>
      </c>
      <c r="AU206" s="273" t="s">
        <v>91</v>
      </c>
      <c r="AV206" s="15" t="s">
        <v>156</v>
      </c>
      <c r="AW206" s="15" t="s">
        <v>5</v>
      </c>
      <c r="AX206" s="15" t="s">
        <v>89</v>
      </c>
      <c r="AY206" s="273" t="s">
        <v>148</v>
      </c>
    </row>
    <row r="207" spans="1:65" s="2" customFormat="1" ht="16.5" customHeight="1">
      <c r="A207" s="38"/>
      <c r="B207" s="39"/>
      <c r="C207" s="221" t="s">
        <v>9</v>
      </c>
      <c r="D207" s="221" t="s">
        <v>151</v>
      </c>
      <c r="E207" s="222" t="s">
        <v>230</v>
      </c>
      <c r="F207" s="223" t="s">
        <v>231</v>
      </c>
      <c r="G207" s="224" t="s">
        <v>154</v>
      </c>
      <c r="H207" s="225">
        <v>2</v>
      </c>
      <c r="I207" s="226"/>
      <c r="J207" s="227"/>
      <c r="K207" s="228">
        <f>ROUND(P207*H207,2)</f>
        <v>0</v>
      </c>
      <c r="L207" s="223" t="s">
        <v>1</v>
      </c>
      <c r="M207" s="229"/>
      <c r="N207" s="230" t="s">
        <v>1</v>
      </c>
      <c r="O207" s="231" t="s">
        <v>44</v>
      </c>
      <c r="P207" s="232">
        <f>I207+J207</f>
        <v>0</v>
      </c>
      <c r="Q207" s="232">
        <f>ROUND(I207*H207,2)</f>
        <v>0</v>
      </c>
      <c r="R207" s="232">
        <f>ROUND(J207*H207,2)</f>
        <v>0</v>
      </c>
      <c r="S207" s="91"/>
      <c r="T207" s="233">
        <f>S207*H207</f>
        <v>0</v>
      </c>
      <c r="U207" s="233">
        <v>0</v>
      </c>
      <c r="V207" s="233">
        <f>U207*H207</f>
        <v>0</v>
      </c>
      <c r="W207" s="233">
        <v>0</v>
      </c>
      <c r="X207" s="234">
        <f>W207*H207</f>
        <v>0</v>
      </c>
      <c r="Y207" s="38"/>
      <c r="Z207" s="38"/>
      <c r="AA207" s="38"/>
      <c r="AB207" s="38"/>
      <c r="AC207" s="38"/>
      <c r="AD207" s="38"/>
      <c r="AE207" s="38"/>
      <c r="AR207" s="235" t="s">
        <v>155</v>
      </c>
      <c r="AT207" s="235" t="s">
        <v>151</v>
      </c>
      <c r="AU207" s="235" t="s">
        <v>91</v>
      </c>
      <c r="AY207" s="17" t="s">
        <v>148</v>
      </c>
      <c r="BE207" s="236">
        <f>IF(O207="základní",K207,0)</f>
        <v>0</v>
      </c>
      <c r="BF207" s="236">
        <f>IF(O207="snížená",K207,0)</f>
        <v>0</v>
      </c>
      <c r="BG207" s="236">
        <f>IF(O207="zákl. přenesená",K207,0)</f>
        <v>0</v>
      </c>
      <c r="BH207" s="236">
        <f>IF(O207="sníž. přenesená",K207,0)</f>
        <v>0</v>
      </c>
      <c r="BI207" s="236">
        <f>IF(O207="nulová",K207,0)</f>
        <v>0</v>
      </c>
      <c r="BJ207" s="17" t="s">
        <v>89</v>
      </c>
      <c r="BK207" s="236">
        <f>ROUND(P207*H207,2)</f>
        <v>0</v>
      </c>
      <c r="BL207" s="17" t="s">
        <v>156</v>
      </c>
      <c r="BM207" s="235" t="s">
        <v>232</v>
      </c>
    </row>
    <row r="208" spans="1:47" s="2" customFormat="1" ht="12">
      <c r="A208" s="38"/>
      <c r="B208" s="39"/>
      <c r="C208" s="40"/>
      <c r="D208" s="237" t="s">
        <v>158</v>
      </c>
      <c r="E208" s="40"/>
      <c r="F208" s="238" t="s">
        <v>231</v>
      </c>
      <c r="G208" s="40"/>
      <c r="H208" s="40"/>
      <c r="I208" s="239"/>
      <c r="J208" s="239"/>
      <c r="K208" s="40"/>
      <c r="L208" s="40"/>
      <c r="M208" s="44"/>
      <c r="N208" s="240"/>
      <c r="O208" s="241"/>
      <c r="P208" s="91"/>
      <c r="Q208" s="91"/>
      <c r="R208" s="91"/>
      <c r="S208" s="91"/>
      <c r="T208" s="91"/>
      <c r="U208" s="91"/>
      <c r="V208" s="91"/>
      <c r="W208" s="91"/>
      <c r="X208" s="92"/>
      <c r="Y208" s="38"/>
      <c r="Z208" s="38"/>
      <c r="AA208" s="38"/>
      <c r="AB208" s="38"/>
      <c r="AC208" s="38"/>
      <c r="AD208" s="38"/>
      <c r="AE208" s="38"/>
      <c r="AT208" s="17" t="s">
        <v>158</v>
      </c>
      <c r="AU208" s="17" t="s">
        <v>91</v>
      </c>
    </row>
    <row r="209" spans="1:47" s="2" customFormat="1" ht="12">
      <c r="A209" s="38"/>
      <c r="B209" s="39"/>
      <c r="C209" s="40"/>
      <c r="D209" s="237" t="s">
        <v>176</v>
      </c>
      <c r="E209" s="40"/>
      <c r="F209" s="284" t="s">
        <v>192</v>
      </c>
      <c r="G209" s="40"/>
      <c r="H209" s="40"/>
      <c r="I209" s="239"/>
      <c r="J209" s="239"/>
      <c r="K209" s="40"/>
      <c r="L209" s="40"/>
      <c r="M209" s="44"/>
      <c r="N209" s="240"/>
      <c r="O209" s="241"/>
      <c r="P209" s="91"/>
      <c r="Q209" s="91"/>
      <c r="R209" s="91"/>
      <c r="S209" s="91"/>
      <c r="T209" s="91"/>
      <c r="U209" s="91"/>
      <c r="V209" s="91"/>
      <c r="W209" s="91"/>
      <c r="X209" s="92"/>
      <c r="Y209" s="38"/>
      <c r="Z209" s="38"/>
      <c r="AA209" s="38"/>
      <c r="AB209" s="38"/>
      <c r="AC209" s="38"/>
      <c r="AD209" s="38"/>
      <c r="AE209" s="38"/>
      <c r="AT209" s="17" t="s">
        <v>176</v>
      </c>
      <c r="AU209" s="17" t="s">
        <v>91</v>
      </c>
    </row>
    <row r="210" spans="1:51" s="13" customFormat="1" ht="12">
      <c r="A210" s="13"/>
      <c r="B210" s="242"/>
      <c r="C210" s="243"/>
      <c r="D210" s="237" t="s">
        <v>159</v>
      </c>
      <c r="E210" s="244" t="s">
        <v>1</v>
      </c>
      <c r="F210" s="245" t="s">
        <v>160</v>
      </c>
      <c r="G210" s="243"/>
      <c r="H210" s="244" t="s">
        <v>1</v>
      </c>
      <c r="I210" s="246"/>
      <c r="J210" s="246"/>
      <c r="K210" s="243"/>
      <c r="L210" s="243"/>
      <c r="M210" s="247"/>
      <c r="N210" s="248"/>
      <c r="O210" s="249"/>
      <c r="P210" s="249"/>
      <c r="Q210" s="249"/>
      <c r="R210" s="249"/>
      <c r="S210" s="249"/>
      <c r="T210" s="249"/>
      <c r="U210" s="249"/>
      <c r="V210" s="249"/>
      <c r="W210" s="249"/>
      <c r="X210" s="250"/>
      <c r="Y210" s="13"/>
      <c r="Z210" s="13"/>
      <c r="AA210" s="13"/>
      <c r="AB210" s="13"/>
      <c r="AC210" s="13"/>
      <c r="AD210" s="13"/>
      <c r="AE210" s="13"/>
      <c r="AT210" s="251" t="s">
        <v>159</v>
      </c>
      <c r="AU210" s="251" t="s">
        <v>91</v>
      </c>
      <c r="AV210" s="13" t="s">
        <v>89</v>
      </c>
      <c r="AW210" s="13" t="s">
        <v>5</v>
      </c>
      <c r="AX210" s="13" t="s">
        <v>81</v>
      </c>
      <c r="AY210" s="251" t="s">
        <v>148</v>
      </c>
    </row>
    <row r="211" spans="1:51" s="14" customFormat="1" ht="12">
      <c r="A211" s="14"/>
      <c r="B211" s="252"/>
      <c r="C211" s="253"/>
      <c r="D211" s="237" t="s">
        <v>159</v>
      </c>
      <c r="E211" s="254" t="s">
        <v>1</v>
      </c>
      <c r="F211" s="255" t="s">
        <v>91</v>
      </c>
      <c r="G211" s="253"/>
      <c r="H211" s="256">
        <v>2</v>
      </c>
      <c r="I211" s="257"/>
      <c r="J211" s="257"/>
      <c r="K211" s="253"/>
      <c r="L211" s="253"/>
      <c r="M211" s="258"/>
      <c r="N211" s="259"/>
      <c r="O211" s="260"/>
      <c r="P211" s="260"/>
      <c r="Q211" s="260"/>
      <c r="R211" s="260"/>
      <c r="S211" s="260"/>
      <c r="T211" s="260"/>
      <c r="U211" s="260"/>
      <c r="V211" s="260"/>
      <c r="W211" s="260"/>
      <c r="X211" s="261"/>
      <c r="Y211" s="14"/>
      <c r="Z211" s="14"/>
      <c r="AA211" s="14"/>
      <c r="AB211" s="14"/>
      <c r="AC211" s="14"/>
      <c r="AD211" s="14"/>
      <c r="AE211" s="14"/>
      <c r="AT211" s="262" t="s">
        <v>159</v>
      </c>
      <c r="AU211" s="262" t="s">
        <v>91</v>
      </c>
      <c r="AV211" s="14" t="s">
        <v>91</v>
      </c>
      <c r="AW211" s="14" t="s">
        <v>5</v>
      </c>
      <c r="AX211" s="14" t="s">
        <v>81</v>
      </c>
      <c r="AY211" s="262" t="s">
        <v>148</v>
      </c>
    </row>
    <row r="212" spans="1:51" s="15" customFormat="1" ht="12">
      <c r="A212" s="15"/>
      <c r="B212" s="263"/>
      <c r="C212" s="264"/>
      <c r="D212" s="237" t="s">
        <v>159</v>
      </c>
      <c r="E212" s="265" t="s">
        <v>1</v>
      </c>
      <c r="F212" s="266" t="s">
        <v>161</v>
      </c>
      <c r="G212" s="264"/>
      <c r="H212" s="267">
        <v>2</v>
      </c>
      <c r="I212" s="268"/>
      <c r="J212" s="268"/>
      <c r="K212" s="264"/>
      <c r="L212" s="264"/>
      <c r="M212" s="269"/>
      <c r="N212" s="270"/>
      <c r="O212" s="271"/>
      <c r="P212" s="271"/>
      <c r="Q212" s="271"/>
      <c r="R212" s="271"/>
      <c r="S212" s="271"/>
      <c r="T212" s="271"/>
      <c r="U212" s="271"/>
      <c r="V212" s="271"/>
      <c r="W212" s="271"/>
      <c r="X212" s="272"/>
      <c r="Y212" s="15"/>
      <c r="Z212" s="15"/>
      <c r="AA212" s="15"/>
      <c r="AB212" s="15"/>
      <c r="AC212" s="15"/>
      <c r="AD212" s="15"/>
      <c r="AE212" s="15"/>
      <c r="AT212" s="273" t="s">
        <v>159</v>
      </c>
      <c r="AU212" s="273" t="s">
        <v>91</v>
      </c>
      <c r="AV212" s="15" t="s">
        <v>156</v>
      </c>
      <c r="AW212" s="15" t="s">
        <v>5</v>
      </c>
      <c r="AX212" s="15" t="s">
        <v>89</v>
      </c>
      <c r="AY212" s="273" t="s">
        <v>148</v>
      </c>
    </row>
    <row r="213" spans="1:65" s="2" customFormat="1" ht="24.15" customHeight="1">
      <c r="A213" s="38"/>
      <c r="B213" s="39"/>
      <c r="C213" s="221" t="s">
        <v>233</v>
      </c>
      <c r="D213" s="221" t="s">
        <v>151</v>
      </c>
      <c r="E213" s="222" t="s">
        <v>234</v>
      </c>
      <c r="F213" s="223" t="s">
        <v>235</v>
      </c>
      <c r="G213" s="224" t="s">
        <v>154</v>
      </c>
      <c r="H213" s="225">
        <v>1</v>
      </c>
      <c r="I213" s="226"/>
      <c r="J213" s="227"/>
      <c r="K213" s="228">
        <f>ROUND(P213*H213,2)</f>
        <v>0</v>
      </c>
      <c r="L213" s="223" t="s">
        <v>1</v>
      </c>
      <c r="M213" s="229"/>
      <c r="N213" s="230" t="s">
        <v>1</v>
      </c>
      <c r="O213" s="231" t="s">
        <v>44</v>
      </c>
      <c r="P213" s="232">
        <f>I213+J213</f>
        <v>0</v>
      </c>
      <c r="Q213" s="232">
        <f>ROUND(I213*H213,2)</f>
        <v>0</v>
      </c>
      <c r="R213" s="232">
        <f>ROUND(J213*H213,2)</f>
        <v>0</v>
      </c>
      <c r="S213" s="91"/>
      <c r="T213" s="233">
        <f>S213*H213</f>
        <v>0</v>
      </c>
      <c r="U213" s="233">
        <v>0</v>
      </c>
      <c r="V213" s="233">
        <f>U213*H213</f>
        <v>0</v>
      </c>
      <c r="W213" s="233">
        <v>0</v>
      </c>
      <c r="X213" s="234">
        <f>W213*H213</f>
        <v>0</v>
      </c>
      <c r="Y213" s="38"/>
      <c r="Z213" s="38"/>
      <c r="AA213" s="38"/>
      <c r="AB213" s="38"/>
      <c r="AC213" s="38"/>
      <c r="AD213" s="38"/>
      <c r="AE213" s="38"/>
      <c r="AR213" s="235" t="s">
        <v>155</v>
      </c>
      <c r="AT213" s="235" t="s">
        <v>151</v>
      </c>
      <c r="AU213" s="235" t="s">
        <v>91</v>
      </c>
      <c r="AY213" s="17" t="s">
        <v>148</v>
      </c>
      <c r="BE213" s="236">
        <f>IF(O213="základní",K213,0)</f>
        <v>0</v>
      </c>
      <c r="BF213" s="236">
        <f>IF(O213="snížená",K213,0)</f>
        <v>0</v>
      </c>
      <c r="BG213" s="236">
        <f>IF(O213="zákl. přenesená",K213,0)</f>
        <v>0</v>
      </c>
      <c r="BH213" s="236">
        <f>IF(O213="sníž. přenesená",K213,0)</f>
        <v>0</v>
      </c>
      <c r="BI213" s="236">
        <f>IF(O213="nulová",K213,0)</f>
        <v>0</v>
      </c>
      <c r="BJ213" s="17" t="s">
        <v>89</v>
      </c>
      <c r="BK213" s="236">
        <f>ROUND(P213*H213,2)</f>
        <v>0</v>
      </c>
      <c r="BL213" s="17" t="s">
        <v>156</v>
      </c>
      <c r="BM213" s="235" t="s">
        <v>236</v>
      </c>
    </row>
    <row r="214" spans="1:47" s="2" customFormat="1" ht="12">
      <c r="A214" s="38"/>
      <c r="B214" s="39"/>
      <c r="C214" s="40"/>
      <c r="D214" s="237" t="s">
        <v>158</v>
      </c>
      <c r="E214" s="40"/>
      <c r="F214" s="238" t="s">
        <v>235</v>
      </c>
      <c r="G214" s="40"/>
      <c r="H214" s="40"/>
      <c r="I214" s="239"/>
      <c r="J214" s="239"/>
      <c r="K214" s="40"/>
      <c r="L214" s="40"/>
      <c r="M214" s="44"/>
      <c r="N214" s="240"/>
      <c r="O214" s="241"/>
      <c r="P214" s="91"/>
      <c r="Q214" s="91"/>
      <c r="R214" s="91"/>
      <c r="S214" s="91"/>
      <c r="T214" s="91"/>
      <c r="U214" s="91"/>
      <c r="V214" s="91"/>
      <c r="W214" s="91"/>
      <c r="X214" s="92"/>
      <c r="Y214" s="38"/>
      <c r="Z214" s="38"/>
      <c r="AA214" s="38"/>
      <c r="AB214" s="38"/>
      <c r="AC214" s="38"/>
      <c r="AD214" s="38"/>
      <c r="AE214" s="38"/>
      <c r="AT214" s="17" t="s">
        <v>158</v>
      </c>
      <c r="AU214" s="17" t="s">
        <v>91</v>
      </c>
    </row>
    <row r="215" spans="1:47" s="2" customFormat="1" ht="12">
      <c r="A215" s="38"/>
      <c r="B215" s="39"/>
      <c r="C215" s="40"/>
      <c r="D215" s="237" t="s">
        <v>176</v>
      </c>
      <c r="E215" s="40"/>
      <c r="F215" s="284" t="s">
        <v>192</v>
      </c>
      <c r="G215" s="40"/>
      <c r="H215" s="40"/>
      <c r="I215" s="239"/>
      <c r="J215" s="239"/>
      <c r="K215" s="40"/>
      <c r="L215" s="40"/>
      <c r="M215" s="44"/>
      <c r="N215" s="240"/>
      <c r="O215" s="241"/>
      <c r="P215" s="91"/>
      <c r="Q215" s="91"/>
      <c r="R215" s="91"/>
      <c r="S215" s="91"/>
      <c r="T215" s="91"/>
      <c r="U215" s="91"/>
      <c r="V215" s="91"/>
      <c r="W215" s="91"/>
      <c r="X215" s="92"/>
      <c r="Y215" s="38"/>
      <c r="Z215" s="38"/>
      <c r="AA215" s="38"/>
      <c r="AB215" s="38"/>
      <c r="AC215" s="38"/>
      <c r="AD215" s="38"/>
      <c r="AE215" s="38"/>
      <c r="AT215" s="17" t="s">
        <v>176</v>
      </c>
      <c r="AU215" s="17" t="s">
        <v>91</v>
      </c>
    </row>
    <row r="216" spans="1:51" s="13" customFormat="1" ht="12">
      <c r="A216" s="13"/>
      <c r="B216" s="242"/>
      <c r="C216" s="243"/>
      <c r="D216" s="237" t="s">
        <v>159</v>
      </c>
      <c r="E216" s="244" t="s">
        <v>1</v>
      </c>
      <c r="F216" s="245" t="s">
        <v>160</v>
      </c>
      <c r="G216" s="243"/>
      <c r="H216" s="244" t="s">
        <v>1</v>
      </c>
      <c r="I216" s="246"/>
      <c r="J216" s="246"/>
      <c r="K216" s="243"/>
      <c r="L216" s="243"/>
      <c r="M216" s="247"/>
      <c r="N216" s="248"/>
      <c r="O216" s="249"/>
      <c r="P216" s="249"/>
      <c r="Q216" s="249"/>
      <c r="R216" s="249"/>
      <c r="S216" s="249"/>
      <c r="T216" s="249"/>
      <c r="U216" s="249"/>
      <c r="V216" s="249"/>
      <c r="W216" s="249"/>
      <c r="X216" s="250"/>
      <c r="Y216" s="13"/>
      <c r="Z216" s="13"/>
      <c r="AA216" s="13"/>
      <c r="AB216" s="13"/>
      <c r="AC216" s="13"/>
      <c r="AD216" s="13"/>
      <c r="AE216" s="13"/>
      <c r="AT216" s="251" t="s">
        <v>159</v>
      </c>
      <c r="AU216" s="251" t="s">
        <v>91</v>
      </c>
      <c r="AV216" s="13" t="s">
        <v>89</v>
      </c>
      <c r="AW216" s="13" t="s">
        <v>5</v>
      </c>
      <c r="AX216" s="13" t="s">
        <v>81</v>
      </c>
      <c r="AY216" s="251" t="s">
        <v>148</v>
      </c>
    </row>
    <row r="217" spans="1:51" s="14" customFormat="1" ht="12">
      <c r="A217" s="14"/>
      <c r="B217" s="252"/>
      <c r="C217" s="253"/>
      <c r="D217" s="237" t="s">
        <v>159</v>
      </c>
      <c r="E217" s="254" t="s">
        <v>1</v>
      </c>
      <c r="F217" s="255" t="s">
        <v>89</v>
      </c>
      <c r="G217" s="253"/>
      <c r="H217" s="256">
        <v>1</v>
      </c>
      <c r="I217" s="257"/>
      <c r="J217" s="257"/>
      <c r="K217" s="253"/>
      <c r="L217" s="253"/>
      <c r="M217" s="258"/>
      <c r="N217" s="259"/>
      <c r="O217" s="260"/>
      <c r="P217" s="260"/>
      <c r="Q217" s="260"/>
      <c r="R217" s="260"/>
      <c r="S217" s="260"/>
      <c r="T217" s="260"/>
      <c r="U217" s="260"/>
      <c r="V217" s="260"/>
      <c r="W217" s="260"/>
      <c r="X217" s="261"/>
      <c r="Y217" s="14"/>
      <c r="Z217" s="14"/>
      <c r="AA217" s="14"/>
      <c r="AB217" s="14"/>
      <c r="AC217" s="14"/>
      <c r="AD217" s="14"/>
      <c r="AE217" s="14"/>
      <c r="AT217" s="262" t="s">
        <v>159</v>
      </c>
      <c r="AU217" s="262" t="s">
        <v>91</v>
      </c>
      <c r="AV217" s="14" t="s">
        <v>91</v>
      </c>
      <c r="AW217" s="14" t="s">
        <v>5</v>
      </c>
      <c r="AX217" s="14" t="s">
        <v>81</v>
      </c>
      <c r="AY217" s="262" t="s">
        <v>148</v>
      </c>
    </row>
    <row r="218" spans="1:51" s="15" customFormat="1" ht="12">
      <c r="A218" s="15"/>
      <c r="B218" s="263"/>
      <c r="C218" s="264"/>
      <c r="D218" s="237" t="s">
        <v>159</v>
      </c>
      <c r="E218" s="265" t="s">
        <v>1</v>
      </c>
      <c r="F218" s="266" t="s">
        <v>161</v>
      </c>
      <c r="G218" s="264"/>
      <c r="H218" s="267">
        <v>1</v>
      </c>
      <c r="I218" s="268"/>
      <c r="J218" s="268"/>
      <c r="K218" s="264"/>
      <c r="L218" s="264"/>
      <c r="M218" s="269"/>
      <c r="N218" s="270"/>
      <c r="O218" s="271"/>
      <c r="P218" s="271"/>
      <c r="Q218" s="271"/>
      <c r="R218" s="271"/>
      <c r="S218" s="271"/>
      <c r="T218" s="271"/>
      <c r="U218" s="271"/>
      <c r="V218" s="271"/>
      <c r="W218" s="271"/>
      <c r="X218" s="272"/>
      <c r="Y218" s="15"/>
      <c r="Z218" s="15"/>
      <c r="AA218" s="15"/>
      <c r="AB218" s="15"/>
      <c r="AC218" s="15"/>
      <c r="AD218" s="15"/>
      <c r="AE218" s="15"/>
      <c r="AT218" s="273" t="s">
        <v>159</v>
      </c>
      <c r="AU218" s="273" t="s">
        <v>91</v>
      </c>
      <c r="AV218" s="15" t="s">
        <v>156</v>
      </c>
      <c r="AW218" s="15" t="s">
        <v>5</v>
      </c>
      <c r="AX218" s="15" t="s">
        <v>89</v>
      </c>
      <c r="AY218" s="273" t="s">
        <v>148</v>
      </c>
    </row>
    <row r="219" spans="1:65" s="2" customFormat="1" ht="12">
      <c r="A219" s="38"/>
      <c r="B219" s="39"/>
      <c r="C219" s="274" t="s">
        <v>237</v>
      </c>
      <c r="D219" s="274" t="s">
        <v>162</v>
      </c>
      <c r="E219" s="275" t="s">
        <v>238</v>
      </c>
      <c r="F219" s="276" t="s">
        <v>239</v>
      </c>
      <c r="G219" s="277" t="s">
        <v>154</v>
      </c>
      <c r="H219" s="278">
        <v>3</v>
      </c>
      <c r="I219" s="279"/>
      <c r="J219" s="279"/>
      <c r="K219" s="280">
        <f>ROUND(P219*H219,2)</f>
        <v>0</v>
      </c>
      <c r="L219" s="276" t="s">
        <v>166</v>
      </c>
      <c r="M219" s="44"/>
      <c r="N219" s="281" t="s">
        <v>1</v>
      </c>
      <c r="O219" s="231" t="s">
        <v>44</v>
      </c>
      <c r="P219" s="232">
        <f>I219+J219</f>
        <v>0</v>
      </c>
      <c r="Q219" s="232">
        <f>ROUND(I219*H219,2)</f>
        <v>0</v>
      </c>
      <c r="R219" s="232">
        <f>ROUND(J219*H219,2)</f>
        <v>0</v>
      </c>
      <c r="S219" s="91"/>
      <c r="T219" s="233">
        <f>S219*H219</f>
        <v>0</v>
      </c>
      <c r="U219" s="233">
        <v>0</v>
      </c>
      <c r="V219" s="233">
        <f>U219*H219</f>
        <v>0</v>
      </c>
      <c r="W219" s="233">
        <v>0</v>
      </c>
      <c r="X219" s="234">
        <f>W219*H219</f>
        <v>0</v>
      </c>
      <c r="Y219" s="38"/>
      <c r="Z219" s="38"/>
      <c r="AA219" s="38"/>
      <c r="AB219" s="38"/>
      <c r="AC219" s="38"/>
      <c r="AD219" s="38"/>
      <c r="AE219" s="38"/>
      <c r="AR219" s="235" t="s">
        <v>156</v>
      </c>
      <c r="AT219" s="235" t="s">
        <v>162</v>
      </c>
      <c r="AU219" s="235" t="s">
        <v>91</v>
      </c>
      <c r="AY219" s="17" t="s">
        <v>148</v>
      </c>
      <c r="BE219" s="236">
        <f>IF(O219="základní",K219,0)</f>
        <v>0</v>
      </c>
      <c r="BF219" s="236">
        <f>IF(O219="snížená",K219,0)</f>
        <v>0</v>
      </c>
      <c r="BG219" s="236">
        <f>IF(O219="zákl. přenesená",K219,0)</f>
        <v>0</v>
      </c>
      <c r="BH219" s="236">
        <f>IF(O219="sníž. přenesená",K219,0)</f>
        <v>0</v>
      </c>
      <c r="BI219" s="236">
        <f>IF(O219="nulová",K219,0)</f>
        <v>0</v>
      </c>
      <c r="BJ219" s="17" t="s">
        <v>89</v>
      </c>
      <c r="BK219" s="236">
        <f>ROUND(P219*H219,2)</f>
        <v>0</v>
      </c>
      <c r="BL219" s="17" t="s">
        <v>156</v>
      </c>
      <c r="BM219" s="235" t="s">
        <v>240</v>
      </c>
    </row>
    <row r="220" spans="1:47" s="2" customFormat="1" ht="12">
      <c r="A220" s="38"/>
      <c r="B220" s="39"/>
      <c r="C220" s="40"/>
      <c r="D220" s="237" t="s">
        <v>158</v>
      </c>
      <c r="E220" s="40"/>
      <c r="F220" s="238" t="s">
        <v>241</v>
      </c>
      <c r="G220" s="40"/>
      <c r="H220" s="40"/>
      <c r="I220" s="239"/>
      <c r="J220" s="239"/>
      <c r="K220" s="40"/>
      <c r="L220" s="40"/>
      <c r="M220" s="44"/>
      <c r="N220" s="240"/>
      <c r="O220" s="241"/>
      <c r="P220" s="91"/>
      <c r="Q220" s="91"/>
      <c r="R220" s="91"/>
      <c r="S220" s="91"/>
      <c r="T220" s="91"/>
      <c r="U220" s="91"/>
      <c r="V220" s="91"/>
      <c r="W220" s="91"/>
      <c r="X220" s="92"/>
      <c r="Y220" s="38"/>
      <c r="Z220" s="38"/>
      <c r="AA220" s="38"/>
      <c r="AB220" s="38"/>
      <c r="AC220" s="38"/>
      <c r="AD220" s="38"/>
      <c r="AE220" s="38"/>
      <c r="AT220" s="17" t="s">
        <v>158</v>
      </c>
      <c r="AU220" s="17" t="s">
        <v>91</v>
      </c>
    </row>
    <row r="221" spans="1:47" s="2" customFormat="1" ht="12">
      <c r="A221" s="38"/>
      <c r="B221" s="39"/>
      <c r="C221" s="40"/>
      <c r="D221" s="282" t="s">
        <v>169</v>
      </c>
      <c r="E221" s="40"/>
      <c r="F221" s="283" t="s">
        <v>242</v>
      </c>
      <c r="G221" s="40"/>
      <c r="H221" s="40"/>
      <c r="I221" s="239"/>
      <c r="J221" s="239"/>
      <c r="K221" s="40"/>
      <c r="L221" s="40"/>
      <c r="M221" s="44"/>
      <c r="N221" s="240"/>
      <c r="O221" s="241"/>
      <c r="P221" s="91"/>
      <c r="Q221" s="91"/>
      <c r="R221" s="91"/>
      <c r="S221" s="91"/>
      <c r="T221" s="91"/>
      <c r="U221" s="91"/>
      <c r="V221" s="91"/>
      <c r="W221" s="91"/>
      <c r="X221" s="92"/>
      <c r="Y221" s="38"/>
      <c r="Z221" s="38"/>
      <c r="AA221" s="38"/>
      <c r="AB221" s="38"/>
      <c r="AC221" s="38"/>
      <c r="AD221" s="38"/>
      <c r="AE221" s="38"/>
      <c r="AT221" s="17" t="s">
        <v>169</v>
      </c>
      <c r="AU221" s="17" t="s">
        <v>91</v>
      </c>
    </row>
    <row r="222" spans="1:51" s="13" customFormat="1" ht="12">
      <c r="A222" s="13"/>
      <c r="B222" s="242"/>
      <c r="C222" s="243"/>
      <c r="D222" s="237" t="s">
        <v>159</v>
      </c>
      <c r="E222" s="244" t="s">
        <v>1</v>
      </c>
      <c r="F222" s="245" t="s">
        <v>160</v>
      </c>
      <c r="G222" s="243"/>
      <c r="H222" s="244" t="s">
        <v>1</v>
      </c>
      <c r="I222" s="246"/>
      <c r="J222" s="246"/>
      <c r="K222" s="243"/>
      <c r="L222" s="243"/>
      <c r="M222" s="247"/>
      <c r="N222" s="248"/>
      <c r="O222" s="249"/>
      <c r="P222" s="249"/>
      <c r="Q222" s="249"/>
      <c r="R222" s="249"/>
      <c r="S222" s="249"/>
      <c r="T222" s="249"/>
      <c r="U222" s="249"/>
      <c r="V222" s="249"/>
      <c r="W222" s="249"/>
      <c r="X222" s="250"/>
      <c r="Y222" s="13"/>
      <c r="Z222" s="13"/>
      <c r="AA222" s="13"/>
      <c r="AB222" s="13"/>
      <c r="AC222" s="13"/>
      <c r="AD222" s="13"/>
      <c r="AE222" s="13"/>
      <c r="AT222" s="251" t="s">
        <v>159</v>
      </c>
      <c r="AU222" s="251" t="s">
        <v>91</v>
      </c>
      <c r="AV222" s="13" t="s">
        <v>89</v>
      </c>
      <c r="AW222" s="13" t="s">
        <v>5</v>
      </c>
      <c r="AX222" s="13" t="s">
        <v>81</v>
      </c>
      <c r="AY222" s="251" t="s">
        <v>148</v>
      </c>
    </row>
    <row r="223" spans="1:51" s="14" customFormat="1" ht="12">
      <c r="A223" s="14"/>
      <c r="B223" s="252"/>
      <c r="C223" s="253"/>
      <c r="D223" s="237" t="s">
        <v>159</v>
      </c>
      <c r="E223" s="254" t="s">
        <v>1</v>
      </c>
      <c r="F223" s="255" t="s">
        <v>172</v>
      </c>
      <c r="G223" s="253"/>
      <c r="H223" s="256">
        <v>3</v>
      </c>
      <c r="I223" s="257"/>
      <c r="J223" s="257"/>
      <c r="K223" s="253"/>
      <c r="L223" s="253"/>
      <c r="M223" s="258"/>
      <c r="N223" s="259"/>
      <c r="O223" s="260"/>
      <c r="P223" s="260"/>
      <c r="Q223" s="260"/>
      <c r="R223" s="260"/>
      <c r="S223" s="260"/>
      <c r="T223" s="260"/>
      <c r="U223" s="260"/>
      <c r="V223" s="260"/>
      <c r="W223" s="260"/>
      <c r="X223" s="261"/>
      <c r="Y223" s="14"/>
      <c r="Z223" s="14"/>
      <c r="AA223" s="14"/>
      <c r="AB223" s="14"/>
      <c r="AC223" s="14"/>
      <c r="AD223" s="14"/>
      <c r="AE223" s="14"/>
      <c r="AT223" s="262" t="s">
        <v>159</v>
      </c>
      <c r="AU223" s="262" t="s">
        <v>91</v>
      </c>
      <c r="AV223" s="14" t="s">
        <v>91</v>
      </c>
      <c r="AW223" s="14" t="s">
        <v>5</v>
      </c>
      <c r="AX223" s="14" t="s">
        <v>81</v>
      </c>
      <c r="AY223" s="262" t="s">
        <v>148</v>
      </c>
    </row>
    <row r="224" spans="1:51" s="15" customFormat="1" ht="12">
      <c r="A224" s="15"/>
      <c r="B224" s="263"/>
      <c r="C224" s="264"/>
      <c r="D224" s="237" t="s">
        <v>159</v>
      </c>
      <c r="E224" s="265" t="s">
        <v>1</v>
      </c>
      <c r="F224" s="266" t="s">
        <v>161</v>
      </c>
      <c r="G224" s="264"/>
      <c r="H224" s="267">
        <v>3</v>
      </c>
      <c r="I224" s="268"/>
      <c r="J224" s="268"/>
      <c r="K224" s="264"/>
      <c r="L224" s="264"/>
      <c r="M224" s="269"/>
      <c r="N224" s="270"/>
      <c r="O224" s="271"/>
      <c r="P224" s="271"/>
      <c r="Q224" s="271"/>
      <c r="R224" s="271"/>
      <c r="S224" s="271"/>
      <c r="T224" s="271"/>
      <c r="U224" s="271"/>
      <c r="V224" s="271"/>
      <c r="W224" s="271"/>
      <c r="X224" s="272"/>
      <c r="Y224" s="15"/>
      <c r="Z224" s="15"/>
      <c r="AA224" s="15"/>
      <c r="AB224" s="15"/>
      <c r="AC224" s="15"/>
      <c r="AD224" s="15"/>
      <c r="AE224" s="15"/>
      <c r="AT224" s="273" t="s">
        <v>159</v>
      </c>
      <c r="AU224" s="273" t="s">
        <v>91</v>
      </c>
      <c r="AV224" s="15" t="s">
        <v>156</v>
      </c>
      <c r="AW224" s="15" t="s">
        <v>5</v>
      </c>
      <c r="AX224" s="15" t="s">
        <v>89</v>
      </c>
      <c r="AY224" s="273" t="s">
        <v>148</v>
      </c>
    </row>
    <row r="225" spans="1:65" s="2" customFormat="1" ht="24.15" customHeight="1">
      <c r="A225" s="38"/>
      <c r="B225" s="39"/>
      <c r="C225" s="221" t="s">
        <v>243</v>
      </c>
      <c r="D225" s="221" t="s">
        <v>151</v>
      </c>
      <c r="E225" s="222" t="s">
        <v>244</v>
      </c>
      <c r="F225" s="223" t="s">
        <v>245</v>
      </c>
      <c r="G225" s="224" t="s">
        <v>154</v>
      </c>
      <c r="H225" s="225">
        <v>3</v>
      </c>
      <c r="I225" s="226"/>
      <c r="J225" s="227"/>
      <c r="K225" s="228">
        <f>ROUND(P225*H225,2)</f>
        <v>0</v>
      </c>
      <c r="L225" s="223" t="s">
        <v>1</v>
      </c>
      <c r="M225" s="229"/>
      <c r="N225" s="230" t="s">
        <v>1</v>
      </c>
      <c r="O225" s="231" t="s">
        <v>44</v>
      </c>
      <c r="P225" s="232">
        <f>I225+J225</f>
        <v>0</v>
      </c>
      <c r="Q225" s="232">
        <f>ROUND(I225*H225,2)</f>
        <v>0</v>
      </c>
      <c r="R225" s="232">
        <f>ROUND(J225*H225,2)</f>
        <v>0</v>
      </c>
      <c r="S225" s="91"/>
      <c r="T225" s="233">
        <f>S225*H225</f>
        <v>0</v>
      </c>
      <c r="U225" s="233">
        <v>0</v>
      </c>
      <c r="V225" s="233">
        <f>U225*H225</f>
        <v>0</v>
      </c>
      <c r="W225" s="233">
        <v>0</v>
      </c>
      <c r="X225" s="234">
        <f>W225*H225</f>
        <v>0</v>
      </c>
      <c r="Y225" s="38"/>
      <c r="Z225" s="38"/>
      <c r="AA225" s="38"/>
      <c r="AB225" s="38"/>
      <c r="AC225" s="38"/>
      <c r="AD225" s="38"/>
      <c r="AE225" s="38"/>
      <c r="AR225" s="235" t="s">
        <v>155</v>
      </c>
      <c r="AT225" s="235" t="s">
        <v>151</v>
      </c>
      <c r="AU225" s="235" t="s">
        <v>91</v>
      </c>
      <c r="AY225" s="17" t="s">
        <v>148</v>
      </c>
      <c r="BE225" s="236">
        <f>IF(O225="základní",K225,0)</f>
        <v>0</v>
      </c>
      <c r="BF225" s="236">
        <f>IF(O225="snížená",K225,0)</f>
        <v>0</v>
      </c>
      <c r="BG225" s="236">
        <f>IF(O225="zákl. přenesená",K225,0)</f>
        <v>0</v>
      </c>
      <c r="BH225" s="236">
        <f>IF(O225="sníž. přenesená",K225,0)</f>
        <v>0</v>
      </c>
      <c r="BI225" s="236">
        <f>IF(O225="nulová",K225,0)</f>
        <v>0</v>
      </c>
      <c r="BJ225" s="17" t="s">
        <v>89</v>
      </c>
      <c r="BK225" s="236">
        <f>ROUND(P225*H225,2)</f>
        <v>0</v>
      </c>
      <c r="BL225" s="17" t="s">
        <v>156</v>
      </c>
      <c r="BM225" s="235" t="s">
        <v>246</v>
      </c>
    </row>
    <row r="226" spans="1:47" s="2" customFormat="1" ht="12">
      <c r="A226" s="38"/>
      <c r="B226" s="39"/>
      <c r="C226" s="40"/>
      <c r="D226" s="237" t="s">
        <v>158</v>
      </c>
      <c r="E226" s="40"/>
      <c r="F226" s="238" t="s">
        <v>245</v>
      </c>
      <c r="G226" s="40"/>
      <c r="H226" s="40"/>
      <c r="I226" s="239"/>
      <c r="J226" s="239"/>
      <c r="K226" s="40"/>
      <c r="L226" s="40"/>
      <c r="M226" s="44"/>
      <c r="N226" s="240"/>
      <c r="O226" s="241"/>
      <c r="P226" s="91"/>
      <c r="Q226" s="91"/>
      <c r="R226" s="91"/>
      <c r="S226" s="91"/>
      <c r="T226" s="91"/>
      <c r="U226" s="91"/>
      <c r="V226" s="91"/>
      <c r="W226" s="91"/>
      <c r="X226" s="92"/>
      <c r="Y226" s="38"/>
      <c r="Z226" s="38"/>
      <c r="AA226" s="38"/>
      <c r="AB226" s="38"/>
      <c r="AC226" s="38"/>
      <c r="AD226" s="38"/>
      <c r="AE226" s="38"/>
      <c r="AT226" s="17" t="s">
        <v>158</v>
      </c>
      <c r="AU226" s="17" t="s">
        <v>91</v>
      </c>
    </row>
    <row r="227" spans="1:47" s="2" customFormat="1" ht="12">
      <c r="A227" s="38"/>
      <c r="B227" s="39"/>
      <c r="C227" s="40"/>
      <c r="D227" s="237" t="s">
        <v>176</v>
      </c>
      <c r="E227" s="40"/>
      <c r="F227" s="284" t="s">
        <v>192</v>
      </c>
      <c r="G227" s="40"/>
      <c r="H227" s="40"/>
      <c r="I227" s="239"/>
      <c r="J227" s="239"/>
      <c r="K227" s="40"/>
      <c r="L227" s="40"/>
      <c r="M227" s="44"/>
      <c r="N227" s="240"/>
      <c r="O227" s="241"/>
      <c r="P227" s="91"/>
      <c r="Q227" s="91"/>
      <c r="R227" s="91"/>
      <c r="S227" s="91"/>
      <c r="T227" s="91"/>
      <c r="U227" s="91"/>
      <c r="V227" s="91"/>
      <c r="W227" s="91"/>
      <c r="X227" s="92"/>
      <c r="Y227" s="38"/>
      <c r="Z227" s="38"/>
      <c r="AA227" s="38"/>
      <c r="AB227" s="38"/>
      <c r="AC227" s="38"/>
      <c r="AD227" s="38"/>
      <c r="AE227" s="38"/>
      <c r="AT227" s="17" t="s">
        <v>176</v>
      </c>
      <c r="AU227" s="17" t="s">
        <v>91</v>
      </c>
    </row>
    <row r="228" spans="1:51" s="13" customFormat="1" ht="12">
      <c r="A228" s="13"/>
      <c r="B228" s="242"/>
      <c r="C228" s="243"/>
      <c r="D228" s="237" t="s">
        <v>159</v>
      </c>
      <c r="E228" s="244" t="s">
        <v>1</v>
      </c>
      <c r="F228" s="245" t="s">
        <v>160</v>
      </c>
      <c r="G228" s="243"/>
      <c r="H228" s="244" t="s">
        <v>1</v>
      </c>
      <c r="I228" s="246"/>
      <c r="J228" s="246"/>
      <c r="K228" s="243"/>
      <c r="L228" s="243"/>
      <c r="M228" s="247"/>
      <c r="N228" s="248"/>
      <c r="O228" s="249"/>
      <c r="P228" s="249"/>
      <c r="Q228" s="249"/>
      <c r="R228" s="249"/>
      <c r="S228" s="249"/>
      <c r="T228" s="249"/>
      <c r="U228" s="249"/>
      <c r="V228" s="249"/>
      <c r="W228" s="249"/>
      <c r="X228" s="250"/>
      <c r="Y228" s="13"/>
      <c r="Z228" s="13"/>
      <c r="AA228" s="13"/>
      <c r="AB228" s="13"/>
      <c r="AC228" s="13"/>
      <c r="AD228" s="13"/>
      <c r="AE228" s="13"/>
      <c r="AT228" s="251" t="s">
        <v>159</v>
      </c>
      <c r="AU228" s="251" t="s">
        <v>91</v>
      </c>
      <c r="AV228" s="13" t="s">
        <v>89</v>
      </c>
      <c r="AW228" s="13" t="s">
        <v>5</v>
      </c>
      <c r="AX228" s="13" t="s">
        <v>81</v>
      </c>
      <c r="AY228" s="251" t="s">
        <v>148</v>
      </c>
    </row>
    <row r="229" spans="1:51" s="14" customFormat="1" ht="12">
      <c r="A229" s="14"/>
      <c r="B229" s="252"/>
      <c r="C229" s="253"/>
      <c r="D229" s="237" t="s">
        <v>159</v>
      </c>
      <c r="E229" s="254" t="s">
        <v>1</v>
      </c>
      <c r="F229" s="255" t="s">
        <v>172</v>
      </c>
      <c r="G229" s="253"/>
      <c r="H229" s="256">
        <v>3</v>
      </c>
      <c r="I229" s="257"/>
      <c r="J229" s="257"/>
      <c r="K229" s="253"/>
      <c r="L229" s="253"/>
      <c r="M229" s="258"/>
      <c r="N229" s="259"/>
      <c r="O229" s="260"/>
      <c r="P229" s="260"/>
      <c r="Q229" s="260"/>
      <c r="R229" s="260"/>
      <c r="S229" s="260"/>
      <c r="T229" s="260"/>
      <c r="U229" s="260"/>
      <c r="V229" s="260"/>
      <c r="W229" s="260"/>
      <c r="X229" s="261"/>
      <c r="Y229" s="14"/>
      <c r="Z229" s="14"/>
      <c r="AA229" s="14"/>
      <c r="AB229" s="14"/>
      <c r="AC229" s="14"/>
      <c r="AD229" s="14"/>
      <c r="AE229" s="14"/>
      <c r="AT229" s="262" t="s">
        <v>159</v>
      </c>
      <c r="AU229" s="262" t="s">
        <v>91</v>
      </c>
      <c r="AV229" s="14" t="s">
        <v>91</v>
      </c>
      <c r="AW229" s="14" t="s">
        <v>5</v>
      </c>
      <c r="AX229" s="14" t="s">
        <v>81</v>
      </c>
      <c r="AY229" s="262" t="s">
        <v>148</v>
      </c>
    </row>
    <row r="230" spans="1:51" s="15" customFormat="1" ht="12">
      <c r="A230" s="15"/>
      <c r="B230" s="263"/>
      <c r="C230" s="264"/>
      <c r="D230" s="237" t="s">
        <v>159</v>
      </c>
      <c r="E230" s="265" t="s">
        <v>1</v>
      </c>
      <c r="F230" s="266" t="s">
        <v>161</v>
      </c>
      <c r="G230" s="264"/>
      <c r="H230" s="267">
        <v>3</v>
      </c>
      <c r="I230" s="268"/>
      <c r="J230" s="268"/>
      <c r="K230" s="264"/>
      <c r="L230" s="264"/>
      <c r="M230" s="269"/>
      <c r="N230" s="270"/>
      <c r="O230" s="271"/>
      <c r="P230" s="271"/>
      <c r="Q230" s="271"/>
      <c r="R230" s="271"/>
      <c r="S230" s="271"/>
      <c r="T230" s="271"/>
      <c r="U230" s="271"/>
      <c r="V230" s="271"/>
      <c r="W230" s="271"/>
      <c r="X230" s="272"/>
      <c r="Y230" s="15"/>
      <c r="Z230" s="15"/>
      <c r="AA230" s="15"/>
      <c r="AB230" s="15"/>
      <c r="AC230" s="15"/>
      <c r="AD230" s="15"/>
      <c r="AE230" s="15"/>
      <c r="AT230" s="273" t="s">
        <v>159</v>
      </c>
      <c r="AU230" s="273" t="s">
        <v>91</v>
      </c>
      <c r="AV230" s="15" t="s">
        <v>156</v>
      </c>
      <c r="AW230" s="15" t="s">
        <v>5</v>
      </c>
      <c r="AX230" s="15" t="s">
        <v>89</v>
      </c>
      <c r="AY230" s="273" t="s">
        <v>148</v>
      </c>
    </row>
    <row r="231" spans="1:65" s="2" customFormat="1" ht="24.15" customHeight="1">
      <c r="A231" s="38"/>
      <c r="B231" s="39"/>
      <c r="C231" s="274" t="s">
        <v>247</v>
      </c>
      <c r="D231" s="274" t="s">
        <v>162</v>
      </c>
      <c r="E231" s="275" t="s">
        <v>248</v>
      </c>
      <c r="F231" s="276" t="s">
        <v>249</v>
      </c>
      <c r="G231" s="277" t="s">
        <v>154</v>
      </c>
      <c r="H231" s="278">
        <v>4</v>
      </c>
      <c r="I231" s="279"/>
      <c r="J231" s="279"/>
      <c r="K231" s="280">
        <f>ROUND(P231*H231,2)</f>
        <v>0</v>
      </c>
      <c r="L231" s="276" t="s">
        <v>166</v>
      </c>
      <c r="M231" s="44"/>
      <c r="N231" s="281" t="s">
        <v>1</v>
      </c>
      <c r="O231" s="231" t="s">
        <v>44</v>
      </c>
      <c r="P231" s="232">
        <f>I231+J231</f>
        <v>0</v>
      </c>
      <c r="Q231" s="232">
        <f>ROUND(I231*H231,2)</f>
        <v>0</v>
      </c>
      <c r="R231" s="232">
        <f>ROUND(J231*H231,2)</f>
        <v>0</v>
      </c>
      <c r="S231" s="91"/>
      <c r="T231" s="233">
        <f>S231*H231</f>
        <v>0</v>
      </c>
      <c r="U231" s="233">
        <v>0</v>
      </c>
      <c r="V231" s="233">
        <f>U231*H231</f>
        <v>0</v>
      </c>
      <c r="W231" s="233">
        <v>0</v>
      </c>
      <c r="X231" s="234">
        <f>W231*H231</f>
        <v>0</v>
      </c>
      <c r="Y231" s="38"/>
      <c r="Z231" s="38"/>
      <c r="AA231" s="38"/>
      <c r="AB231" s="38"/>
      <c r="AC231" s="38"/>
      <c r="AD231" s="38"/>
      <c r="AE231" s="38"/>
      <c r="AR231" s="235" t="s">
        <v>156</v>
      </c>
      <c r="AT231" s="235" t="s">
        <v>162</v>
      </c>
      <c r="AU231" s="235" t="s">
        <v>91</v>
      </c>
      <c r="AY231" s="17" t="s">
        <v>148</v>
      </c>
      <c r="BE231" s="236">
        <f>IF(O231="základní",K231,0)</f>
        <v>0</v>
      </c>
      <c r="BF231" s="236">
        <f>IF(O231="snížená",K231,0)</f>
        <v>0</v>
      </c>
      <c r="BG231" s="236">
        <f>IF(O231="zákl. přenesená",K231,0)</f>
        <v>0</v>
      </c>
      <c r="BH231" s="236">
        <f>IF(O231="sníž. přenesená",K231,0)</f>
        <v>0</v>
      </c>
      <c r="BI231" s="236">
        <f>IF(O231="nulová",K231,0)</f>
        <v>0</v>
      </c>
      <c r="BJ231" s="17" t="s">
        <v>89</v>
      </c>
      <c r="BK231" s="236">
        <f>ROUND(P231*H231,2)</f>
        <v>0</v>
      </c>
      <c r="BL231" s="17" t="s">
        <v>156</v>
      </c>
      <c r="BM231" s="235" t="s">
        <v>250</v>
      </c>
    </row>
    <row r="232" spans="1:47" s="2" customFormat="1" ht="12">
      <c r="A232" s="38"/>
      <c r="B232" s="39"/>
      <c r="C232" s="40"/>
      <c r="D232" s="237" t="s">
        <v>158</v>
      </c>
      <c r="E232" s="40"/>
      <c r="F232" s="238" t="s">
        <v>251</v>
      </c>
      <c r="G232" s="40"/>
      <c r="H232" s="40"/>
      <c r="I232" s="239"/>
      <c r="J232" s="239"/>
      <c r="K232" s="40"/>
      <c r="L232" s="40"/>
      <c r="M232" s="44"/>
      <c r="N232" s="240"/>
      <c r="O232" s="241"/>
      <c r="P232" s="91"/>
      <c r="Q232" s="91"/>
      <c r="R232" s="91"/>
      <c r="S232" s="91"/>
      <c r="T232" s="91"/>
      <c r="U232" s="91"/>
      <c r="V232" s="91"/>
      <c r="W232" s="91"/>
      <c r="X232" s="92"/>
      <c r="Y232" s="38"/>
      <c r="Z232" s="38"/>
      <c r="AA232" s="38"/>
      <c r="AB232" s="38"/>
      <c r="AC232" s="38"/>
      <c r="AD232" s="38"/>
      <c r="AE232" s="38"/>
      <c r="AT232" s="17" t="s">
        <v>158</v>
      </c>
      <c r="AU232" s="17" t="s">
        <v>91</v>
      </c>
    </row>
    <row r="233" spans="1:47" s="2" customFormat="1" ht="12">
      <c r="A233" s="38"/>
      <c r="B233" s="39"/>
      <c r="C233" s="40"/>
      <c r="D233" s="282" t="s">
        <v>169</v>
      </c>
      <c r="E233" s="40"/>
      <c r="F233" s="283" t="s">
        <v>252</v>
      </c>
      <c r="G233" s="40"/>
      <c r="H233" s="40"/>
      <c r="I233" s="239"/>
      <c r="J233" s="239"/>
      <c r="K233" s="40"/>
      <c r="L233" s="40"/>
      <c r="M233" s="44"/>
      <c r="N233" s="240"/>
      <c r="O233" s="241"/>
      <c r="P233" s="91"/>
      <c r="Q233" s="91"/>
      <c r="R233" s="91"/>
      <c r="S233" s="91"/>
      <c r="T233" s="91"/>
      <c r="U233" s="91"/>
      <c r="V233" s="91"/>
      <c r="W233" s="91"/>
      <c r="X233" s="92"/>
      <c r="Y233" s="38"/>
      <c r="Z233" s="38"/>
      <c r="AA233" s="38"/>
      <c r="AB233" s="38"/>
      <c r="AC233" s="38"/>
      <c r="AD233" s="38"/>
      <c r="AE233" s="38"/>
      <c r="AT233" s="17" t="s">
        <v>169</v>
      </c>
      <c r="AU233" s="17" t="s">
        <v>91</v>
      </c>
    </row>
    <row r="234" spans="1:51" s="13" customFormat="1" ht="12">
      <c r="A234" s="13"/>
      <c r="B234" s="242"/>
      <c r="C234" s="243"/>
      <c r="D234" s="237" t="s">
        <v>159</v>
      </c>
      <c r="E234" s="244" t="s">
        <v>1</v>
      </c>
      <c r="F234" s="245" t="s">
        <v>160</v>
      </c>
      <c r="G234" s="243"/>
      <c r="H234" s="244" t="s">
        <v>1</v>
      </c>
      <c r="I234" s="246"/>
      <c r="J234" s="246"/>
      <c r="K234" s="243"/>
      <c r="L234" s="243"/>
      <c r="M234" s="247"/>
      <c r="N234" s="248"/>
      <c r="O234" s="249"/>
      <c r="P234" s="249"/>
      <c r="Q234" s="249"/>
      <c r="R234" s="249"/>
      <c r="S234" s="249"/>
      <c r="T234" s="249"/>
      <c r="U234" s="249"/>
      <c r="V234" s="249"/>
      <c r="W234" s="249"/>
      <c r="X234" s="250"/>
      <c r="Y234" s="13"/>
      <c r="Z234" s="13"/>
      <c r="AA234" s="13"/>
      <c r="AB234" s="13"/>
      <c r="AC234" s="13"/>
      <c r="AD234" s="13"/>
      <c r="AE234" s="13"/>
      <c r="AT234" s="251" t="s">
        <v>159</v>
      </c>
      <c r="AU234" s="251" t="s">
        <v>91</v>
      </c>
      <c r="AV234" s="13" t="s">
        <v>89</v>
      </c>
      <c r="AW234" s="13" t="s">
        <v>5</v>
      </c>
      <c r="AX234" s="13" t="s">
        <v>81</v>
      </c>
      <c r="AY234" s="251" t="s">
        <v>148</v>
      </c>
    </row>
    <row r="235" spans="1:51" s="14" customFormat="1" ht="12">
      <c r="A235" s="14"/>
      <c r="B235" s="252"/>
      <c r="C235" s="253"/>
      <c r="D235" s="237" t="s">
        <v>159</v>
      </c>
      <c r="E235" s="254" t="s">
        <v>1</v>
      </c>
      <c r="F235" s="255" t="s">
        <v>156</v>
      </c>
      <c r="G235" s="253"/>
      <c r="H235" s="256">
        <v>4</v>
      </c>
      <c r="I235" s="257"/>
      <c r="J235" s="257"/>
      <c r="K235" s="253"/>
      <c r="L235" s="253"/>
      <c r="M235" s="258"/>
      <c r="N235" s="259"/>
      <c r="O235" s="260"/>
      <c r="P235" s="260"/>
      <c r="Q235" s="260"/>
      <c r="R235" s="260"/>
      <c r="S235" s="260"/>
      <c r="T235" s="260"/>
      <c r="U235" s="260"/>
      <c r="V235" s="260"/>
      <c r="W235" s="260"/>
      <c r="X235" s="261"/>
      <c r="Y235" s="14"/>
      <c r="Z235" s="14"/>
      <c r="AA235" s="14"/>
      <c r="AB235" s="14"/>
      <c r="AC235" s="14"/>
      <c r="AD235" s="14"/>
      <c r="AE235" s="14"/>
      <c r="AT235" s="262" t="s">
        <v>159</v>
      </c>
      <c r="AU235" s="262" t="s">
        <v>91</v>
      </c>
      <c r="AV235" s="14" t="s">
        <v>91</v>
      </c>
      <c r="AW235" s="14" t="s">
        <v>5</v>
      </c>
      <c r="AX235" s="14" t="s">
        <v>81</v>
      </c>
      <c r="AY235" s="262" t="s">
        <v>148</v>
      </c>
    </row>
    <row r="236" spans="1:51" s="15" customFormat="1" ht="12">
      <c r="A236" s="15"/>
      <c r="B236" s="263"/>
      <c r="C236" s="264"/>
      <c r="D236" s="237" t="s">
        <v>159</v>
      </c>
      <c r="E236" s="265" t="s">
        <v>1</v>
      </c>
      <c r="F236" s="266" t="s">
        <v>161</v>
      </c>
      <c r="G236" s="264"/>
      <c r="H236" s="267">
        <v>4</v>
      </c>
      <c r="I236" s="268"/>
      <c r="J236" s="268"/>
      <c r="K236" s="264"/>
      <c r="L236" s="264"/>
      <c r="M236" s="269"/>
      <c r="N236" s="270"/>
      <c r="O236" s="271"/>
      <c r="P236" s="271"/>
      <c r="Q236" s="271"/>
      <c r="R236" s="271"/>
      <c r="S236" s="271"/>
      <c r="T236" s="271"/>
      <c r="U236" s="271"/>
      <c r="V236" s="271"/>
      <c r="W236" s="271"/>
      <c r="X236" s="272"/>
      <c r="Y236" s="15"/>
      <c r="Z236" s="15"/>
      <c r="AA236" s="15"/>
      <c r="AB236" s="15"/>
      <c r="AC236" s="15"/>
      <c r="AD236" s="15"/>
      <c r="AE236" s="15"/>
      <c r="AT236" s="273" t="s">
        <v>159</v>
      </c>
      <c r="AU236" s="273" t="s">
        <v>91</v>
      </c>
      <c r="AV236" s="15" t="s">
        <v>156</v>
      </c>
      <c r="AW236" s="15" t="s">
        <v>5</v>
      </c>
      <c r="AX236" s="15" t="s">
        <v>89</v>
      </c>
      <c r="AY236" s="273" t="s">
        <v>148</v>
      </c>
    </row>
    <row r="237" spans="1:65" s="2" customFormat="1" ht="24.15" customHeight="1">
      <c r="A237" s="38"/>
      <c r="B237" s="39"/>
      <c r="C237" s="221" t="s">
        <v>253</v>
      </c>
      <c r="D237" s="221" t="s">
        <v>151</v>
      </c>
      <c r="E237" s="222" t="s">
        <v>254</v>
      </c>
      <c r="F237" s="223" t="s">
        <v>255</v>
      </c>
      <c r="G237" s="224" t="s">
        <v>154</v>
      </c>
      <c r="H237" s="225">
        <v>4</v>
      </c>
      <c r="I237" s="226"/>
      <c r="J237" s="227"/>
      <c r="K237" s="228">
        <f>ROUND(P237*H237,2)</f>
        <v>0</v>
      </c>
      <c r="L237" s="223" t="s">
        <v>1</v>
      </c>
      <c r="M237" s="229"/>
      <c r="N237" s="230" t="s">
        <v>1</v>
      </c>
      <c r="O237" s="231" t="s">
        <v>44</v>
      </c>
      <c r="P237" s="232">
        <f>I237+J237</f>
        <v>0</v>
      </c>
      <c r="Q237" s="232">
        <f>ROUND(I237*H237,2)</f>
        <v>0</v>
      </c>
      <c r="R237" s="232">
        <f>ROUND(J237*H237,2)</f>
        <v>0</v>
      </c>
      <c r="S237" s="91"/>
      <c r="T237" s="233">
        <f>S237*H237</f>
        <v>0</v>
      </c>
      <c r="U237" s="233">
        <v>0</v>
      </c>
      <c r="V237" s="233">
        <f>U237*H237</f>
        <v>0</v>
      </c>
      <c r="W237" s="233">
        <v>0</v>
      </c>
      <c r="X237" s="234">
        <f>W237*H237</f>
        <v>0</v>
      </c>
      <c r="Y237" s="38"/>
      <c r="Z237" s="38"/>
      <c r="AA237" s="38"/>
      <c r="AB237" s="38"/>
      <c r="AC237" s="38"/>
      <c r="AD237" s="38"/>
      <c r="AE237" s="38"/>
      <c r="AR237" s="235" t="s">
        <v>155</v>
      </c>
      <c r="AT237" s="235" t="s">
        <v>151</v>
      </c>
      <c r="AU237" s="235" t="s">
        <v>91</v>
      </c>
      <c r="AY237" s="17" t="s">
        <v>148</v>
      </c>
      <c r="BE237" s="236">
        <f>IF(O237="základní",K237,0)</f>
        <v>0</v>
      </c>
      <c r="BF237" s="236">
        <f>IF(O237="snížená",K237,0)</f>
        <v>0</v>
      </c>
      <c r="BG237" s="236">
        <f>IF(O237="zákl. přenesená",K237,0)</f>
        <v>0</v>
      </c>
      <c r="BH237" s="236">
        <f>IF(O237="sníž. přenesená",K237,0)</f>
        <v>0</v>
      </c>
      <c r="BI237" s="236">
        <f>IF(O237="nulová",K237,0)</f>
        <v>0</v>
      </c>
      <c r="BJ237" s="17" t="s">
        <v>89</v>
      </c>
      <c r="BK237" s="236">
        <f>ROUND(P237*H237,2)</f>
        <v>0</v>
      </c>
      <c r="BL237" s="17" t="s">
        <v>156</v>
      </c>
      <c r="BM237" s="235" t="s">
        <v>256</v>
      </c>
    </row>
    <row r="238" spans="1:47" s="2" customFormat="1" ht="12">
      <c r="A238" s="38"/>
      <c r="B238" s="39"/>
      <c r="C238" s="40"/>
      <c r="D238" s="237" t="s">
        <v>158</v>
      </c>
      <c r="E238" s="40"/>
      <c r="F238" s="238" t="s">
        <v>255</v>
      </c>
      <c r="G238" s="40"/>
      <c r="H238" s="40"/>
      <c r="I238" s="239"/>
      <c r="J238" s="239"/>
      <c r="K238" s="40"/>
      <c r="L238" s="40"/>
      <c r="M238" s="44"/>
      <c r="N238" s="240"/>
      <c r="O238" s="241"/>
      <c r="P238" s="91"/>
      <c r="Q238" s="91"/>
      <c r="R238" s="91"/>
      <c r="S238" s="91"/>
      <c r="T238" s="91"/>
      <c r="U238" s="91"/>
      <c r="V238" s="91"/>
      <c r="W238" s="91"/>
      <c r="X238" s="92"/>
      <c r="Y238" s="38"/>
      <c r="Z238" s="38"/>
      <c r="AA238" s="38"/>
      <c r="AB238" s="38"/>
      <c r="AC238" s="38"/>
      <c r="AD238" s="38"/>
      <c r="AE238" s="38"/>
      <c r="AT238" s="17" t="s">
        <v>158</v>
      </c>
      <c r="AU238" s="17" t="s">
        <v>91</v>
      </c>
    </row>
    <row r="239" spans="1:47" s="2" customFormat="1" ht="12">
      <c r="A239" s="38"/>
      <c r="B239" s="39"/>
      <c r="C239" s="40"/>
      <c r="D239" s="237" t="s">
        <v>176</v>
      </c>
      <c r="E239" s="40"/>
      <c r="F239" s="284" t="s">
        <v>192</v>
      </c>
      <c r="G239" s="40"/>
      <c r="H239" s="40"/>
      <c r="I239" s="239"/>
      <c r="J239" s="239"/>
      <c r="K239" s="40"/>
      <c r="L239" s="40"/>
      <c r="M239" s="44"/>
      <c r="N239" s="240"/>
      <c r="O239" s="241"/>
      <c r="P239" s="91"/>
      <c r="Q239" s="91"/>
      <c r="R239" s="91"/>
      <c r="S239" s="91"/>
      <c r="T239" s="91"/>
      <c r="U239" s="91"/>
      <c r="V239" s="91"/>
      <c r="W239" s="91"/>
      <c r="X239" s="92"/>
      <c r="Y239" s="38"/>
      <c r="Z239" s="38"/>
      <c r="AA239" s="38"/>
      <c r="AB239" s="38"/>
      <c r="AC239" s="38"/>
      <c r="AD239" s="38"/>
      <c r="AE239" s="38"/>
      <c r="AT239" s="17" t="s">
        <v>176</v>
      </c>
      <c r="AU239" s="17" t="s">
        <v>91</v>
      </c>
    </row>
    <row r="240" spans="1:51" s="13" customFormat="1" ht="12">
      <c r="A240" s="13"/>
      <c r="B240" s="242"/>
      <c r="C240" s="243"/>
      <c r="D240" s="237" t="s">
        <v>159</v>
      </c>
      <c r="E240" s="244" t="s">
        <v>1</v>
      </c>
      <c r="F240" s="245" t="s">
        <v>160</v>
      </c>
      <c r="G240" s="243"/>
      <c r="H240" s="244" t="s">
        <v>1</v>
      </c>
      <c r="I240" s="246"/>
      <c r="J240" s="246"/>
      <c r="K240" s="243"/>
      <c r="L240" s="243"/>
      <c r="M240" s="247"/>
      <c r="N240" s="248"/>
      <c r="O240" s="249"/>
      <c r="P240" s="249"/>
      <c r="Q240" s="249"/>
      <c r="R240" s="249"/>
      <c r="S240" s="249"/>
      <c r="T240" s="249"/>
      <c r="U240" s="249"/>
      <c r="V240" s="249"/>
      <c r="W240" s="249"/>
      <c r="X240" s="250"/>
      <c r="Y240" s="13"/>
      <c r="Z240" s="13"/>
      <c r="AA240" s="13"/>
      <c r="AB240" s="13"/>
      <c r="AC240" s="13"/>
      <c r="AD240" s="13"/>
      <c r="AE240" s="13"/>
      <c r="AT240" s="251" t="s">
        <v>159</v>
      </c>
      <c r="AU240" s="251" t="s">
        <v>91</v>
      </c>
      <c r="AV240" s="13" t="s">
        <v>89</v>
      </c>
      <c r="AW240" s="13" t="s">
        <v>5</v>
      </c>
      <c r="AX240" s="13" t="s">
        <v>81</v>
      </c>
      <c r="AY240" s="251" t="s">
        <v>148</v>
      </c>
    </row>
    <row r="241" spans="1:51" s="14" customFormat="1" ht="12">
      <c r="A241" s="14"/>
      <c r="B241" s="252"/>
      <c r="C241" s="253"/>
      <c r="D241" s="237" t="s">
        <v>159</v>
      </c>
      <c r="E241" s="254" t="s">
        <v>1</v>
      </c>
      <c r="F241" s="255" t="s">
        <v>156</v>
      </c>
      <c r="G241" s="253"/>
      <c r="H241" s="256">
        <v>4</v>
      </c>
      <c r="I241" s="257"/>
      <c r="J241" s="257"/>
      <c r="K241" s="253"/>
      <c r="L241" s="253"/>
      <c r="M241" s="258"/>
      <c r="N241" s="259"/>
      <c r="O241" s="260"/>
      <c r="P241" s="260"/>
      <c r="Q241" s="260"/>
      <c r="R241" s="260"/>
      <c r="S241" s="260"/>
      <c r="T241" s="260"/>
      <c r="U241" s="260"/>
      <c r="V241" s="260"/>
      <c r="W241" s="260"/>
      <c r="X241" s="261"/>
      <c r="Y241" s="14"/>
      <c r="Z241" s="14"/>
      <c r="AA241" s="14"/>
      <c r="AB241" s="14"/>
      <c r="AC241" s="14"/>
      <c r="AD241" s="14"/>
      <c r="AE241" s="14"/>
      <c r="AT241" s="262" t="s">
        <v>159</v>
      </c>
      <c r="AU241" s="262" t="s">
        <v>91</v>
      </c>
      <c r="AV241" s="14" t="s">
        <v>91</v>
      </c>
      <c r="AW241" s="14" t="s">
        <v>5</v>
      </c>
      <c r="AX241" s="14" t="s">
        <v>81</v>
      </c>
      <c r="AY241" s="262" t="s">
        <v>148</v>
      </c>
    </row>
    <row r="242" spans="1:51" s="15" customFormat="1" ht="12">
      <c r="A242" s="15"/>
      <c r="B242" s="263"/>
      <c r="C242" s="264"/>
      <c r="D242" s="237" t="s">
        <v>159</v>
      </c>
      <c r="E242" s="265" t="s">
        <v>1</v>
      </c>
      <c r="F242" s="266" t="s">
        <v>161</v>
      </c>
      <c r="G242" s="264"/>
      <c r="H242" s="267">
        <v>4</v>
      </c>
      <c r="I242" s="268"/>
      <c r="J242" s="268"/>
      <c r="K242" s="264"/>
      <c r="L242" s="264"/>
      <c r="M242" s="269"/>
      <c r="N242" s="270"/>
      <c r="O242" s="271"/>
      <c r="P242" s="271"/>
      <c r="Q242" s="271"/>
      <c r="R242" s="271"/>
      <c r="S242" s="271"/>
      <c r="T242" s="271"/>
      <c r="U242" s="271"/>
      <c r="V242" s="271"/>
      <c r="W242" s="271"/>
      <c r="X242" s="272"/>
      <c r="Y242" s="15"/>
      <c r="Z242" s="15"/>
      <c r="AA242" s="15"/>
      <c r="AB242" s="15"/>
      <c r="AC242" s="15"/>
      <c r="AD242" s="15"/>
      <c r="AE242" s="15"/>
      <c r="AT242" s="273" t="s">
        <v>159</v>
      </c>
      <c r="AU242" s="273" t="s">
        <v>91</v>
      </c>
      <c r="AV242" s="15" t="s">
        <v>156</v>
      </c>
      <c r="AW242" s="15" t="s">
        <v>5</v>
      </c>
      <c r="AX242" s="15" t="s">
        <v>89</v>
      </c>
      <c r="AY242" s="273" t="s">
        <v>148</v>
      </c>
    </row>
    <row r="243" spans="1:65" s="2" customFormat="1" ht="21.75" customHeight="1">
      <c r="A243" s="38"/>
      <c r="B243" s="39"/>
      <c r="C243" s="221" t="s">
        <v>8</v>
      </c>
      <c r="D243" s="221" t="s">
        <v>151</v>
      </c>
      <c r="E243" s="222" t="s">
        <v>257</v>
      </c>
      <c r="F243" s="223" t="s">
        <v>258</v>
      </c>
      <c r="G243" s="224" t="s">
        <v>259</v>
      </c>
      <c r="H243" s="225">
        <v>1</v>
      </c>
      <c r="I243" s="226"/>
      <c r="J243" s="227"/>
      <c r="K243" s="228">
        <f>ROUND(P243*H243,2)</f>
        <v>0</v>
      </c>
      <c r="L243" s="223" t="s">
        <v>1</v>
      </c>
      <c r="M243" s="229"/>
      <c r="N243" s="230" t="s">
        <v>1</v>
      </c>
      <c r="O243" s="231" t="s">
        <v>44</v>
      </c>
      <c r="P243" s="232">
        <f>I243+J243</f>
        <v>0</v>
      </c>
      <c r="Q243" s="232">
        <f>ROUND(I243*H243,2)</f>
        <v>0</v>
      </c>
      <c r="R243" s="232">
        <f>ROUND(J243*H243,2)</f>
        <v>0</v>
      </c>
      <c r="S243" s="91"/>
      <c r="T243" s="233">
        <f>S243*H243</f>
        <v>0</v>
      </c>
      <c r="U243" s="233">
        <v>0</v>
      </c>
      <c r="V243" s="233">
        <f>U243*H243</f>
        <v>0</v>
      </c>
      <c r="W243" s="233">
        <v>0</v>
      </c>
      <c r="X243" s="234">
        <f>W243*H243</f>
        <v>0</v>
      </c>
      <c r="Y243" s="38"/>
      <c r="Z243" s="38"/>
      <c r="AA243" s="38"/>
      <c r="AB243" s="38"/>
      <c r="AC243" s="38"/>
      <c r="AD243" s="38"/>
      <c r="AE243" s="38"/>
      <c r="AR243" s="235" t="s">
        <v>155</v>
      </c>
      <c r="AT243" s="235" t="s">
        <v>151</v>
      </c>
      <c r="AU243" s="235" t="s">
        <v>91</v>
      </c>
      <c r="AY243" s="17" t="s">
        <v>148</v>
      </c>
      <c r="BE243" s="236">
        <f>IF(O243="základní",K243,0)</f>
        <v>0</v>
      </c>
      <c r="BF243" s="236">
        <f>IF(O243="snížená",K243,0)</f>
        <v>0</v>
      </c>
      <c r="BG243" s="236">
        <f>IF(O243="zákl. přenesená",K243,0)</f>
        <v>0</v>
      </c>
      <c r="BH243" s="236">
        <f>IF(O243="sníž. přenesená",K243,0)</f>
        <v>0</v>
      </c>
      <c r="BI243" s="236">
        <f>IF(O243="nulová",K243,0)</f>
        <v>0</v>
      </c>
      <c r="BJ243" s="17" t="s">
        <v>89</v>
      </c>
      <c r="BK243" s="236">
        <f>ROUND(P243*H243,2)</f>
        <v>0</v>
      </c>
      <c r="BL243" s="17" t="s">
        <v>156</v>
      </c>
      <c r="BM243" s="235" t="s">
        <v>260</v>
      </c>
    </row>
    <row r="244" spans="1:47" s="2" customFormat="1" ht="12">
      <c r="A244" s="38"/>
      <c r="B244" s="39"/>
      <c r="C244" s="40"/>
      <c r="D244" s="237" t="s">
        <v>158</v>
      </c>
      <c r="E244" s="40"/>
      <c r="F244" s="238" t="s">
        <v>258</v>
      </c>
      <c r="G244" s="40"/>
      <c r="H244" s="40"/>
      <c r="I244" s="239"/>
      <c r="J244" s="239"/>
      <c r="K244" s="40"/>
      <c r="L244" s="40"/>
      <c r="M244" s="44"/>
      <c r="N244" s="240"/>
      <c r="O244" s="241"/>
      <c r="P244" s="91"/>
      <c r="Q244" s="91"/>
      <c r="R244" s="91"/>
      <c r="S244" s="91"/>
      <c r="T244" s="91"/>
      <c r="U244" s="91"/>
      <c r="V244" s="91"/>
      <c r="W244" s="91"/>
      <c r="X244" s="92"/>
      <c r="Y244" s="38"/>
      <c r="Z244" s="38"/>
      <c r="AA244" s="38"/>
      <c r="AB244" s="38"/>
      <c r="AC244" s="38"/>
      <c r="AD244" s="38"/>
      <c r="AE244" s="38"/>
      <c r="AT244" s="17" t="s">
        <v>158</v>
      </c>
      <c r="AU244" s="17" t="s">
        <v>91</v>
      </c>
    </row>
    <row r="245" spans="1:47" s="2" customFormat="1" ht="12">
      <c r="A245" s="38"/>
      <c r="B245" s="39"/>
      <c r="C245" s="40"/>
      <c r="D245" s="237" t="s">
        <v>176</v>
      </c>
      <c r="E245" s="40"/>
      <c r="F245" s="284" t="s">
        <v>192</v>
      </c>
      <c r="G245" s="40"/>
      <c r="H245" s="40"/>
      <c r="I245" s="239"/>
      <c r="J245" s="239"/>
      <c r="K245" s="40"/>
      <c r="L245" s="40"/>
      <c r="M245" s="44"/>
      <c r="N245" s="240"/>
      <c r="O245" s="241"/>
      <c r="P245" s="91"/>
      <c r="Q245" s="91"/>
      <c r="R245" s="91"/>
      <c r="S245" s="91"/>
      <c r="T245" s="91"/>
      <c r="U245" s="91"/>
      <c r="V245" s="91"/>
      <c r="W245" s="91"/>
      <c r="X245" s="92"/>
      <c r="Y245" s="38"/>
      <c r="Z245" s="38"/>
      <c r="AA245" s="38"/>
      <c r="AB245" s="38"/>
      <c r="AC245" s="38"/>
      <c r="AD245" s="38"/>
      <c r="AE245" s="38"/>
      <c r="AT245" s="17" t="s">
        <v>176</v>
      </c>
      <c r="AU245" s="17" t="s">
        <v>91</v>
      </c>
    </row>
    <row r="246" spans="1:51" s="13" customFormat="1" ht="12">
      <c r="A246" s="13"/>
      <c r="B246" s="242"/>
      <c r="C246" s="243"/>
      <c r="D246" s="237" t="s">
        <v>159</v>
      </c>
      <c r="E246" s="244" t="s">
        <v>1</v>
      </c>
      <c r="F246" s="245" t="s">
        <v>160</v>
      </c>
      <c r="G246" s="243"/>
      <c r="H246" s="244" t="s">
        <v>1</v>
      </c>
      <c r="I246" s="246"/>
      <c r="J246" s="246"/>
      <c r="K246" s="243"/>
      <c r="L246" s="243"/>
      <c r="M246" s="247"/>
      <c r="N246" s="248"/>
      <c r="O246" s="249"/>
      <c r="P246" s="249"/>
      <c r="Q246" s="249"/>
      <c r="R246" s="249"/>
      <c r="S246" s="249"/>
      <c r="T246" s="249"/>
      <c r="U246" s="249"/>
      <c r="V246" s="249"/>
      <c r="W246" s="249"/>
      <c r="X246" s="250"/>
      <c r="Y246" s="13"/>
      <c r="Z246" s="13"/>
      <c r="AA246" s="13"/>
      <c r="AB246" s="13"/>
      <c r="AC246" s="13"/>
      <c r="AD246" s="13"/>
      <c r="AE246" s="13"/>
      <c r="AT246" s="251" t="s">
        <v>159</v>
      </c>
      <c r="AU246" s="251" t="s">
        <v>91</v>
      </c>
      <c r="AV246" s="13" t="s">
        <v>89</v>
      </c>
      <c r="AW246" s="13" t="s">
        <v>5</v>
      </c>
      <c r="AX246" s="13" t="s">
        <v>81</v>
      </c>
      <c r="AY246" s="251" t="s">
        <v>148</v>
      </c>
    </row>
    <row r="247" spans="1:51" s="14" customFormat="1" ht="12">
      <c r="A247" s="14"/>
      <c r="B247" s="252"/>
      <c r="C247" s="253"/>
      <c r="D247" s="237" t="s">
        <v>159</v>
      </c>
      <c r="E247" s="254" t="s">
        <v>1</v>
      </c>
      <c r="F247" s="255" t="s">
        <v>89</v>
      </c>
      <c r="G247" s="253"/>
      <c r="H247" s="256">
        <v>1</v>
      </c>
      <c r="I247" s="257"/>
      <c r="J247" s="257"/>
      <c r="K247" s="253"/>
      <c r="L247" s="253"/>
      <c r="M247" s="258"/>
      <c r="N247" s="259"/>
      <c r="O247" s="260"/>
      <c r="P247" s="260"/>
      <c r="Q247" s="260"/>
      <c r="R247" s="260"/>
      <c r="S247" s="260"/>
      <c r="T247" s="260"/>
      <c r="U247" s="260"/>
      <c r="V247" s="260"/>
      <c r="W247" s="260"/>
      <c r="X247" s="261"/>
      <c r="Y247" s="14"/>
      <c r="Z247" s="14"/>
      <c r="AA247" s="14"/>
      <c r="AB247" s="14"/>
      <c r="AC247" s="14"/>
      <c r="AD247" s="14"/>
      <c r="AE247" s="14"/>
      <c r="AT247" s="262" t="s">
        <v>159</v>
      </c>
      <c r="AU247" s="262" t="s">
        <v>91</v>
      </c>
      <c r="AV247" s="14" t="s">
        <v>91</v>
      </c>
      <c r="AW247" s="14" t="s">
        <v>5</v>
      </c>
      <c r="AX247" s="14" t="s">
        <v>81</v>
      </c>
      <c r="AY247" s="262" t="s">
        <v>148</v>
      </c>
    </row>
    <row r="248" spans="1:51" s="15" customFormat="1" ht="12">
      <c r="A248" s="15"/>
      <c r="B248" s="263"/>
      <c r="C248" s="264"/>
      <c r="D248" s="237" t="s">
        <v>159</v>
      </c>
      <c r="E248" s="265" t="s">
        <v>1</v>
      </c>
      <c r="F248" s="266" t="s">
        <v>161</v>
      </c>
      <c r="G248" s="264"/>
      <c r="H248" s="267">
        <v>1</v>
      </c>
      <c r="I248" s="268"/>
      <c r="J248" s="268"/>
      <c r="K248" s="264"/>
      <c r="L248" s="264"/>
      <c r="M248" s="269"/>
      <c r="N248" s="270"/>
      <c r="O248" s="271"/>
      <c r="P248" s="271"/>
      <c r="Q248" s="271"/>
      <c r="R248" s="271"/>
      <c r="S248" s="271"/>
      <c r="T248" s="271"/>
      <c r="U248" s="271"/>
      <c r="V248" s="271"/>
      <c r="W248" s="271"/>
      <c r="X248" s="272"/>
      <c r="Y248" s="15"/>
      <c r="Z248" s="15"/>
      <c r="AA248" s="15"/>
      <c r="AB248" s="15"/>
      <c r="AC248" s="15"/>
      <c r="AD248" s="15"/>
      <c r="AE248" s="15"/>
      <c r="AT248" s="273" t="s">
        <v>159</v>
      </c>
      <c r="AU248" s="273" t="s">
        <v>91</v>
      </c>
      <c r="AV248" s="15" t="s">
        <v>156</v>
      </c>
      <c r="AW248" s="15" t="s">
        <v>5</v>
      </c>
      <c r="AX248" s="15" t="s">
        <v>89</v>
      </c>
      <c r="AY248" s="273" t="s">
        <v>148</v>
      </c>
    </row>
    <row r="249" spans="1:65" s="2" customFormat="1" ht="24.15" customHeight="1">
      <c r="A249" s="38"/>
      <c r="B249" s="39"/>
      <c r="C249" s="274" t="s">
        <v>261</v>
      </c>
      <c r="D249" s="274" t="s">
        <v>162</v>
      </c>
      <c r="E249" s="275" t="s">
        <v>262</v>
      </c>
      <c r="F249" s="276" t="s">
        <v>263</v>
      </c>
      <c r="G249" s="277" t="s">
        <v>264</v>
      </c>
      <c r="H249" s="278">
        <v>4</v>
      </c>
      <c r="I249" s="279"/>
      <c r="J249" s="279"/>
      <c r="K249" s="280">
        <f>ROUND(P249*H249,2)</f>
        <v>0</v>
      </c>
      <c r="L249" s="276" t="s">
        <v>166</v>
      </c>
      <c r="M249" s="44"/>
      <c r="N249" s="281" t="s">
        <v>1</v>
      </c>
      <c r="O249" s="231" t="s">
        <v>44</v>
      </c>
      <c r="P249" s="232">
        <f>I249+J249</f>
        <v>0</v>
      </c>
      <c r="Q249" s="232">
        <f>ROUND(I249*H249,2)</f>
        <v>0</v>
      </c>
      <c r="R249" s="232">
        <f>ROUND(J249*H249,2)</f>
        <v>0</v>
      </c>
      <c r="S249" s="91"/>
      <c r="T249" s="233">
        <f>S249*H249</f>
        <v>0</v>
      </c>
      <c r="U249" s="233">
        <v>0</v>
      </c>
      <c r="V249" s="233">
        <f>U249*H249</f>
        <v>0</v>
      </c>
      <c r="W249" s="233">
        <v>0</v>
      </c>
      <c r="X249" s="234">
        <f>W249*H249</f>
        <v>0</v>
      </c>
      <c r="Y249" s="38"/>
      <c r="Z249" s="38"/>
      <c r="AA249" s="38"/>
      <c r="AB249" s="38"/>
      <c r="AC249" s="38"/>
      <c r="AD249" s="38"/>
      <c r="AE249" s="38"/>
      <c r="AR249" s="235" t="s">
        <v>156</v>
      </c>
      <c r="AT249" s="235" t="s">
        <v>162</v>
      </c>
      <c r="AU249" s="235" t="s">
        <v>91</v>
      </c>
      <c r="AY249" s="17" t="s">
        <v>148</v>
      </c>
      <c r="BE249" s="236">
        <f>IF(O249="základní",K249,0)</f>
        <v>0</v>
      </c>
      <c r="BF249" s="236">
        <f>IF(O249="snížená",K249,0)</f>
        <v>0</v>
      </c>
      <c r="BG249" s="236">
        <f>IF(O249="zákl. přenesená",K249,0)</f>
        <v>0</v>
      </c>
      <c r="BH249" s="236">
        <f>IF(O249="sníž. přenesená",K249,0)</f>
        <v>0</v>
      </c>
      <c r="BI249" s="236">
        <f>IF(O249="nulová",K249,0)</f>
        <v>0</v>
      </c>
      <c r="BJ249" s="17" t="s">
        <v>89</v>
      </c>
      <c r="BK249" s="236">
        <f>ROUND(P249*H249,2)</f>
        <v>0</v>
      </c>
      <c r="BL249" s="17" t="s">
        <v>156</v>
      </c>
      <c r="BM249" s="235" t="s">
        <v>265</v>
      </c>
    </row>
    <row r="250" spans="1:47" s="2" customFormat="1" ht="12">
      <c r="A250" s="38"/>
      <c r="B250" s="39"/>
      <c r="C250" s="40"/>
      <c r="D250" s="237" t="s">
        <v>158</v>
      </c>
      <c r="E250" s="40"/>
      <c r="F250" s="238" t="s">
        <v>263</v>
      </c>
      <c r="G250" s="40"/>
      <c r="H250" s="40"/>
      <c r="I250" s="239"/>
      <c r="J250" s="239"/>
      <c r="K250" s="40"/>
      <c r="L250" s="40"/>
      <c r="M250" s="44"/>
      <c r="N250" s="240"/>
      <c r="O250" s="241"/>
      <c r="P250" s="91"/>
      <c r="Q250" s="91"/>
      <c r="R250" s="91"/>
      <c r="S250" s="91"/>
      <c r="T250" s="91"/>
      <c r="U250" s="91"/>
      <c r="V250" s="91"/>
      <c r="W250" s="91"/>
      <c r="X250" s="92"/>
      <c r="Y250" s="38"/>
      <c r="Z250" s="38"/>
      <c r="AA250" s="38"/>
      <c r="AB250" s="38"/>
      <c r="AC250" s="38"/>
      <c r="AD250" s="38"/>
      <c r="AE250" s="38"/>
      <c r="AT250" s="17" t="s">
        <v>158</v>
      </c>
      <c r="AU250" s="17" t="s">
        <v>91</v>
      </c>
    </row>
    <row r="251" spans="1:47" s="2" customFormat="1" ht="12">
      <c r="A251" s="38"/>
      <c r="B251" s="39"/>
      <c r="C251" s="40"/>
      <c r="D251" s="282" t="s">
        <v>169</v>
      </c>
      <c r="E251" s="40"/>
      <c r="F251" s="283" t="s">
        <v>266</v>
      </c>
      <c r="G251" s="40"/>
      <c r="H251" s="40"/>
      <c r="I251" s="239"/>
      <c r="J251" s="239"/>
      <c r="K251" s="40"/>
      <c r="L251" s="40"/>
      <c r="M251" s="44"/>
      <c r="N251" s="240"/>
      <c r="O251" s="241"/>
      <c r="P251" s="91"/>
      <c r="Q251" s="91"/>
      <c r="R251" s="91"/>
      <c r="S251" s="91"/>
      <c r="T251" s="91"/>
      <c r="U251" s="91"/>
      <c r="V251" s="91"/>
      <c r="W251" s="91"/>
      <c r="X251" s="92"/>
      <c r="Y251" s="38"/>
      <c r="Z251" s="38"/>
      <c r="AA251" s="38"/>
      <c r="AB251" s="38"/>
      <c r="AC251" s="38"/>
      <c r="AD251" s="38"/>
      <c r="AE251" s="38"/>
      <c r="AT251" s="17" t="s">
        <v>169</v>
      </c>
      <c r="AU251" s="17" t="s">
        <v>91</v>
      </c>
    </row>
    <row r="252" spans="1:65" s="2" customFormat="1" ht="16.5" customHeight="1">
      <c r="A252" s="38"/>
      <c r="B252" s="39"/>
      <c r="C252" s="274" t="s">
        <v>267</v>
      </c>
      <c r="D252" s="274" t="s">
        <v>162</v>
      </c>
      <c r="E252" s="275" t="s">
        <v>268</v>
      </c>
      <c r="F252" s="276" t="s">
        <v>269</v>
      </c>
      <c r="G252" s="277" t="s">
        <v>264</v>
      </c>
      <c r="H252" s="278">
        <v>8</v>
      </c>
      <c r="I252" s="279"/>
      <c r="J252" s="279"/>
      <c r="K252" s="280">
        <f>ROUND(P252*H252,2)</f>
        <v>0</v>
      </c>
      <c r="L252" s="276" t="s">
        <v>1</v>
      </c>
      <c r="M252" s="44"/>
      <c r="N252" s="281" t="s">
        <v>1</v>
      </c>
      <c r="O252" s="231" t="s">
        <v>44</v>
      </c>
      <c r="P252" s="232">
        <f>I252+J252</f>
        <v>0</v>
      </c>
      <c r="Q252" s="232">
        <f>ROUND(I252*H252,2)</f>
        <v>0</v>
      </c>
      <c r="R252" s="232">
        <f>ROUND(J252*H252,2)</f>
        <v>0</v>
      </c>
      <c r="S252" s="91"/>
      <c r="T252" s="233">
        <f>S252*H252</f>
        <v>0</v>
      </c>
      <c r="U252" s="233">
        <v>0</v>
      </c>
      <c r="V252" s="233">
        <f>U252*H252</f>
        <v>0</v>
      </c>
      <c r="W252" s="233">
        <v>0</v>
      </c>
      <c r="X252" s="234">
        <f>W252*H252</f>
        <v>0</v>
      </c>
      <c r="Y252" s="38"/>
      <c r="Z252" s="38"/>
      <c r="AA252" s="38"/>
      <c r="AB252" s="38"/>
      <c r="AC252" s="38"/>
      <c r="AD252" s="38"/>
      <c r="AE252" s="38"/>
      <c r="AR252" s="235" t="s">
        <v>156</v>
      </c>
      <c r="AT252" s="235" t="s">
        <v>162</v>
      </c>
      <c r="AU252" s="235" t="s">
        <v>91</v>
      </c>
      <c r="AY252" s="17" t="s">
        <v>148</v>
      </c>
      <c r="BE252" s="236">
        <f>IF(O252="základní",K252,0)</f>
        <v>0</v>
      </c>
      <c r="BF252" s="236">
        <f>IF(O252="snížená",K252,0)</f>
        <v>0</v>
      </c>
      <c r="BG252" s="236">
        <f>IF(O252="zákl. přenesená",K252,0)</f>
        <v>0</v>
      </c>
      <c r="BH252" s="236">
        <f>IF(O252="sníž. přenesená",K252,0)</f>
        <v>0</v>
      </c>
      <c r="BI252" s="236">
        <f>IF(O252="nulová",K252,0)</f>
        <v>0</v>
      </c>
      <c r="BJ252" s="17" t="s">
        <v>89</v>
      </c>
      <c r="BK252" s="236">
        <f>ROUND(P252*H252,2)</f>
        <v>0</v>
      </c>
      <c r="BL252" s="17" t="s">
        <v>156</v>
      </c>
      <c r="BM252" s="235" t="s">
        <v>270</v>
      </c>
    </row>
    <row r="253" spans="1:47" s="2" customFormat="1" ht="12">
      <c r="A253" s="38"/>
      <c r="B253" s="39"/>
      <c r="C253" s="40"/>
      <c r="D253" s="237" t="s">
        <v>158</v>
      </c>
      <c r="E253" s="40"/>
      <c r="F253" s="238" t="s">
        <v>269</v>
      </c>
      <c r="G253" s="40"/>
      <c r="H253" s="40"/>
      <c r="I253" s="239"/>
      <c r="J253" s="239"/>
      <c r="K253" s="40"/>
      <c r="L253" s="40"/>
      <c r="M253" s="44"/>
      <c r="N253" s="240"/>
      <c r="O253" s="241"/>
      <c r="P253" s="91"/>
      <c r="Q253" s="91"/>
      <c r="R253" s="91"/>
      <c r="S253" s="91"/>
      <c r="T253" s="91"/>
      <c r="U253" s="91"/>
      <c r="V253" s="91"/>
      <c r="W253" s="91"/>
      <c r="X253" s="92"/>
      <c r="Y253" s="38"/>
      <c r="Z253" s="38"/>
      <c r="AA253" s="38"/>
      <c r="AB253" s="38"/>
      <c r="AC253" s="38"/>
      <c r="AD253" s="38"/>
      <c r="AE253" s="38"/>
      <c r="AT253" s="17" t="s">
        <v>158</v>
      </c>
      <c r="AU253" s="17" t="s">
        <v>91</v>
      </c>
    </row>
    <row r="254" spans="1:65" s="2" customFormat="1" ht="16.5" customHeight="1">
      <c r="A254" s="38"/>
      <c r="B254" s="39"/>
      <c r="C254" s="221" t="s">
        <v>271</v>
      </c>
      <c r="D254" s="221" t="s">
        <v>151</v>
      </c>
      <c r="E254" s="222" t="s">
        <v>272</v>
      </c>
      <c r="F254" s="223" t="s">
        <v>273</v>
      </c>
      <c r="G254" s="224" t="s">
        <v>259</v>
      </c>
      <c r="H254" s="225">
        <v>1</v>
      </c>
      <c r="I254" s="226"/>
      <c r="J254" s="227"/>
      <c r="K254" s="228">
        <f>ROUND(P254*H254,2)</f>
        <v>0</v>
      </c>
      <c r="L254" s="223" t="s">
        <v>1</v>
      </c>
      <c r="M254" s="229"/>
      <c r="N254" s="230" t="s">
        <v>1</v>
      </c>
      <c r="O254" s="231" t="s">
        <v>44</v>
      </c>
      <c r="P254" s="232">
        <f>I254+J254</f>
        <v>0</v>
      </c>
      <c r="Q254" s="232">
        <f>ROUND(I254*H254,2)</f>
        <v>0</v>
      </c>
      <c r="R254" s="232">
        <f>ROUND(J254*H254,2)</f>
        <v>0</v>
      </c>
      <c r="S254" s="91"/>
      <c r="T254" s="233">
        <f>S254*H254</f>
        <v>0</v>
      </c>
      <c r="U254" s="233">
        <v>0</v>
      </c>
      <c r="V254" s="233">
        <f>U254*H254</f>
        <v>0</v>
      </c>
      <c r="W254" s="233">
        <v>0</v>
      </c>
      <c r="X254" s="234">
        <f>W254*H254</f>
        <v>0</v>
      </c>
      <c r="Y254" s="38"/>
      <c r="Z254" s="38"/>
      <c r="AA254" s="38"/>
      <c r="AB254" s="38"/>
      <c r="AC254" s="38"/>
      <c r="AD254" s="38"/>
      <c r="AE254" s="38"/>
      <c r="AR254" s="235" t="s">
        <v>155</v>
      </c>
      <c r="AT254" s="235" t="s">
        <v>151</v>
      </c>
      <c r="AU254" s="235" t="s">
        <v>91</v>
      </c>
      <c r="AY254" s="17" t="s">
        <v>148</v>
      </c>
      <c r="BE254" s="236">
        <f>IF(O254="základní",K254,0)</f>
        <v>0</v>
      </c>
      <c r="BF254" s="236">
        <f>IF(O254="snížená",K254,0)</f>
        <v>0</v>
      </c>
      <c r="BG254" s="236">
        <f>IF(O254="zákl. přenesená",K254,0)</f>
        <v>0</v>
      </c>
      <c r="BH254" s="236">
        <f>IF(O254="sníž. přenesená",K254,0)</f>
        <v>0</v>
      </c>
      <c r="BI254" s="236">
        <f>IF(O254="nulová",K254,0)</f>
        <v>0</v>
      </c>
      <c r="BJ254" s="17" t="s">
        <v>89</v>
      </c>
      <c r="BK254" s="236">
        <f>ROUND(P254*H254,2)</f>
        <v>0</v>
      </c>
      <c r="BL254" s="17" t="s">
        <v>156</v>
      </c>
      <c r="BM254" s="235" t="s">
        <v>274</v>
      </c>
    </row>
    <row r="255" spans="1:47" s="2" customFormat="1" ht="12">
      <c r="A255" s="38"/>
      <c r="B255" s="39"/>
      <c r="C255" s="40"/>
      <c r="D255" s="237" t="s">
        <v>158</v>
      </c>
      <c r="E255" s="40"/>
      <c r="F255" s="238" t="s">
        <v>273</v>
      </c>
      <c r="G255" s="40"/>
      <c r="H255" s="40"/>
      <c r="I255" s="239"/>
      <c r="J255" s="239"/>
      <c r="K255" s="40"/>
      <c r="L255" s="40"/>
      <c r="M255" s="44"/>
      <c r="N255" s="240"/>
      <c r="O255" s="241"/>
      <c r="P255" s="91"/>
      <c r="Q255" s="91"/>
      <c r="R255" s="91"/>
      <c r="S255" s="91"/>
      <c r="T255" s="91"/>
      <c r="U255" s="91"/>
      <c r="V255" s="91"/>
      <c r="W255" s="91"/>
      <c r="X255" s="92"/>
      <c r="Y255" s="38"/>
      <c r="Z255" s="38"/>
      <c r="AA255" s="38"/>
      <c r="AB255" s="38"/>
      <c r="AC255" s="38"/>
      <c r="AD255" s="38"/>
      <c r="AE255" s="38"/>
      <c r="AT255" s="17" t="s">
        <v>158</v>
      </c>
      <c r="AU255" s="17" t="s">
        <v>91</v>
      </c>
    </row>
    <row r="256" spans="1:63" s="12" customFormat="1" ht="22.8" customHeight="1">
      <c r="A256" s="12"/>
      <c r="B256" s="204"/>
      <c r="C256" s="205"/>
      <c r="D256" s="206" t="s">
        <v>80</v>
      </c>
      <c r="E256" s="219" t="s">
        <v>275</v>
      </c>
      <c r="F256" s="219" t="s">
        <v>276</v>
      </c>
      <c r="G256" s="205"/>
      <c r="H256" s="205"/>
      <c r="I256" s="208"/>
      <c r="J256" s="208"/>
      <c r="K256" s="220">
        <f>BK256</f>
        <v>0</v>
      </c>
      <c r="L256" s="205"/>
      <c r="M256" s="210"/>
      <c r="N256" s="211"/>
      <c r="O256" s="212"/>
      <c r="P256" s="212"/>
      <c r="Q256" s="213">
        <f>Q257</f>
        <v>0</v>
      </c>
      <c r="R256" s="213">
        <f>R257</f>
        <v>0</v>
      </c>
      <c r="S256" s="212"/>
      <c r="T256" s="214">
        <f>T257</f>
        <v>0</v>
      </c>
      <c r="U256" s="212"/>
      <c r="V256" s="214">
        <f>V257</f>
        <v>0</v>
      </c>
      <c r="W256" s="212"/>
      <c r="X256" s="215">
        <f>X257</f>
        <v>0</v>
      </c>
      <c r="Y256" s="12"/>
      <c r="Z256" s="12"/>
      <c r="AA256" s="12"/>
      <c r="AB256" s="12"/>
      <c r="AC256" s="12"/>
      <c r="AD256" s="12"/>
      <c r="AE256" s="12"/>
      <c r="AR256" s="216" t="s">
        <v>156</v>
      </c>
      <c r="AT256" s="217" t="s">
        <v>80</v>
      </c>
      <c r="AU256" s="217" t="s">
        <v>89</v>
      </c>
      <c r="AY256" s="216" t="s">
        <v>148</v>
      </c>
      <c r="BK256" s="218">
        <f>BK257</f>
        <v>0</v>
      </c>
    </row>
    <row r="257" spans="1:63" s="12" customFormat="1" ht="20.85" customHeight="1">
      <c r="A257" s="12"/>
      <c r="B257" s="204"/>
      <c r="C257" s="205"/>
      <c r="D257" s="206" t="s">
        <v>80</v>
      </c>
      <c r="E257" s="219" t="s">
        <v>277</v>
      </c>
      <c r="F257" s="219" t="s">
        <v>278</v>
      </c>
      <c r="G257" s="205"/>
      <c r="H257" s="205"/>
      <c r="I257" s="208"/>
      <c r="J257" s="208"/>
      <c r="K257" s="220">
        <f>BK257</f>
        <v>0</v>
      </c>
      <c r="L257" s="205"/>
      <c r="M257" s="210"/>
      <c r="N257" s="211"/>
      <c r="O257" s="212"/>
      <c r="P257" s="212"/>
      <c r="Q257" s="213">
        <f>SUM(Q258:Q265)</f>
        <v>0</v>
      </c>
      <c r="R257" s="213">
        <f>SUM(R258:R265)</f>
        <v>0</v>
      </c>
      <c r="S257" s="212"/>
      <c r="T257" s="214">
        <f>SUM(T258:T265)</f>
        <v>0</v>
      </c>
      <c r="U257" s="212"/>
      <c r="V257" s="214">
        <f>SUM(V258:V265)</f>
        <v>0</v>
      </c>
      <c r="W257" s="212"/>
      <c r="X257" s="215">
        <f>SUM(X258:X265)</f>
        <v>0</v>
      </c>
      <c r="Y257" s="12"/>
      <c r="Z257" s="12"/>
      <c r="AA257" s="12"/>
      <c r="AB257" s="12"/>
      <c r="AC257" s="12"/>
      <c r="AD257" s="12"/>
      <c r="AE257" s="12"/>
      <c r="AR257" s="216" t="s">
        <v>182</v>
      </c>
      <c r="AT257" s="217" t="s">
        <v>80</v>
      </c>
      <c r="AU257" s="217" t="s">
        <v>91</v>
      </c>
      <c r="AY257" s="216" t="s">
        <v>148</v>
      </c>
      <c r="BK257" s="218">
        <f>SUM(BK258:BK265)</f>
        <v>0</v>
      </c>
    </row>
    <row r="258" spans="1:65" s="2" customFormat="1" ht="24.15" customHeight="1">
      <c r="A258" s="38"/>
      <c r="B258" s="39"/>
      <c r="C258" s="274" t="s">
        <v>279</v>
      </c>
      <c r="D258" s="274" t="s">
        <v>162</v>
      </c>
      <c r="E258" s="275" t="s">
        <v>280</v>
      </c>
      <c r="F258" s="276" t="s">
        <v>281</v>
      </c>
      <c r="G258" s="277" t="s">
        <v>154</v>
      </c>
      <c r="H258" s="278">
        <v>1</v>
      </c>
      <c r="I258" s="279"/>
      <c r="J258" s="279"/>
      <c r="K258" s="280">
        <f>ROUND(P258*H258,2)</f>
        <v>0</v>
      </c>
      <c r="L258" s="276" t="s">
        <v>166</v>
      </c>
      <c r="M258" s="44"/>
      <c r="N258" s="281" t="s">
        <v>1</v>
      </c>
      <c r="O258" s="231" t="s">
        <v>44</v>
      </c>
      <c r="P258" s="232">
        <f>I258+J258</f>
        <v>0</v>
      </c>
      <c r="Q258" s="232">
        <f>ROUND(I258*H258,2)</f>
        <v>0</v>
      </c>
      <c r="R258" s="232">
        <f>ROUND(J258*H258,2)</f>
        <v>0</v>
      </c>
      <c r="S258" s="91"/>
      <c r="T258" s="233">
        <f>S258*H258</f>
        <v>0</v>
      </c>
      <c r="U258" s="233">
        <v>0</v>
      </c>
      <c r="V258" s="233">
        <f>U258*H258</f>
        <v>0</v>
      </c>
      <c r="W258" s="233">
        <v>0</v>
      </c>
      <c r="X258" s="234">
        <f>W258*H258</f>
        <v>0</v>
      </c>
      <c r="Y258" s="38"/>
      <c r="Z258" s="38"/>
      <c r="AA258" s="38"/>
      <c r="AB258" s="38"/>
      <c r="AC258" s="38"/>
      <c r="AD258" s="38"/>
      <c r="AE258" s="38"/>
      <c r="AR258" s="235" t="s">
        <v>156</v>
      </c>
      <c r="AT258" s="235" t="s">
        <v>162</v>
      </c>
      <c r="AU258" s="235" t="s">
        <v>172</v>
      </c>
      <c r="AY258" s="17" t="s">
        <v>148</v>
      </c>
      <c r="BE258" s="236">
        <f>IF(O258="základní",K258,0)</f>
        <v>0</v>
      </c>
      <c r="BF258" s="236">
        <f>IF(O258="snížená",K258,0)</f>
        <v>0</v>
      </c>
      <c r="BG258" s="236">
        <f>IF(O258="zákl. přenesená",K258,0)</f>
        <v>0</v>
      </c>
      <c r="BH258" s="236">
        <f>IF(O258="sníž. přenesená",K258,0)</f>
        <v>0</v>
      </c>
      <c r="BI258" s="236">
        <f>IF(O258="nulová",K258,0)</f>
        <v>0</v>
      </c>
      <c r="BJ258" s="17" t="s">
        <v>89</v>
      </c>
      <c r="BK258" s="236">
        <f>ROUND(P258*H258,2)</f>
        <v>0</v>
      </c>
      <c r="BL258" s="17" t="s">
        <v>156</v>
      </c>
      <c r="BM258" s="235" t="s">
        <v>307</v>
      </c>
    </row>
    <row r="259" spans="1:47" s="2" customFormat="1" ht="12">
      <c r="A259" s="38"/>
      <c r="B259" s="39"/>
      <c r="C259" s="40"/>
      <c r="D259" s="237" t="s">
        <v>158</v>
      </c>
      <c r="E259" s="40"/>
      <c r="F259" s="238" t="s">
        <v>283</v>
      </c>
      <c r="G259" s="40"/>
      <c r="H259" s="40"/>
      <c r="I259" s="239"/>
      <c r="J259" s="239"/>
      <c r="K259" s="40"/>
      <c r="L259" s="40"/>
      <c r="M259" s="44"/>
      <c r="N259" s="240"/>
      <c r="O259" s="241"/>
      <c r="P259" s="91"/>
      <c r="Q259" s="91"/>
      <c r="R259" s="91"/>
      <c r="S259" s="91"/>
      <c r="T259" s="91"/>
      <c r="U259" s="91"/>
      <c r="V259" s="91"/>
      <c r="W259" s="91"/>
      <c r="X259" s="92"/>
      <c r="Y259" s="38"/>
      <c r="Z259" s="38"/>
      <c r="AA259" s="38"/>
      <c r="AB259" s="38"/>
      <c r="AC259" s="38"/>
      <c r="AD259" s="38"/>
      <c r="AE259" s="38"/>
      <c r="AT259" s="17" t="s">
        <v>158</v>
      </c>
      <c r="AU259" s="17" t="s">
        <v>172</v>
      </c>
    </row>
    <row r="260" spans="1:47" s="2" customFormat="1" ht="12">
      <c r="A260" s="38"/>
      <c r="B260" s="39"/>
      <c r="C260" s="40"/>
      <c r="D260" s="282" t="s">
        <v>169</v>
      </c>
      <c r="E260" s="40"/>
      <c r="F260" s="283" t="s">
        <v>284</v>
      </c>
      <c r="G260" s="40"/>
      <c r="H260" s="40"/>
      <c r="I260" s="239"/>
      <c r="J260" s="239"/>
      <c r="K260" s="40"/>
      <c r="L260" s="40"/>
      <c r="M260" s="44"/>
      <c r="N260" s="240"/>
      <c r="O260" s="241"/>
      <c r="P260" s="91"/>
      <c r="Q260" s="91"/>
      <c r="R260" s="91"/>
      <c r="S260" s="91"/>
      <c r="T260" s="91"/>
      <c r="U260" s="91"/>
      <c r="V260" s="91"/>
      <c r="W260" s="91"/>
      <c r="X260" s="92"/>
      <c r="Y260" s="38"/>
      <c r="Z260" s="38"/>
      <c r="AA260" s="38"/>
      <c r="AB260" s="38"/>
      <c r="AC260" s="38"/>
      <c r="AD260" s="38"/>
      <c r="AE260" s="38"/>
      <c r="AT260" s="17" t="s">
        <v>169</v>
      </c>
      <c r="AU260" s="17" t="s">
        <v>172</v>
      </c>
    </row>
    <row r="261" spans="1:65" s="2" customFormat="1" ht="24.15" customHeight="1">
      <c r="A261" s="38"/>
      <c r="B261" s="39"/>
      <c r="C261" s="274" t="s">
        <v>287</v>
      </c>
      <c r="D261" s="274" t="s">
        <v>162</v>
      </c>
      <c r="E261" s="275" t="s">
        <v>288</v>
      </c>
      <c r="F261" s="276" t="s">
        <v>289</v>
      </c>
      <c r="G261" s="277" t="s">
        <v>259</v>
      </c>
      <c r="H261" s="278">
        <v>1</v>
      </c>
      <c r="I261" s="279"/>
      <c r="J261" s="279"/>
      <c r="K261" s="280">
        <f>ROUND(P261*H261,2)</f>
        <v>0</v>
      </c>
      <c r="L261" s="276" t="s">
        <v>166</v>
      </c>
      <c r="M261" s="44"/>
      <c r="N261" s="281" t="s">
        <v>1</v>
      </c>
      <c r="O261" s="231" t="s">
        <v>44</v>
      </c>
      <c r="P261" s="232">
        <f>I261+J261</f>
        <v>0</v>
      </c>
      <c r="Q261" s="232">
        <f>ROUND(I261*H261,2)</f>
        <v>0</v>
      </c>
      <c r="R261" s="232">
        <f>ROUND(J261*H261,2)</f>
        <v>0</v>
      </c>
      <c r="S261" s="91"/>
      <c r="T261" s="233">
        <f>S261*H261</f>
        <v>0</v>
      </c>
      <c r="U261" s="233">
        <v>0</v>
      </c>
      <c r="V261" s="233">
        <f>U261*H261</f>
        <v>0</v>
      </c>
      <c r="W261" s="233">
        <v>0</v>
      </c>
      <c r="X261" s="234">
        <f>W261*H261</f>
        <v>0</v>
      </c>
      <c r="Y261" s="38"/>
      <c r="Z261" s="38"/>
      <c r="AA261" s="38"/>
      <c r="AB261" s="38"/>
      <c r="AC261" s="38"/>
      <c r="AD261" s="38"/>
      <c r="AE261" s="38"/>
      <c r="AR261" s="235" t="s">
        <v>156</v>
      </c>
      <c r="AT261" s="235" t="s">
        <v>162</v>
      </c>
      <c r="AU261" s="235" t="s">
        <v>172</v>
      </c>
      <c r="AY261" s="17" t="s">
        <v>148</v>
      </c>
      <c r="BE261" s="236">
        <f>IF(O261="základní",K261,0)</f>
        <v>0</v>
      </c>
      <c r="BF261" s="236">
        <f>IF(O261="snížená",K261,0)</f>
        <v>0</v>
      </c>
      <c r="BG261" s="236">
        <f>IF(O261="zákl. přenesená",K261,0)</f>
        <v>0</v>
      </c>
      <c r="BH261" s="236">
        <f>IF(O261="sníž. přenesená",K261,0)</f>
        <v>0</v>
      </c>
      <c r="BI261" s="236">
        <f>IF(O261="nulová",K261,0)</f>
        <v>0</v>
      </c>
      <c r="BJ261" s="17" t="s">
        <v>89</v>
      </c>
      <c r="BK261" s="236">
        <f>ROUND(P261*H261,2)</f>
        <v>0</v>
      </c>
      <c r="BL261" s="17" t="s">
        <v>156</v>
      </c>
      <c r="BM261" s="235" t="s">
        <v>290</v>
      </c>
    </row>
    <row r="262" spans="1:47" s="2" customFormat="1" ht="12">
      <c r="A262" s="38"/>
      <c r="B262" s="39"/>
      <c r="C262" s="40"/>
      <c r="D262" s="237" t="s">
        <v>158</v>
      </c>
      <c r="E262" s="40"/>
      <c r="F262" s="238" t="s">
        <v>289</v>
      </c>
      <c r="G262" s="40"/>
      <c r="H262" s="40"/>
      <c r="I262" s="239"/>
      <c r="J262" s="239"/>
      <c r="K262" s="40"/>
      <c r="L262" s="40"/>
      <c r="M262" s="44"/>
      <c r="N262" s="240"/>
      <c r="O262" s="241"/>
      <c r="P262" s="91"/>
      <c r="Q262" s="91"/>
      <c r="R262" s="91"/>
      <c r="S262" s="91"/>
      <c r="T262" s="91"/>
      <c r="U262" s="91"/>
      <c r="V262" s="91"/>
      <c r="W262" s="91"/>
      <c r="X262" s="92"/>
      <c r="Y262" s="38"/>
      <c r="Z262" s="38"/>
      <c r="AA262" s="38"/>
      <c r="AB262" s="38"/>
      <c r="AC262" s="38"/>
      <c r="AD262" s="38"/>
      <c r="AE262" s="38"/>
      <c r="AT262" s="17" t="s">
        <v>158</v>
      </c>
      <c r="AU262" s="17" t="s">
        <v>172</v>
      </c>
    </row>
    <row r="263" spans="1:47" s="2" customFormat="1" ht="12">
      <c r="A263" s="38"/>
      <c r="B263" s="39"/>
      <c r="C263" s="40"/>
      <c r="D263" s="282" t="s">
        <v>169</v>
      </c>
      <c r="E263" s="40"/>
      <c r="F263" s="283" t="s">
        <v>291</v>
      </c>
      <c r="G263" s="40"/>
      <c r="H263" s="40"/>
      <c r="I263" s="239"/>
      <c r="J263" s="239"/>
      <c r="K263" s="40"/>
      <c r="L263" s="40"/>
      <c r="M263" s="44"/>
      <c r="N263" s="240"/>
      <c r="O263" s="241"/>
      <c r="P263" s="91"/>
      <c r="Q263" s="91"/>
      <c r="R263" s="91"/>
      <c r="S263" s="91"/>
      <c r="T263" s="91"/>
      <c r="U263" s="91"/>
      <c r="V263" s="91"/>
      <c r="W263" s="91"/>
      <c r="X263" s="92"/>
      <c r="Y263" s="38"/>
      <c r="Z263" s="38"/>
      <c r="AA263" s="38"/>
      <c r="AB263" s="38"/>
      <c r="AC263" s="38"/>
      <c r="AD263" s="38"/>
      <c r="AE263" s="38"/>
      <c r="AT263" s="17" t="s">
        <v>169</v>
      </c>
      <c r="AU263" s="17" t="s">
        <v>172</v>
      </c>
    </row>
    <row r="264" spans="1:65" s="2" customFormat="1" ht="16.5" customHeight="1">
      <c r="A264" s="38"/>
      <c r="B264" s="39"/>
      <c r="C264" s="274" t="s">
        <v>292</v>
      </c>
      <c r="D264" s="274" t="s">
        <v>162</v>
      </c>
      <c r="E264" s="275" t="s">
        <v>293</v>
      </c>
      <c r="F264" s="276" t="s">
        <v>294</v>
      </c>
      <c r="G264" s="277" t="s">
        <v>295</v>
      </c>
      <c r="H264" s="285"/>
      <c r="I264" s="279"/>
      <c r="J264" s="279"/>
      <c r="K264" s="280">
        <f>ROUND(P264*H264,2)</f>
        <v>0</v>
      </c>
      <c r="L264" s="276" t="s">
        <v>1</v>
      </c>
      <c r="M264" s="44"/>
      <c r="N264" s="281" t="s">
        <v>1</v>
      </c>
      <c r="O264" s="231" t="s">
        <v>44</v>
      </c>
      <c r="P264" s="232">
        <f>I264+J264</f>
        <v>0</v>
      </c>
      <c r="Q264" s="232">
        <f>ROUND(I264*H264,2)</f>
        <v>0</v>
      </c>
      <c r="R264" s="232">
        <f>ROUND(J264*H264,2)</f>
        <v>0</v>
      </c>
      <c r="S264" s="91"/>
      <c r="T264" s="233">
        <f>S264*H264</f>
        <v>0</v>
      </c>
      <c r="U264" s="233">
        <v>0</v>
      </c>
      <c r="V264" s="233">
        <f>U264*H264</f>
        <v>0</v>
      </c>
      <c r="W264" s="233">
        <v>0</v>
      </c>
      <c r="X264" s="234">
        <f>W264*H264</f>
        <v>0</v>
      </c>
      <c r="Y264" s="38"/>
      <c r="Z264" s="38"/>
      <c r="AA264" s="38"/>
      <c r="AB264" s="38"/>
      <c r="AC264" s="38"/>
      <c r="AD264" s="38"/>
      <c r="AE264" s="38"/>
      <c r="AR264" s="235" t="s">
        <v>156</v>
      </c>
      <c r="AT264" s="235" t="s">
        <v>162</v>
      </c>
      <c r="AU264" s="235" t="s">
        <v>172</v>
      </c>
      <c r="AY264" s="17" t="s">
        <v>148</v>
      </c>
      <c r="BE264" s="236">
        <f>IF(O264="základní",K264,0)</f>
        <v>0</v>
      </c>
      <c r="BF264" s="236">
        <f>IF(O264="snížená",K264,0)</f>
        <v>0</v>
      </c>
      <c r="BG264" s="236">
        <f>IF(O264="zákl. přenesená",K264,0)</f>
        <v>0</v>
      </c>
      <c r="BH264" s="236">
        <f>IF(O264="sníž. přenesená",K264,0)</f>
        <v>0</v>
      </c>
      <c r="BI264" s="236">
        <f>IF(O264="nulová",K264,0)</f>
        <v>0</v>
      </c>
      <c r="BJ264" s="17" t="s">
        <v>89</v>
      </c>
      <c r="BK264" s="236">
        <f>ROUND(P264*H264,2)</f>
        <v>0</v>
      </c>
      <c r="BL264" s="17" t="s">
        <v>156</v>
      </c>
      <c r="BM264" s="235" t="s">
        <v>296</v>
      </c>
    </row>
    <row r="265" spans="1:47" s="2" customFormat="1" ht="12">
      <c r="A265" s="38"/>
      <c r="B265" s="39"/>
      <c r="C265" s="40"/>
      <c r="D265" s="237" t="s">
        <v>158</v>
      </c>
      <c r="E265" s="40"/>
      <c r="F265" s="238" t="s">
        <v>294</v>
      </c>
      <c r="G265" s="40"/>
      <c r="H265" s="40"/>
      <c r="I265" s="239"/>
      <c r="J265" s="239"/>
      <c r="K265" s="40"/>
      <c r="L265" s="40"/>
      <c r="M265" s="44"/>
      <c r="N265" s="286"/>
      <c r="O265" s="287"/>
      <c r="P265" s="288"/>
      <c r="Q265" s="288"/>
      <c r="R265" s="288"/>
      <c r="S265" s="288"/>
      <c r="T265" s="288"/>
      <c r="U265" s="288"/>
      <c r="V265" s="288"/>
      <c r="W265" s="288"/>
      <c r="X265" s="289"/>
      <c r="Y265" s="38"/>
      <c r="Z265" s="38"/>
      <c r="AA265" s="38"/>
      <c r="AB265" s="38"/>
      <c r="AC265" s="38"/>
      <c r="AD265" s="38"/>
      <c r="AE265" s="38"/>
      <c r="AT265" s="17" t="s">
        <v>158</v>
      </c>
      <c r="AU265" s="17" t="s">
        <v>172</v>
      </c>
    </row>
    <row r="266" spans="1:31" s="2" customFormat="1" ht="6.95" customHeight="1">
      <c r="A266" s="38"/>
      <c r="B266" s="66"/>
      <c r="C266" s="67"/>
      <c r="D266" s="67"/>
      <c r="E266" s="67"/>
      <c r="F266" s="67"/>
      <c r="G266" s="67"/>
      <c r="H266" s="67"/>
      <c r="I266" s="67"/>
      <c r="J266" s="67"/>
      <c r="K266" s="67"/>
      <c r="L266" s="67"/>
      <c r="M266" s="44"/>
      <c r="N266" s="38"/>
      <c r="P266" s="38"/>
      <c r="Q266" s="38"/>
      <c r="R266" s="38"/>
      <c r="S266" s="38"/>
      <c r="T266" s="38"/>
      <c r="U266" s="38"/>
      <c r="V266" s="38"/>
      <c r="W266" s="38"/>
      <c r="X266" s="38"/>
      <c r="Y266" s="38"/>
      <c r="Z266" s="38"/>
      <c r="AA266" s="38"/>
      <c r="AB266" s="38"/>
      <c r="AC266" s="38"/>
      <c r="AD266" s="38"/>
      <c r="AE266" s="38"/>
    </row>
  </sheetData>
  <sheetProtection password="CC35" sheet="1" objects="1" scenarios="1" formatColumns="0" formatRows="0" autoFilter="0"/>
  <autoFilter ref="C119:L265"/>
  <mergeCells count="9">
    <mergeCell ref="E7:H7"/>
    <mergeCell ref="E9:H9"/>
    <mergeCell ref="E18:H18"/>
    <mergeCell ref="E27:H27"/>
    <mergeCell ref="E85:H85"/>
    <mergeCell ref="E87:H87"/>
    <mergeCell ref="E110:H110"/>
    <mergeCell ref="E112:H112"/>
    <mergeCell ref="M2:Z2"/>
  </mergeCells>
  <hyperlinks>
    <hyperlink ref="F131" r:id="rId1" display="https://podminky.urs.cz/item/CS_URS_2022_01/741122005"/>
    <hyperlink ref="F143" r:id="rId2" display="https://podminky.urs.cz/item/CS_URS_2022_01/741130001"/>
    <hyperlink ref="F149" r:id="rId3" display="https://podminky.urs.cz/item/CS_URS_2022_01/741372021"/>
    <hyperlink ref="F161" r:id="rId4" display="https://podminky.urs.cz/item/CS_URS_2022_01/741372062"/>
    <hyperlink ref="F179" r:id="rId5" display="https://podminky.urs.cz/item/CS_URS_2022_01/741310101"/>
    <hyperlink ref="F191" r:id="rId6" display="https://podminky.urs.cz/item/CS_URS_2022_01/741310121"/>
    <hyperlink ref="F221" r:id="rId7" display="https://podminky.urs.cz/item/CS_URS_2022_01/741112061"/>
    <hyperlink ref="F233" r:id="rId8" display="https://podminky.urs.cz/item/CS_URS_2022_01/741112001"/>
    <hyperlink ref="F251" r:id="rId9" display="https://podminky.urs.cz/item/CS_URS_2022_01/HZS2232"/>
    <hyperlink ref="F260" r:id="rId10" display="https://podminky.urs.cz/item/CS_URS_2022_01/741810001"/>
    <hyperlink ref="F263" r:id="rId11" display="https://podminky.urs.cz/item/CS_URS_2022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
</worksheet>
</file>

<file path=xl/worksheets/sheet5.xml><?xml version="1.0" encoding="utf-8"?>
<worksheet xmlns="http://schemas.openxmlformats.org/spreadsheetml/2006/main" xmlns:r="http://schemas.openxmlformats.org/officeDocument/2006/relationships">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100</v>
      </c>
    </row>
    <row r="3" spans="2:46" s="1" customFormat="1" ht="6.95" customHeight="1">
      <c r="B3" s="137"/>
      <c r="C3" s="138"/>
      <c r="D3" s="138"/>
      <c r="E3" s="138"/>
      <c r="F3" s="138"/>
      <c r="G3" s="138"/>
      <c r="H3" s="138"/>
      <c r="I3" s="138"/>
      <c r="J3" s="138"/>
      <c r="K3" s="138"/>
      <c r="L3" s="138"/>
      <c r="M3" s="20"/>
      <c r="AT3" s="17" t="s">
        <v>91</v>
      </c>
    </row>
    <row r="4" spans="2:46" s="1" customFormat="1" ht="24.95" customHeight="1">
      <c r="B4" s="20"/>
      <c r="D4" s="139" t="s">
        <v>113</v>
      </c>
      <c r="M4" s="20"/>
      <c r="N4" s="140" t="s">
        <v>11</v>
      </c>
      <c r="AT4" s="17" t="s">
        <v>4</v>
      </c>
    </row>
    <row r="5" spans="2:13" s="1" customFormat="1" ht="6.95" customHeight="1">
      <c r="B5" s="20"/>
      <c r="M5" s="20"/>
    </row>
    <row r="6" spans="2:13" s="1" customFormat="1" ht="12" customHeight="1">
      <c r="B6" s="20"/>
      <c r="D6" s="141" t="s">
        <v>17</v>
      </c>
      <c r="M6" s="20"/>
    </row>
    <row r="7" spans="2:13" s="1" customFormat="1" ht="16.5" customHeight="1">
      <c r="B7" s="20"/>
      <c r="E7" s="142" t="str">
        <f>'Rekapitulace stavby'!K6</f>
        <v>MŠ Pionýrů – Oprava elektroinstalace (osvětlení) čtyř tříd, Sokolov</v>
      </c>
      <c r="F7" s="141"/>
      <c r="G7" s="141"/>
      <c r="H7" s="141"/>
      <c r="M7" s="20"/>
    </row>
    <row r="8" spans="1:31" s="2" customFormat="1" ht="12" customHeight="1">
      <c r="A8" s="38"/>
      <c r="B8" s="44"/>
      <c r="C8" s="38"/>
      <c r="D8" s="141" t="s">
        <v>114</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c r="A9" s="38"/>
      <c r="B9" s="44"/>
      <c r="C9" s="38"/>
      <c r="D9" s="38"/>
      <c r="E9" s="143" t="s">
        <v>308</v>
      </c>
      <c r="F9" s="38"/>
      <c r="G9" s="38"/>
      <c r="H9" s="38"/>
      <c r="I9" s="38"/>
      <c r="J9" s="38"/>
      <c r="K9" s="38"/>
      <c r="L9" s="38"/>
      <c r="M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c r="A11" s="38"/>
      <c r="B11" s="44"/>
      <c r="C11" s="38"/>
      <c r="D11" s="141" t="s">
        <v>19</v>
      </c>
      <c r="E11" s="38"/>
      <c r="F11" s="144" t="s">
        <v>1</v>
      </c>
      <c r="G11" s="38"/>
      <c r="H11" s="38"/>
      <c r="I11" s="141" t="s">
        <v>21</v>
      </c>
      <c r="J11" s="144" t="s">
        <v>1</v>
      </c>
      <c r="K11" s="38"/>
      <c r="L11" s="38"/>
      <c r="M11" s="63"/>
      <c r="S11" s="38"/>
      <c r="T11" s="38"/>
      <c r="U11" s="38"/>
      <c r="V11" s="38"/>
      <c r="W11" s="38"/>
      <c r="X11" s="38"/>
      <c r="Y11" s="38"/>
      <c r="Z11" s="38"/>
      <c r="AA11" s="38"/>
      <c r="AB11" s="38"/>
      <c r="AC11" s="38"/>
      <c r="AD11" s="38"/>
      <c r="AE11" s="38"/>
    </row>
    <row r="12" spans="1:31" s="2" customFormat="1" ht="12" customHeight="1">
      <c r="A12" s="38"/>
      <c r="B12" s="44"/>
      <c r="C12" s="38"/>
      <c r="D12" s="141" t="s">
        <v>23</v>
      </c>
      <c r="E12" s="38"/>
      <c r="F12" s="144" t="s">
        <v>24</v>
      </c>
      <c r="G12" s="38"/>
      <c r="H12" s="38"/>
      <c r="I12" s="141" t="s">
        <v>25</v>
      </c>
      <c r="J12" s="145" t="str">
        <f>'Rekapitulace stavby'!AN8</f>
        <v>23. 2. 2022</v>
      </c>
      <c r="K12" s="38"/>
      <c r="L12" s="38"/>
      <c r="M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c r="A14" s="38"/>
      <c r="B14" s="44"/>
      <c r="C14" s="38"/>
      <c r="D14" s="141" t="s">
        <v>27</v>
      </c>
      <c r="E14" s="38"/>
      <c r="F14" s="38"/>
      <c r="G14" s="38"/>
      <c r="H14" s="38"/>
      <c r="I14" s="141" t="s">
        <v>28</v>
      </c>
      <c r="J14" s="144" t="str">
        <f>IF('Rekapitulace stavby'!AN10="","",'Rekapitulace stavby'!AN10)</f>
        <v/>
      </c>
      <c r="K14" s="38"/>
      <c r="L14" s="38"/>
      <c r="M14" s="63"/>
      <c r="S14" s="38"/>
      <c r="T14" s="38"/>
      <c r="U14" s="38"/>
      <c r="V14" s="38"/>
      <c r="W14" s="38"/>
      <c r="X14" s="38"/>
      <c r="Y14" s="38"/>
      <c r="Z14" s="38"/>
      <c r="AA14" s="38"/>
      <c r="AB14" s="38"/>
      <c r="AC14" s="38"/>
      <c r="AD14" s="38"/>
      <c r="AE14" s="38"/>
    </row>
    <row r="15" spans="1:31" s="2" customFormat="1" ht="18" customHeight="1">
      <c r="A15" s="38"/>
      <c r="B15" s="44"/>
      <c r="C15" s="38"/>
      <c r="D15" s="38"/>
      <c r="E15" s="144" t="str">
        <f>IF('Rekapitulace stavby'!E11="","",'Rekapitulace stavby'!E11)</f>
        <v>Město Sokolov</v>
      </c>
      <c r="F15" s="38"/>
      <c r="G15" s="38"/>
      <c r="H15" s="38"/>
      <c r="I15" s="141" t="s">
        <v>30</v>
      </c>
      <c r="J15" s="144" t="str">
        <f>IF('Rekapitulace stavby'!AN11="","",'Rekapitulace stavby'!AN11)</f>
        <v/>
      </c>
      <c r="K15" s="38"/>
      <c r="L15" s="38"/>
      <c r="M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c r="A17" s="38"/>
      <c r="B17" s="44"/>
      <c r="C17" s="38"/>
      <c r="D17" s="141" t="s">
        <v>31</v>
      </c>
      <c r="E17" s="38"/>
      <c r="F17" s="38"/>
      <c r="G17" s="38"/>
      <c r="H17" s="38"/>
      <c r="I17" s="141" t="s">
        <v>28</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30</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c r="A20" s="38"/>
      <c r="B20" s="44"/>
      <c r="C20" s="38"/>
      <c r="D20" s="141" t="s">
        <v>33</v>
      </c>
      <c r="E20" s="38"/>
      <c r="F20" s="38"/>
      <c r="G20" s="38"/>
      <c r="H20" s="38"/>
      <c r="I20" s="141" t="s">
        <v>28</v>
      </c>
      <c r="J20" s="144" t="str">
        <f>IF('Rekapitulace stavby'!AN16="","",'Rekapitulace stavby'!AN16)</f>
        <v/>
      </c>
      <c r="K20" s="38"/>
      <c r="L20" s="38"/>
      <c r="M20" s="63"/>
      <c r="S20" s="38"/>
      <c r="T20" s="38"/>
      <c r="U20" s="38"/>
      <c r="V20" s="38"/>
      <c r="W20" s="38"/>
      <c r="X20" s="38"/>
      <c r="Y20" s="38"/>
      <c r="Z20" s="38"/>
      <c r="AA20" s="38"/>
      <c r="AB20" s="38"/>
      <c r="AC20" s="38"/>
      <c r="AD20" s="38"/>
      <c r="AE20" s="38"/>
    </row>
    <row r="21" spans="1:31" s="2" customFormat="1" ht="18" customHeight="1">
      <c r="A21" s="38"/>
      <c r="B21" s="44"/>
      <c r="C21" s="38"/>
      <c r="D21" s="38"/>
      <c r="E21" s="144" t="str">
        <f>IF('Rekapitulace stavby'!E17="","",'Rekapitulace stavby'!E17)</f>
        <v>Ing. Jiří Voráč</v>
      </c>
      <c r="F21" s="38"/>
      <c r="G21" s="38"/>
      <c r="H21" s="38"/>
      <c r="I21" s="141" t="s">
        <v>30</v>
      </c>
      <c r="J21" s="144" t="str">
        <f>IF('Rekapitulace stavby'!AN17="","",'Rekapitulace stavby'!AN17)</f>
        <v/>
      </c>
      <c r="K21" s="38"/>
      <c r="L21" s="38"/>
      <c r="M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c r="A23" s="38"/>
      <c r="B23" s="44"/>
      <c r="C23" s="38"/>
      <c r="D23" s="141" t="s">
        <v>35</v>
      </c>
      <c r="E23" s="38"/>
      <c r="F23" s="38"/>
      <c r="G23" s="38"/>
      <c r="H23" s="38"/>
      <c r="I23" s="141" t="s">
        <v>28</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 xml:space="preserve"> </v>
      </c>
      <c r="F24" s="38"/>
      <c r="G24" s="38"/>
      <c r="H24" s="38"/>
      <c r="I24" s="141" t="s">
        <v>30</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c r="A26" s="38"/>
      <c r="B26" s="44"/>
      <c r="C26" s="38"/>
      <c r="D26" s="141" t="s">
        <v>37</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c r="A30" s="38"/>
      <c r="B30" s="44"/>
      <c r="C30" s="38"/>
      <c r="D30" s="38"/>
      <c r="E30" s="141" t="s">
        <v>116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c r="A31" s="38"/>
      <c r="B31" s="44"/>
      <c r="C31" s="38"/>
      <c r="D31" s="38"/>
      <c r="E31" s="141" t="s">
        <v>117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c r="A32" s="38"/>
      <c r="B32" s="44"/>
      <c r="C32" s="38"/>
      <c r="D32" s="152" t="s">
        <v>39</v>
      </c>
      <c r="E32" s="38"/>
      <c r="F32" s="38"/>
      <c r="G32" s="38"/>
      <c r="H32" s="38"/>
      <c r="I32" s="38"/>
      <c r="J32" s="38"/>
      <c r="K32" s="153">
        <f>ROUND(K120,2)</f>
        <v>0</v>
      </c>
      <c r="L32" s="38"/>
      <c r="M32" s="63"/>
      <c r="S32" s="38"/>
      <c r="T32" s="38"/>
      <c r="U32" s="38"/>
      <c r="V32" s="38"/>
      <c r="W32" s="38"/>
      <c r="X32" s="38"/>
      <c r="Y32" s="38"/>
      <c r="Z32" s="38"/>
      <c r="AA32" s="38"/>
      <c r="AB32" s="38"/>
      <c r="AC32" s="38"/>
      <c r="AD32" s="38"/>
      <c r="AE32" s="38"/>
    </row>
    <row r="33" spans="1:31" s="2" customFormat="1" ht="6.95" customHeight="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c r="A34" s="38"/>
      <c r="B34" s="44"/>
      <c r="C34" s="38"/>
      <c r="D34" s="38"/>
      <c r="E34" s="38"/>
      <c r="F34" s="154" t="s">
        <v>41</v>
      </c>
      <c r="G34" s="38"/>
      <c r="H34" s="38"/>
      <c r="I34" s="154" t="s">
        <v>40</v>
      </c>
      <c r="J34" s="38"/>
      <c r="K34" s="154" t="s">
        <v>42</v>
      </c>
      <c r="L34" s="38"/>
      <c r="M34" s="63"/>
      <c r="S34" s="38"/>
      <c r="T34" s="38"/>
      <c r="U34" s="38"/>
      <c r="V34" s="38"/>
      <c r="W34" s="38"/>
      <c r="X34" s="38"/>
      <c r="Y34" s="38"/>
      <c r="Z34" s="38"/>
      <c r="AA34" s="38"/>
      <c r="AB34" s="38"/>
      <c r="AC34" s="38"/>
      <c r="AD34" s="38"/>
      <c r="AE34" s="38"/>
    </row>
    <row r="35" spans="1:31" s="2" customFormat="1" ht="14.4" customHeight="1">
      <c r="A35" s="38"/>
      <c r="B35" s="44"/>
      <c r="C35" s="38"/>
      <c r="D35" s="155" t="s">
        <v>43</v>
      </c>
      <c r="E35" s="141" t="s">
        <v>44</v>
      </c>
      <c r="F35" s="151">
        <f>ROUND((SUM(BE120:BE270)),2)</f>
        <v>0</v>
      </c>
      <c r="G35" s="38"/>
      <c r="H35" s="38"/>
      <c r="I35" s="156">
        <v>0.21</v>
      </c>
      <c r="J35" s="38"/>
      <c r="K35" s="151">
        <f>ROUND(((SUM(BE120:BE270))*I35),2)</f>
        <v>0</v>
      </c>
      <c r="L35" s="38"/>
      <c r="M35" s="63"/>
      <c r="S35" s="38"/>
      <c r="T35" s="38"/>
      <c r="U35" s="38"/>
      <c r="V35" s="38"/>
      <c r="W35" s="38"/>
      <c r="X35" s="38"/>
      <c r="Y35" s="38"/>
      <c r="Z35" s="38"/>
      <c r="AA35" s="38"/>
      <c r="AB35" s="38"/>
      <c r="AC35" s="38"/>
      <c r="AD35" s="38"/>
      <c r="AE35" s="38"/>
    </row>
    <row r="36" spans="1:31" s="2" customFormat="1" ht="14.4" customHeight="1">
      <c r="A36" s="38"/>
      <c r="B36" s="44"/>
      <c r="C36" s="38"/>
      <c r="D36" s="38"/>
      <c r="E36" s="141" t="s">
        <v>45</v>
      </c>
      <c r="F36" s="151">
        <f>ROUND((SUM(BF120:BF270)),2)</f>
        <v>0</v>
      </c>
      <c r="G36" s="38"/>
      <c r="H36" s="38"/>
      <c r="I36" s="156">
        <v>0.15</v>
      </c>
      <c r="J36" s="38"/>
      <c r="K36" s="151">
        <f>ROUND(((SUM(BF120:BF270))*I36),2)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46</v>
      </c>
      <c r="F37" s="151">
        <f>ROUND((SUM(BG120:BG270)),2)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47</v>
      </c>
      <c r="F38" s="151">
        <f>ROUND((SUM(BH120:BH270)),2)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48</v>
      </c>
      <c r="F39" s="151">
        <f>ROUND((SUM(BI120:BI270)),2)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c r="A41" s="38"/>
      <c r="B41" s="44"/>
      <c r="C41" s="157"/>
      <c r="D41" s="158" t="s">
        <v>49</v>
      </c>
      <c r="E41" s="159"/>
      <c r="F41" s="159"/>
      <c r="G41" s="160" t="s">
        <v>50</v>
      </c>
      <c r="H41" s="161" t="s">
        <v>51</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c r="B43" s="20"/>
      <c r="M43" s="20"/>
    </row>
    <row r="44" spans="2:13" s="1" customFormat="1" ht="14.4" customHeight="1">
      <c r="B44" s="20"/>
      <c r="M44" s="20"/>
    </row>
    <row r="45" spans="2:13" s="1" customFormat="1" ht="14.4" customHeight="1">
      <c r="B45" s="20"/>
      <c r="M45" s="20"/>
    </row>
    <row r="46" spans="2:13" s="1" customFormat="1" ht="14.4" customHeight="1">
      <c r="B46" s="20"/>
      <c r="M46" s="20"/>
    </row>
    <row r="47" spans="2:13" s="1" customFormat="1" ht="14.4" customHeight="1">
      <c r="B47" s="20"/>
      <c r="M47" s="20"/>
    </row>
    <row r="48" spans="2:13" s="1" customFormat="1" ht="14.4" customHeight="1">
      <c r="B48" s="20"/>
      <c r="M48" s="20"/>
    </row>
    <row r="49" spans="2:13" s="1" customFormat="1" ht="14.4" customHeight="1">
      <c r="B49" s="20"/>
      <c r="M49" s="20"/>
    </row>
    <row r="50" spans="2:13" s="2" customFormat="1" ht="14.4" customHeight="1">
      <c r="B50" s="63"/>
      <c r="D50" s="164" t="s">
        <v>52</v>
      </c>
      <c r="E50" s="165"/>
      <c r="F50" s="165"/>
      <c r="G50" s="164" t="s">
        <v>53</v>
      </c>
      <c r="H50" s="165"/>
      <c r="I50" s="165"/>
      <c r="J50" s="165"/>
      <c r="K50" s="165"/>
      <c r="L50" s="165"/>
      <c r="M50" s="63"/>
    </row>
    <row r="51" spans="2:13" ht="12">
      <c r="B51" s="20"/>
      <c r="M51" s="20"/>
    </row>
    <row r="52" spans="2:13" ht="12">
      <c r="B52" s="20"/>
      <c r="M52" s="20"/>
    </row>
    <row r="53" spans="2:13" ht="12">
      <c r="B53" s="20"/>
      <c r="M53" s="20"/>
    </row>
    <row r="54" spans="2:13" ht="12">
      <c r="B54" s="20"/>
      <c r="M54" s="20"/>
    </row>
    <row r="55" spans="2:13" ht="12">
      <c r="B55" s="20"/>
      <c r="M55" s="20"/>
    </row>
    <row r="56" spans="2:13" ht="12">
      <c r="B56" s="20"/>
      <c r="M56" s="20"/>
    </row>
    <row r="57" spans="2:13" ht="12">
      <c r="B57" s="20"/>
      <c r="M57" s="20"/>
    </row>
    <row r="58" spans="2:13" ht="12">
      <c r="B58" s="20"/>
      <c r="M58" s="20"/>
    </row>
    <row r="59" spans="2:13" ht="12">
      <c r="B59" s="20"/>
      <c r="M59" s="20"/>
    </row>
    <row r="60" spans="2:13" ht="12">
      <c r="B60" s="20"/>
      <c r="M60" s="20"/>
    </row>
    <row r="61" spans="1:31" s="2" customFormat="1" ht="12">
      <c r="A61" s="38"/>
      <c r="B61" s="44"/>
      <c r="C61" s="38"/>
      <c r="D61" s="166" t="s">
        <v>54</v>
      </c>
      <c r="E61" s="167"/>
      <c r="F61" s="168" t="s">
        <v>55</v>
      </c>
      <c r="G61" s="166" t="s">
        <v>54</v>
      </c>
      <c r="H61" s="167"/>
      <c r="I61" s="167"/>
      <c r="J61" s="169" t="s">
        <v>55</v>
      </c>
      <c r="K61" s="167"/>
      <c r="L61" s="167"/>
      <c r="M61" s="63"/>
      <c r="S61" s="38"/>
      <c r="T61" s="38"/>
      <c r="U61" s="38"/>
      <c r="V61" s="38"/>
      <c r="W61" s="38"/>
      <c r="X61" s="38"/>
      <c r="Y61" s="38"/>
      <c r="Z61" s="38"/>
      <c r="AA61" s="38"/>
      <c r="AB61" s="38"/>
      <c r="AC61" s="38"/>
      <c r="AD61" s="38"/>
      <c r="AE61" s="38"/>
    </row>
    <row r="62" spans="2:13" ht="12">
      <c r="B62" s="20"/>
      <c r="M62" s="20"/>
    </row>
    <row r="63" spans="2:13" ht="12">
      <c r="B63" s="20"/>
      <c r="M63" s="20"/>
    </row>
    <row r="64" spans="2:13" ht="12">
      <c r="B64" s="20"/>
      <c r="M64" s="20"/>
    </row>
    <row r="65" spans="1:31" s="2" customFormat="1" ht="12">
      <c r="A65" s="38"/>
      <c r="B65" s="44"/>
      <c r="C65" s="38"/>
      <c r="D65" s="164" t="s">
        <v>56</v>
      </c>
      <c r="E65" s="170"/>
      <c r="F65" s="170"/>
      <c r="G65" s="164" t="s">
        <v>57</v>
      </c>
      <c r="H65" s="170"/>
      <c r="I65" s="170"/>
      <c r="J65" s="170"/>
      <c r="K65" s="170"/>
      <c r="L65" s="170"/>
      <c r="M65" s="63"/>
      <c r="S65" s="38"/>
      <c r="T65" s="38"/>
      <c r="U65" s="38"/>
      <c r="V65" s="38"/>
      <c r="W65" s="38"/>
      <c r="X65" s="38"/>
      <c r="Y65" s="38"/>
      <c r="Z65" s="38"/>
      <c r="AA65" s="38"/>
      <c r="AB65" s="38"/>
      <c r="AC65" s="38"/>
      <c r="AD65" s="38"/>
      <c r="AE65" s="38"/>
    </row>
    <row r="66" spans="2:13" ht="12">
      <c r="B66" s="20"/>
      <c r="M66" s="20"/>
    </row>
    <row r="67" spans="2:13" ht="12">
      <c r="B67" s="20"/>
      <c r="M67" s="20"/>
    </row>
    <row r="68" spans="2:13" ht="12">
      <c r="B68" s="20"/>
      <c r="M68" s="20"/>
    </row>
    <row r="69" spans="2:13" ht="12">
      <c r="B69" s="20"/>
      <c r="M69" s="20"/>
    </row>
    <row r="70" spans="2:13" ht="12">
      <c r="B70" s="20"/>
      <c r="M70" s="20"/>
    </row>
    <row r="71" spans="2:13" ht="12">
      <c r="B71" s="20"/>
      <c r="M71" s="20"/>
    </row>
    <row r="72" spans="2:13" ht="12">
      <c r="B72" s="20"/>
      <c r="M72" s="20"/>
    </row>
    <row r="73" spans="2:13" ht="12">
      <c r="B73" s="20"/>
      <c r="M73" s="20"/>
    </row>
    <row r="74" spans="2:13" ht="12">
      <c r="B74" s="20"/>
      <c r="M74" s="20"/>
    </row>
    <row r="75" spans="2:13" ht="12">
      <c r="B75" s="20"/>
      <c r="M75" s="20"/>
    </row>
    <row r="76" spans="1:31" s="2" customFormat="1" ht="12">
      <c r="A76" s="38"/>
      <c r="B76" s="44"/>
      <c r="C76" s="38"/>
      <c r="D76" s="166" t="s">
        <v>54</v>
      </c>
      <c r="E76" s="167"/>
      <c r="F76" s="168" t="s">
        <v>55</v>
      </c>
      <c r="G76" s="166" t="s">
        <v>54</v>
      </c>
      <c r="H76" s="167"/>
      <c r="I76" s="167"/>
      <c r="J76" s="169" t="s">
        <v>55</v>
      </c>
      <c r="K76" s="167"/>
      <c r="L76" s="167"/>
      <c r="M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118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MŠ Pionýrů – Oprava elektroinstalace (osvětlení) čtyř tříd, Sokolov</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114</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04 - Elektroinstalace - m.č. 202 - herna</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23</v>
      </c>
      <c r="D89" s="40"/>
      <c r="E89" s="40"/>
      <c r="F89" s="27" t="str">
        <f>F12</f>
        <v>Sokolov</v>
      </c>
      <c r="G89" s="40"/>
      <c r="H89" s="40"/>
      <c r="I89" s="32" t="s">
        <v>25</v>
      </c>
      <c r="J89" s="79" t="str">
        <f>IF(J12="","",J12)</f>
        <v>23. 2. 2022</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Město Sokolov</v>
      </c>
      <c r="G91" s="40"/>
      <c r="H91" s="40"/>
      <c r="I91" s="32" t="s">
        <v>33</v>
      </c>
      <c r="J91" s="36" t="str">
        <f>E21</f>
        <v>Ing. Jiří Voráč</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31</v>
      </c>
      <c r="D92" s="40"/>
      <c r="E92" s="40"/>
      <c r="F92" s="27" t="str">
        <f>IF(E18="","",E18)</f>
        <v>Vyplň údaj</v>
      </c>
      <c r="G92" s="40"/>
      <c r="H92" s="40"/>
      <c r="I92" s="32" t="s">
        <v>35</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119</v>
      </c>
      <c r="D94" s="177"/>
      <c r="E94" s="177"/>
      <c r="F94" s="177"/>
      <c r="G94" s="177"/>
      <c r="H94" s="177"/>
      <c r="I94" s="178" t="s">
        <v>120</v>
      </c>
      <c r="J94" s="178" t="s">
        <v>121</v>
      </c>
      <c r="K94" s="178" t="s">
        <v>122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123</v>
      </c>
      <c r="D96" s="40"/>
      <c r="E96" s="40"/>
      <c r="F96" s="40"/>
      <c r="G96" s="40"/>
      <c r="H96" s="40"/>
      <c r="I96" s="110">
        <f>Q120</f>
        <v>0</v>
      </c>
      <c r="J96" s="110">
        <f>R120</f>
        <v>0</v>
      </c>
      <c r="K96" s="110">
        <f>K120</f>
        <v>0</v>
      </c>
      <c r="L96" s="40"/>
      <c r="M96" s="63"/>
      <c r="S96" s="38"/>
      <c r="T96" s="38"/>
      <c r="U96" s="38"/>
      <c r="V96" s="38"/>
      <c r="W96" s="38"/>
      <c r="X96" s="38"/>
      <c r="Y96" s="38"/>
      <c r="Z96" s="38"/>
      <c r="AA96" s="38"/>
      <c r="AB96" s="38"/>
      <c r="AC96" s="38"/>
      <c r="AD96" s="38"/>
      <c r="AE96" s="38"/>
      <c r="AU96" s="17" t="s">
        <v>124</v>
      </c>
    </row>
    <row r="97" spans="1:31" s="9" customFormat="1" ht="24.95" customHeight="1">
      <c r="A97" s="9"/>
      <c r="B97" s="180"/>
      <c r="C97" s="181"/>
      <c r="D97" s="182" t="s">
        <v>125</v>
      </c>
      <c r="E97" s="183"/>
      <c r="F97" s="183"/>
      <c r="G97" s="183"/>
      <c r="H97" s="183"/>
      <c r="I97" s="184">
        <f>Q121</f>
        <v>0</v>
      </c>
      <c r="J97" s="184">
        <f>R121</f>
        <v>0</v>
      </c>
      <c r="K97" s="184">
        <f>K121</f>
        <v>0</v>
      </c>
      <c r="L97" s="181"/>
      <c r="M97" s="185"/>
      <c r="S97" s="9"/>
      <c r="T97" s="9"/>
      <c r="U97" s="9"/>
      <c r="V97" s="9"/>
      <c r="W97" s="9"/>
      <c r="X97" s="9"/>
      <c r="Y97" s="9"/>
      <c r="Z97" s="9"/>
      <c r="AA97" s="9"/>
      <c r="AB97" s="9"/>
      <c r="AC97" s="9"/>
      <c r="AD97" s="9"/>
      <c r="AE97" s="9"/>
    </row>
    <row r="98" spans="1:31" s="10" customFormat="1" ht="19.9" customHeight="1">
      <c r="A98" s="10"/>
      <c r="B98" s="186"/>
      <c r="C98" s="187"/>
      <c r="D98" s="188" t="s">
        <v>126</v>
      </c>
      <c r="E98" s="189"/>
      <c r="F98" s="189"/>
      <c r="G98" s="189"/>
      <c r="H98" s="189"/>
      <c r="I98" s="190">
        <f>Q122</f>
        <v>0</v>
      </c>
      <c r="J98" s="190">
        <f>R122</f>
        <v>0</v>
      </c>
      <c r="K98" s="190">
        <f>K122</f>
        <v>0</v>
      </c>
      <c r="L98" s="187"/>
      <c r="M98" s="191"/>
      <c r="S98" s="10"/>
      <c r="T98" s="10"/>
      <c r="U98" s="10"/>
      <c r="V98" s="10"/>
      <c r="W98" s="10"/>
      <c r="X98" s="10"/>
      <c r="Y98" s="10"/>
      <c r="Z98" s="10"/>
      <c r="AA98" s="10"/>
      <c r="AB98" s="10"/>
      <c r="AC98" s="10"/>
      <c r="AD98" s="10"/>
      <c r="AE98" s="10"/>
    </row>
    <row r="99" spans="1:31" s="10" customFormat="1" ht="19.9" customHeight="1">
      <c r="A99" s="10"/>
      <c r="B99" s="186"/>
      <c r="C99" s="187"/>
      <c r="D99" s="188" t="s">
        <v>127</v>
      </c>
      <c r="E99" s="189"/>
      <c r="F99" s="189"/>
      <c r="G99" s="189"/>
      <c r="H99" s="189"/>
      <c r="I99" s="190">
        <f>Q261</f>
        <v>0</v>
      </c>
      <c r="J99" s="190">
        <f>R261</f>
        <v>0</v>
      </c>
      <c r="K99" s="190">
        <f>K261</f>
        <v>0</v>
      </c>
      <c r="L99" s="187"/>
      <c r="M99" s="191"/>
      <c r="S99" s="10"/>
      <c r="T99" s="10"/>
      <c r="U99" s="10"/>
      <c r="V99" s="10"/>
      <c r="W99" s="10"/>
      <c r="X99" s="10"/>
      <c r="Y99" s="10"/>
      <c r="Z99" s="10"/>
      <c r="AA99" s="10"/>
      <c r="AB99" s="10"/>
      <c r="AC99" s="10"/>
      <c r="AD99" s="10"/>
      <c r="AE99" s="10"/>
    </row>
    <row r="100" spans="1:31" s="10" customFormat="1" ht="14.85" customHeight="1">
      <c r="A100" s="10"/>
      <c r="B100" s="186"/>
      <c r="C100" s="187"/>
      <c r="D100" s="188" t="s">
        <v>128</v>
      </c>
      <c r="E100" s="189"/>
      <c r="F100" s="189"/>
      <c r="G100" s="189"/>
      <c r="H100" s="189"/>
      <c r="I100" s="190">
        <f>Q262</f>
        <v>0</v>
      </c>
      <c r="J100" s="190">
        <f>R262</f>
        <v>0</v>
      </c>
      <c r="K100" s="190">
        <f>K262</f>
        <v>0</v>
      </c>
      <c r="L100" s="187"/>
      <c r="M100" s="191"/>
      <c r="S100" s="10"/>
      <c r="T100" s="10"/>
      <c r="U100" s="10"/>
      <c r="V100" s="10"/>
      <c r="W100" s="10"/>
      <c r="X100" s="10"/>
      <c r="Y100" s="10"/>
      <c r="Z100" s="10"/>
      <c r="AA100" s="10"/>
      <c r="AB100" s="10"/>
      <c r="AC100" s="10"/>
      <c r="AD100" s="10"/>
      <c r="AE100" s="10"/>
    </row>
    <row r="101" spans="1:31" s="2" customFormat="1" ht="21.8" customHeight="1">
      <c r="A101" s="38"/>
      <c r="B101" s="39"/>
      <c r="C101" s="40"/>
      <c r="D101" s="40"/>
      <c r="E101" s="40"/>
      <c r="F101" s="40"/>
      <c r="G101" s="40"/>
      <c r="H101" s="40"/>
      <c r="I101" s="40"/>
      <c r="J101" s="40"/>
      <c r="K101" s="40"/>
      <c r="L101" s="40"/>
      <c r="M101" s="63"/>
      <c r="S101" s="38"/>
      <c r="T101" s="38"/>
      <c r="U101" s="38"/>
      <c r="V101" s="38"/>
      <c r="W101" s="38"/>
      <c r="X101" s="38"/>
      <c r="Y101" s="38"/>
      <c r="Z101" s="38"/>
      <c r="AA101" s="38"/>
      <c r="AB101" s="38"/>
      <c r="AC101" s="38"/>
      <c r="AD101" s="38"/>
      <c r="AE101" s="38"/>
    </row>
    <row r="102" spans="1:31" s="2" customFormat="1" ht="6.95" customHeight="1">
      <c r="A102" s="38"/>
      <c r="B102" s="66"/>
      <c r="C102" s="67"/>
      <c r="D102" s="67"/>
      <c r="E102" s="67"/>
      <c r="F102" s="67"/>
      <c r="G102" s="67"/>
      <c r="H102" s="67"/>
      <c r="I102" s="67"/>
      <c r="J102" s="67"/>
      <c r="K102" s="67"/>
      <c r="L102" s="67"/>
      <c r="M102" s="63"/>
      <c r="S102" s="38"/>
      <c r="T102" s="38"/>
      <c r="U102" s="38"/>
      <c r="V102" s="38"/>
      <c r="W102" s="38"/>
      <c r="X102" s="38"/>
      <c r="Y102" s="38"/>
      <c r="Z102" s="38"/>
      <c r="AA102" s="38"/>
      <c r="AB102" s="38"/>
      <c r="AC102" s="38"/>
      <c r="AD102" s="38"/>
      <c r="AE102" s="38"/>
    </row>
    <row r="106" spans="1:31" s="2" customFormat="1" ht="6.95" customHeight="1">
      <c r="A106" s="38"/>
      <c r="B106" s="68"/>
      <c r="C106" s="69"/>
      <c r="D106" s="69"/>
      <c r="E106" s="69"/>
      <c r="F106" s="69"/>
      <c r="G106" s="69"/>
      <c r="H106" s="69"/>
      <c r="I106" s="69"/>
      <c r="J106" s="69"/>
      <c r="K106" s="69"/>
      <c r="L106" s="69"/>
      <c r="M106" s="63"/>
      <c r="S106" s="38"/>
      <c r="T106" s="38"/>
      <c r="U106" s="38"/>
      <c r="V106" s="38"/>
      <c r="W106" s="38"/>
      <c r="X106" s="38"/>
      <c r="Y106" s="38"/>
      <c r="Z106" s="38"/>
      <c r="AA106" s="38"/>
      <c r="AB106" s="38"/>
      <c r="AC106" s="38"/>
      <c r="AD106" s="38"/>
      <c r="AE106" s="38"/>
    </row>
    <row r="107" spans="1:31" s="2" customFormat="1" ht="24.95" customHeight="1">
      <c r="A107" s="38"/>
      <c r="B107" s="39"/>
      <c r="C107" s="23" t="s">
        <v>129</v>
      </c>
      <c r="D107" s="40"/>
      <c r="E107" s="40"/>
      <c r="F107" s="40"/>
      <c r="G107" s="40"/>
      <c r="H107" s="40"/>
      <c r="I107" s="40"/>
      <c r="J107" s="40"/>
      <c r="K107" s="40"/>
      <c r="L107" s="40"/>
      <c r="M107" s="63"/>
      <c r="S107" s="38"/>
      <c r="T107" s="38"/>
      <c r="U107" s="38"/>
      <c r="V107" s="38"/>
      <c r="W107" s="38"/>
      <c r="X107" s="38"/>
      <c r="Y107" s="38"/>
      <c r="Z107" s="38"/>
      <c r="AA107" s="38"/>
      <c r="AB107" s="38"/>
      <c r="AC107" s="38"/>
      <c r="AD107" s="38"/>
      <c r="AE107" s="38"/>
    </row>
    <row r="108" spans="1:31" s="2" customFormat="1" ht="6.95" customHeight="1">
      <c r="A108" s="38"/>
      <c r="B108" s="39"/>
      <c r="C108" s="40"/>
      <c r="D108" s="40"/>
      <c r="E108" s="40"/>
      <c r="F108" s="40"/>
      <c r="G108" s="40"/>
      <c r="H108" s="40"/>
      <c r="I108" s="40"/>
      <c r="J108" s="40"/>
      <c r="K108" s="40"/>
      <c r="L108" s="40"/>
      <c r="M108" s="63"/>
      <c r="S108" s="38"/>
      <c r="T108" s="38"/>
      <c r="U108" s="38"/>
      <c r="V108" s="38"/>
      <c r="W108" s="38"/>
      <c r="X108" s="38"/>
      <c r="Y108" s="38"/>
      <c r="Z108" s="38"/>
      <c r="AA108" s="38"/>
      <c r="AB108" s="38"/>
      <c r="AC108" s="38"/>
      <c r="AD108" s="38"/>
      <c r="AE108" s="38"/>
    </row>
    <row r="109" spans="1:31" s="2" customFormat="1" ht="12" customHeight="1">
      <c r="A109" s="38"/>
      <c r="B109" s="39"/>
      <c r="C109" s="32" t="s">
        <v>17</v>
      </c>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16.5" customHeight="1">
      <c r="A110" s="38"/>
      <c r="B110" s="39"/>
      <c r="C110" s="40"/>
      <c r="D110" s="40"/>
      <c r="E110" s="175" t="str">
        <f>E7</f>
        <v>MŠ Pionýrů – Oprava elektroinstalace (osvětlení) čtyř tříd, Sokolov</v>
      </c>
      <c r="F110" s="32"/>
      <c r="G110" s="32"/>
      <c r="H110" s="32"/>
      <c r="I110" s="40"/>
      <c r="J110" s="40"/>
      <c r="K110" s="40"/>
      <c r="L110" s="40"/>
      <c r="M110" s="63"/>
      <c r="S110" s="38"/>
      <c r="T110" s="38"/>
      <c r="U110" s="38"/>
      <c r="V110" s="38"/>
      <c r="W110" s="38"/>
      <c r="X110" s="38"/>
      <c r="Y110" s="38"/>
      <c r="Z110" s="38"/>
      <c r="AA110" s="38"/>
      <c r="AB110" s="38"/>
      <c r="AC110" s="38"/>
      <c r="AD110" s="38"/>
      <c r="AE110" s="38"/>
    </row>
    <row r="111" spans="1:31" s="2" customFormat="1" ht="12" customHeight="1">
      <c r="A111" s="38"/>
      <c r="B111" s="39"/>
      <c r="C111" s="32" t="s">
        <v>114</v>
      </c>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76" t="str">
        <f>E9</f>
        <v>04 - Elektroinstalace - m.č. 202 - herna</v>
      </c>
      <c r="F112" s="40"/>
      <c r="G112" s="40"/>
      <c r="H112" s="40"/>
      <c r="I112" s="40"/>
      <c r="J112" s="40"/>
      <c r="K112" s="40"/>
      <c r="L112" s="40"/>
      <c r="M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2" customHeight="1">
      <c r="A114" s="38"/>
      <c r="B114" s="39"/>
      <c r="C114" s="32" t="s">
        <v>23</v>
      </c>
      <c r="D114" s="40"/>
      <c r="E114" s="40"/>
      <c r="F114" s="27" t="str">
        <f>F12</f>
        <v>Sokolov</v>
      </c>
      <c r="G114" s="40"/>
      <c r="H114" s="40"/>
      <c r="I114" s="32" t="s">
        <v>25</v>
      </c>
      <c r="J114" s="79" t="str">
        <f>IF(J12="","",J12)</f>
        <v>23. 2. 2022</v>
      </c>
      <c r="K114" s="40"/>
      <c r="L114" s="40"/>
      <c r="M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15.15" customHeight="1">
      <c r="A116" s="38"/>
      <c r="B116" s="39"/>
      <c r="C116" s="32" t="s">
        <v>27</v>
      </c>
      <c r="D116" s="40"/>
      <c r="E116" s="40"/>
      <c r="F116" s="27" t="str">
        <f>E15</f>
        <v>Město Sokolov</v>
      </c>
      <c r="G116" s="40"/>
      <c r="H116" s="40"/>
      <c r="I116" s="32" t="s">
        <v>33</v>
      </c>
      <c r="J116" s="36" t="str">
        <f>E21</f>
        <v>Ing. Jiří Voráč</v>
      </c>
      <c r="K116" s="40"/>
      <c r="L116" s="40"/>
      <c r="M116" s="63"/>
      <c r="S116" s="38"/>
      <c r="T116" s="38"/>
      <c r="U116" s="38"/>
      <c r="V116" s="38"/>
      <c r="W116" s="38"/>
      <c r="X116" s="38"/>
      <c r="Y116" s="38"/>
      <c r="Z116" s="38"/>
      <c r="AA116" s="38"/>
      <c r="AB116" s="38"/>
      <c r="AC116" s="38"/>
      <c r="AD116" s="38"/>
      <c r="AE116" s="38"/>
    </row>
    <row r="117" spans="1:31" s="2" customFormat="1" ht="15.15" customHeight="1">
      <c r="A117" s="38"/>
      <c r="B117" s="39"/>
      <c r="C117" s="32" t="s">
        <v>31</v>
      </c>
      <c r="D117" s="40"/>
      <c r="E117" s="40"/>
      <c r="F117" s="27" t="str">
        <f>IF(E18="","",E18)</f>
        <v>Vyplň údaj</v>
      </c>
      <c r="G117" s="40"/>
      <c r="H117" s="40"/>
      <c r="I117" s="32" t="s">
        <v>35</v>
      </c>
      <c r="J117" s="36" t="str">
        <f>E24</f>
        <v xml:space="preserve"> </v>
      </c>
      <c r="K117" s="40"/>
      <c r="L117" s="40"/>
      <c r="M117" s="63"/>
      <c r="S117" s="38"/>
      <c r="T117" s="38"/>
      <c r="U117" s="38"/>
      <c r="V117" s="38"/>
      <c r="W117" s="38"/>
      <c r="X117" s="38"/>
      <c r="Y117" s="38"/>
      <c r="Z117" s="38"/>
      <c r="AA117" s="38"/>
      <c r="AB117" s="38"/>
      <c r="AC117" s="38"/>
      <c r="AD117" s="38"/>
      <c r="AE117" s="38"/>
    </row>
    <row r="118" spans="1:31" s="2" customFormat="1" ht="10.3" customHeight="1">
      <c r="A118" s="38"/>
      <c r="B118" s="39"/>
      <c r="C118" s="40"/>
      <c r="D118" s="40"/>
      <c r="E118" s="40"/>
      <c r="F118" s="40"/>
      <c r="G118" s="40"/>
      <c r="H118" s="40"/>
      <c r="I118" s="40"/>
      <c r="J118" s="40"/>
      <c r="K118" s="40"/>
      <c r="L118" s="40"/>
      <c r="M118" s="63"/>
      <c r="S118" s="38"/>
      <c r="T118" s="38"/>
      <c r="U118" s="38"/>
      <c r="V118" s="38"/>
      <c r="W118" s="38"/>
      <c r="X118" s="38"/>
      <c r="Y118" s="38"/>
      <c r="Z118" s="38"/>
      <c r="AA118" s="38"/>
      <c r="AB118" s="38"/>
      <c r="AC118" s="38"/>
      <c r="AD118" s="38"/>
      <c r="AE118" s="38"/>
    </row>
    <row r="119" spans="1:31" s="11" customFormat="1" ht="29.25" customHeight="1">
      <c r="A119" s="192"/>
      <c r="B119" s="193"/>
      <c r="C119" s="194" t="s">
        <v>130</v>
      </c>
      <c r="D119" s="195" t="s">
        <v>64</v>
      </c>
      <c r="E119" s="195" t="s">
        <v>60</v>
      </c>
      <c r="F119" s="195" t="s">
        <v>61</v>
      </c>
      <c r="G119" s="195" t="s">
        <v>131</v>
      </c>
      <c r="H119" s="195" t="s">
        <v>132</v>
      </c>
      <c r="I119" s="195" t="s">
        <v>133</v>
      </c>
      <c r="J119" s="195" t="s">
        <v>134</v>
      </c>
      <c r="K119" s="195" t="s">
        <v>122</v>
      </c>
      <c r="L119" s="196" t="s">
        <v>135</v>
      </c>
      <c r="M119" s="197"/>
      <c r="N119" s="100" t="s">
        <v>1</v>
      </c>
      <c r="O119" s="101" t="s">
        <v>43</v>
      </c>
      <c r="P119" s="101" t="s">
        <v>136</v>
      </c>
      <c r="Q119" s="101" t="s">
        <v>137</v>
      </c>
      <c r="R119" s="101" t="s">
        <v>138</v>
      </c>
      <c r="S119" s="101" t="s">
        <v>139</v>
      </c>
      <c r="T119" s="101" t="s">
        <v>140</v>
      </c>
      <c r="U119" s="101" t="s">
        <v>141</v>
      </c>
      <c r="V119" s="101" t="s">
        <v>142</v>
      </c>
      <c r="W119" s="101" t="s">
        <v>143</v>
      </c>
      <c r="X119" s="102" t="s">
        <v>144</v>
      </c>
      <c r="Y119" s="192"/>
      <c r="Z119" s="192"/>
      <c r="AA119" s="192"/>
      <c r="AB119" s="192"/>
      <c r="AC119" s="192"/>
      <c r="AD119" s="192"/>
      <c r="AE119" s="192"/>
    </row>
    <row r="120" spans="1:63" s="2" customFormat="1" ht="22.8" customHeight="1">
      <c r="A120" s="38"/>
      <c r="B120" s="39"/>
      <c r="C120" s="107" t="s">
        <v>145</v>
      </c>
      <c r="D120" s="40"/>
      <c r="E120" s="40"/>
      <c r="F120" s="40"/>
      <c r="G120" s="40"/>
      <c r="H120" s="40"/>
      <c r="I120" s="40"/>
      <c r="J120" s="40"/>
      <c r="K120" s="198">
        <f>BK120</f>
        <v>0</v>
      </c>
      <c r="L120" s="40"/>
      <c r="M120" s="44"/>
      <c r="N120" s="103"/>
      <c r="O120" s="199"/>
      <c r="P120" s="104"/>
      <c r="Q120" s="200">
        <f>Q121</f>
        <v>0</v>
      </c>
      <c r="R120" s="200">
        <f>R121</f>
        <v>0</v>
      </c>
      <c r="S120" s="104"/>
      <c r="T120" s="201">
        <f>T121</f>
        <v>0</v>
      </c>
      <c r="U120" s="104"/>
      <c r="V120" s="201">
        <f>V121</f>
        <v>0</v>
      </c>
      <c r="W120" s="104"/>
      <c r="X120" s="202">
        <f>X121</f>
        <v>0</v>
      </c>
      <c r="Y120" s="38"/>
      <c r="Z120" s="38"/>
      <c r="AA120" s="38"/>
      <c r="AB120" s="38"/>
      <c r="AC120" s="38"/>
      <c r="AD120" s="38"/>
      <c r="AE120" s="38"/>
      <c r="AT120" s="17" t="s">
        <v>80</v>
      </c>
      <c r="AU120" s="17" t="s">
        <v>124</v>
      </c>
      <c r="BK120" s="203">
        <f>BK121</f>
        <v>0</v>
      </c>
    </row>
    <row r="121" spans="1:63" s="12" customFormat="1" ht="25.9" customHeight="1">
      <c r="A121" s="12"/>
      <c r="B121" s="204"/>
      <c r="C121" s="205"/>
      <c r="D121" s="206" t="s">
        <v>80</v>
      </c>
      <c r="E121" s="207" t="s">
        <v>146</v>
      </c>
      <c r="F121" s="207" t="s">
        <v>147</v>
      </c>
      <c r="G121" s="205"/>
      <c r="H121" s="205"/>
      <c r="I121" s="208"/>
      <c r="J121" s="208"/>
      <c r="K121" s="209">
        <f>BK121</f>
        <v>0</v>
      </c>
      <c r="L121" s="205"/>
      <c r="M121" s="210"/>
      <c r="N121" s="211"/>
      <c r="O121" s="212"/>
      <c r="P121" s="212"/>
      <c r="Q121" s="213">
        <f>Q122+Q261</f>
        <v>0</v>
      </c>
      <c r="R121" s="213">
        <f>R122+R261</f>
        <v>0</v>
      </c>
      <c r="S121" s="212"/>
      <c r="T121" s="214">
        <f>T122+T261</f>
        <v>0</v>
      </c>
      <c r="U121" s="212"/>
      <c r="V121" s="214">
        <f>V122+V261</f>
        <v>0</v>
      </c>
      <c r="W121" s="212"/>
      <c r="X121" s="215">
        <f>X122+X261</f>
        <v>0</v>
      </c>
      <c r="Y121" s="12"/>
      <c r="Z121" s="12"/>
      <c r="AA121" s="12"/>
      <c r="AB121" s="12"/>
      <c r="AC121" s="12"/>
      <c r="AD121" s="12"/>
      <c r="AE121" s="12"/>
      <c r="AR121" s="216" t="s">
        <v>91</v>
      </c>
      <c r="AT121" s="217" t="s">
        <v>80</v>
      </c>
      <c r="AU121" s="217" t="s">
        <v>81</v>
      </c>
      <c r="AY121" s="216" t="s">
        <v>148</v>
      </c>
      <c r="BK121" s="218">
        <f>BK122+BK261</f>
        <v>0</v>
      </c>
    </row>
    <row r="122" spans="1:63" s="12" customFormat="1" ht="22.8" customHeight="1">
      <c r="A122" s="12"/>
      <c r="B122" s="204"/>
      <c r="C122" s="205"/>
      <c r="D122" s="206" t="s">
        <v>80</v>
      </c>
      <c r="E122" s="219" t="s">
        <v>149</v>
      </c>
      <c r="F122" s="219" t="s">
        <v>150</v>
      </c>
      <c r="G122" s="205"/>
      <c r="H122" s="205"/>
      <c r="I122" s="208"/>
      <c r="J122" s="208"/>
      <c r="K122" s="220">
        <f>BK122</f>
        <v>0</v>
      </c>
      <c r="L122" s="205"/>
      <c r="M122" s="210"/>
      <c r="N122" s="211"/>
      <c r="O122" s="212"/>
      <c r="P122" s="212"/>
      <c r="Q122" s="213">
        <f>SUM(Q123:Q260)</f>
        <v>0</v>
      </c>
      <c r="R122" s="213">
        <f>SUM(R123:R260)</f>
        <v>0</v>
      </c>
      <c r="S122" s="212"/>
      <c r="T122" s="214">
        <f>SUM(T123:T260)</f>
        <v>0</v>
      </c>
      <c r="U122" s="212"/>
      <c r="V122" s="214">
        <f>SUM(V123:V260)</f>
        <v>0</v>
      </c>
      <c r="W122" s="212"/>
      <c r="X122" s="215">
        <f>SUM(X123:X260)</f>
        <v>0</v>
      </c>
      <c r="Y122" s="12"/>
      <c r="Z122" s="12"/>
      <c r="AA122" s="12"/>
      <c r="AB122" s="12"/>
      <c r="AC122" s="12"/>
      <c r="AD122" s="12"/>
      <c r="AE122" s="12"/>
      <c r="AR122" s="216" t="s">
        <v>89</v>
      </c>
      <c r="AT122" s="217" t="s">
        <v>80</v>
      </c>
      <c r="AU122" s="217" t="s">
        <v>89</v>
      </c>
      <c r="AY122" s="216" t="s">
        <v>148</v>
      </c>
      <c r="BK122" s="218">
        <f>SUM(BK123:BK260)</f>
        <v>0</v>
      </c>
    </row>
    <row r="123" spans="1:65" s="2" customFormat="1" ht="24.15" customHeight="1">
      <c r="A123" s="38"/>
      <c r="B123" s="39"/>
      <c r="C123" s="221" t="s">
        <v>89</v>
      </c>
      <c r="D123" s="221" t="s">
        <v>151</v>
      </c>
      <c r="E123" s="222" t="s">
        <v>309</v>
      </c>
      <c r="F123" s="223" t="s">
        <v>310</v>
      </c>
      <c r="G123" s="224" t="s">
        <v>154</v>
      </c>
      <c r="H123" s="225">
        <v>1</v>
      </c>
      <c r="I123" s="226"/>
      <c r="J123" s="227"/>
      <c r="K123" s="228">
        <f>ROUND(P123*H123,2)</f>
        <v>0</v>
      </c>
      <c r="L123" s="223" t="s">
        <v>1</v>
      </c>
      <c r="M123" s="229"/>
      <c r="N123" s="230" t="s">
        <v>1</v>
      </c>
      <c r="O123" s="231" t="s">
        <v>44</v>
      </c>
      <c r="P123" s="232">
        <f>I123+J123</f>
        <v>0</v>
      </c>
      <c r="Q123" s="232">
        <f>ROUND(I123*H123,2)</f>
        <v>0</v>
      </c>
      <c r="R123" s="232">
        <f>ROUND(J123*H123,2)</f>
        <v>0</v>
      </c>
      <c r="S123" s="91"/>
      <c r="T123" s="233">
        <f>S123*H123</f>
        <v>0</v>
      </c>
      <c r="U123" s="233">
        <v>0</v>
      </c>
      <c r="V123" s="233">
        <f>U123*H123</f>
        <v>0</v>
      </c>
      <c r="W123" s="233">
        <v>0</v>
      </c>
      <c r="X123" s="234">
        <f>W123*H123</f>
        <v>0</v>
      </c>
      <c r="Y123" s="38"/>
      <c r="Z123" s="38"/>
      <c r="AA123" s="38"/>
      <c r="AB123" s="38"/>
      <c r="AC123" s="38"/>
      <c r="AD123" s="38"/>
      <c r="AE123" s="38"/>
      <c r="AR123" s="235" t="s">
        <v>155</v>
      </c>
      <c r="AT123" s="235" t="s">
        <v>151</v>
      </c>
      <c r="AU123" s="235" t="s">
        <v>91</v>
      </c>
      <c r="AY123" s="17" t="s">
        <v>148</v>
      </c>
      <c r="BE123" s="236">
        <f>IF(O123="základní",K123,0)</f>
        <v>0</v>
      </c>
      <c r="BF123" s="236">
        <f>IF(O123="snížená",K123,0)</f>
        <v>0</v>
      </c>
      <c r="BG123" s="236">
        <f>IF(O123="zákl. přenesená",K123,0)</f>
        <v>0</v>
      </c>
      <c r="BH123" s="236">
        <f>IF(O123="sníž. přenesená",K123,0)</f>
        <v>0</v>
      </c>
      <c r="BI123" s="236">
        <f>IF(O123="nulová",K123,0)</f>
        <v>0</v>
      </c>
      <c r="BJ123" s="17" t="s">
        <v>89</v>
      </c>
      <c r="BK123" s="236">
        <f>ROUND(P123*H123,2)</f>
        <v>0</v>
      </c>
      <c r="BL123" s="17" t="s">
        <v>156</v>
      </c>
      <c r="BM123" s="235" t="s">
        <v>157</v>
      </c>
    </row>
    <row r="124" spans="1:47" s="2" customFormat="1" ht="12">
      <c r="A124" s="38"/>
      <c r="B124" s="39"/>
      <c r="C124" s="40"/>
      <c r="D124" s="237" t="s">
        <v>158</v>
      </c>
      <c r="E124" s="40"/>
      <c r="F124" s="238" t="s">
        <v>310</v>
      </c>
      <c r="G124" s="40"/>
      <c r="H124" s="40"/>
      <c r="I124" s="239"/>
      <c r="J124" s="239"/>
      <c r="K124" s="40"/>
      <c r="L124" s="40"/>
      <c r="M124" s="44"/>
      <c r="N124" s="240"/>
      <c r="O124" s="241"/>
      <c r="P124" s="91"/>
      <c r="Q124" s="91"/>
      <c r="R124" s="91"/>
      <c r="S124" s="91"/>
      <c r="T124" s="91"/>
      <c r="U124" s="91"/>
      <c r="V124" s="91"/>
      <c r="W124" s="91"/>
      <c r="X124" s="92"/>
      <c r="Y124" s="38"/>
      <c r="Z124" s="38"/>
      <c r="AA124" s="38"/>
      <c r="AB124" s="38"/>
      <c r="AC124" s="38"/>
      <c r="AD124" s="38"/>
      <c r="AE124" s="38"/>
      <c r="AT124" s="17" t="s">
        <v>158</v>
      </c>
      <c r="AU124" s="17" t="s">
        <v>91</v>
      </c>
    </row>
    <row r="125" spans="1:51" s="13" customFormat="1" ht="12">
      <c r="A125" s="13"/>
      <c r="B125" s="242"/>
      <c r="C125" s="243"/>
      <c r="D125" s="237" t="s">
        <v>159</v>
      </c>
      <c r="E125" s="244" t="s">
        <v>1</v>
      </c>
      <c r="F125" s="245" t="s">
        <v>160</v>
      </c>
      <c r="G125" s="243"/>
      <c r="H125" s="244" t="s">
        <v>1</v>
      </c>
      <c r="I125" s="246"/>
      <c r="J125" s="246"/>
      <c r="K125" s="243"/>
      <c r="L125" s="243"/>
      <c r="M125" s="247"/>
      <c r="N125" s="248"/>
      <c r="O125" s="249"/>
      <c r="P125" s="249"/>
      <c r="Q125" s="249"/>
      <c r="R125" s="249"/>
      <c r="S125" s="249"/>
      <c r="T125" s="249"/>
      <c r="U125" s="249"/>
      <c r="V125" s="249"/>
      <c r="W125" s="249"/>
      <c r="X125" s="250"/>
      <c r="Y125" s="13"/>
      <c r="Z125" s="13"/>
      <c r="AA125" s="13"/>
      <c r="AB125" s="13"/>
      <c r="AC125" s="13"/>
      <c r="AD125" s="13"/>
      <c r="AE125" s="13"/>
      <c r="AT125" s="251" t="s">
        <v>159</v>
      </c>
      <c r="AU125" s="251" t="s">
        <v>91</v>
      </c>
      <c r="AV125" s="13" t="s">
        <v>89</v>
      </c>
      <c r="AW125" s="13" t="s">
        <v>5</v>
      </c>
      <c r="AX125" s="13" t="s">
        <v>81</v>
      </c>
      <c r="AY125" s="251" t="s">
        <v>148</v>
      </c>
    </row>
    <row r="126" spans="1:51" s="14" customFormat="1" ht="12">
      <c r="A126" s="14"/>
      <c r="B126" s="252"/>
      <c r="C126" s="253"/>
      <c r="D126" s="237" t="s">
        <v>159</v>
      </c>
      <c r="E126" s="254" t="s">
        <v>1</v>
      </c>
      <c r="F126" s="255" t="s">
        <v>89</v>
      </c>
      <c r="G126" s="253"/>
      <c r="H126" s="256">
        <v>1</v>
      </c>
      <c r="I126" s="257"/>
      <c r="J126" s="257"/>
      <c r="K126" s="253"/>
      <c r="L126" s="253"/>
      <c r="M126" s="258"/>
      <c r="N126" s="259"/>
      <c r="O126" s="260"/>
      <c r="P126" s="260"/>
      <c r="Q126" s="260"/>
      <c r="R126" s="260"/>
      <c r="S126" s="260"/>
      <c r="T126" s="260"/>
      <c r="U126" s="260"/>
      <c r="V126" s="260"/>
      <c r="W126" s="260"/>
      <c r="X126" s="261"/>
      <c r="Y126" s="14"/>
      <c r="Z126" s="14"/>
      <c r="AA126" s="14"/>
      <c r="AB126" s="14"/>
      <c r="AC126" s="14"/>
      <c r="AD126" s="14"/>
      <c r="AE126" s="14"/>
      <c r="AT126" s="262" t="s">
        <v>159</v>
      </c>
      <c r="AU126" s="262" t="s">
        <v>91</v>
      </c>
      <c r="AV126" s="14" t="s">
        <v>91</v>
      </c>
      <c r="AW126" s="14" t="s">
        <v>5</v>
      </c>
      <c r="AX126" s="14" t="s">
        <v>81</v>
      </c>
      <c r="AY126" s="262" t="s">
        <v>148</v>
      </c>
    </row>
    <row r="127" spans="1:51" s="15" customFormat="1" ht="12">
      <c r="A127" s="15"/>
      <c r="B127" s="263"/>
      <c r="C127" s="264"/>
      <c r="D127" s="237" t="s">
        <v>159</v>
      </c>
      <c r="E127" s="265" t="s">
        <v>1</v>
      </c>
      <c r="F127" s="266" t="s">
        <v>161</v>
      </c>
      <c r="G127" s="264"/>
      <c r="H127" s="267">
        <v>1</v>
      </c>
      <c r="I127" s="268"/>
      <c r="J127" s="268"/>
      <c r="K127" s="264"/>
      <c r="L127" s="264"/>
      <c r="M127" s="269"/>
      <c r="N127" s="270"/>
      <c r="O127" s="271"/>
      <c r="P127" s="271"/>
      <c r="Q127" s="271"/>
      <c r="R127" s="271"/>
      <c r="S127" s="271"/>
      <c r="T127" s="271"/>
      <c r="U127" s="271"/>
      <c r="V127" s="271"/>
      <c r="W127" s="271"/>
      <c r="X127" s="272"/>
      <c r="Y127" s="15"/>
      <c r="Z127" s="15"/>
      <c r="AA127" s="15"/>
      <c r="AB127" s="15"/>
      <c r="AC127" s="15"/>
      <c r="AD127" s="15"/>
      <c r="AE127" s="15"/>
      <c r="AT127" s="273" t="s">
        <v>159</v>
      </c>
      <c r="AU127" s="273" t="s">
        <v>91</v>
      </c>
      <c r="AV127" s="15" t="s">
        <v>156</v>
      </c>
      <c r="AW127" s="15" t="s">
        <v>5</v>
      </c>
      <c r="AX127" s="15" t="s">
        <v>89</v>
      </c>
      <c r="AY127" s="273" t="s">
        <v>148</v>
      </c>
    </row>
    <row r="128" spans="1:65" s="2" customFormat="1" ht="33" customHeight="1">
      <c r="A128" s="38"/>
      <c r="B128" s="39"/>
      <c r="C128" s="274" t="s">
        <v>91</v>
      </c>
      <c r="D128" s="274" t="s">
        <v>162</v>
      </c>
      <c r="E128" s="275" t="s">
        <v>163</v>
      </c>
      <c r="F128" s="276" t="s">
        <v>164</v>
      </c>
      <c r="G128" s="277" t="s">
        <v>165</v>
      </c>
      <c r="H128" s="278">
        <v>94</v>
      </c>
      <c r="I128" s="279"/>
      <c r="J128" s="279"/>
      <c r="K128" s="280">
        <f>ROUND(P128*H128,2)</f>
        <v>0</v>
      </c>
      <c r="L128" s="276" t="s">
        <v>166</v>
      </c>
      <c r="M128" s="44"/>
      <c r="N128" s="281" t="s">
        <v>1</v>
      </c>
      <c r="O128" s="231" t="s">
        <v>44</v>
      </c>
      <c r="P128" s="232">
        <f>I128+J128</f>
        <v>0</v>
      </c>
      <c r="Q128" s="232">
        <f>ROUND(I128*H128,2)</f>
        <v>0</v>
      </c>
      <c r="R128" s="232">
        <f>ROUND(J128*H128,2)</f>
        <v>0</v>
      </c>
      <c r="S128" s="91"/>
      <c r="T128" s="233">
        <f>S128*H128</f>
        <v>0</v>
      </c>
      <c r="U128" s="233">
        <v>0</v>
      </c>
      <c r="V128" s="233">
        <f>U128*H128</f>
        <v>0</v>
      </c>
      <c r="W128" s="233">
        <v>0</v>
      </c>
      <c r="X128" s="234">
        <f>W128*H128</f>
        <v>0</v>
      </c>
      <c r="Y128" s="38"/>
      <c r="Z128" s="38"/>
      <c r="AA128" s="38"/>
      <c r="AB128" s="38"/>
      <c r="AC128" s="38"/>
      <c r="AD128" s="38"/>
      <c r="AE128" s="38"/>
      <c r="AR128" s="235" t="s">
        <v>156</v>
      </c>
      <c r="AT128" s="235" t="s">
        <v>162</v>
      </c>
      <c r="AU128" s="235" t="s">
        <v>91</v>
      </c>
      <c r="AY128" s="17" t="s">
        <v>148</v>
      </c>
      <c r="BE128" s="236">
        <f>IF(O128="základní",K128,0)</f>
        <v>0</v>
      </c>
      <c r="BF128" s="236">
        <f>IF(O128="snížená",K128,0)</f>
        <v>0</v>
      </c>
      <c r="BG128" s="236">
        <f>IF(O128="zákl. přenesená",K128,0)</f>
        <v>0</v>
      </c>
      <c r="BH128" s="236">
        <f>IF(O128="sníž. přenesená",K128,0)</f>
        <v>0</v>
      </c>
      <c r="BI128" s="236">
        <f>IF(O128="nulová",K128,0)</f>
        <v>0</v>
      </c>
      <c r="BJ128" s="17" t="s">
        <v>89</v>
      </c>
      <c r="BK128" s="236">
        <f>ROUND(P128*H128,2)</f>
        <v>0</v>
      </c>
      <c r="BL128" s="17" t="s">
        <v>156</v>
      </c>
      <c r="BM128" s="235" t="s">
        <v>300</v>
      </c>
    </row>
    <row r="129" spans="1:47" s="2" customFormat="1" ht="12">
      <c r="A129" s="38"/>
      <c r="B129" s="39"/>
      <c r="C129" s="40"/>
      <c r="D129" s="237" t="s">
        <v>158</v>
      </c>
      <c r="E129" s="40"/>
      <c r="F129" s="238" t="s">
        <v>168</v>
      </c>
      <c r="G129" s="40"/>
      <c r="H129" s="40"/>
      <c r="I129" s="239"/>
      <c r="J129" s="239"/>
      <c r="K129" s="40"/>
      <c r="L129" s="40"/>
      <c r="M129" s="44"/>
      <c r="N129" s="240"/>
      <c r="O129" s="241"/>
      <c r="P129" s="91"/>
      <c r="Q129" s="91"/>
      <c r="R129" s="91"/>
      <c r="S129" s="91"/>
      <c r="T129" s="91"/>
      <c r="U129" s="91"/>
      <c r="V129" s="91"/>
      <c r="W129" s="91"/>
      <c r="X129" s="92"/>
      <c r="Y129" s="38"/>
      <c r="Z129" s="38"/>
      <c r="AA129" s="38"/>
      <c r="AB129" s="38"/>
      <c r="AC129" s="38"/>
      <c r="AD129" s="38"/>
      <c r="AE129" s="38"/>
      <c r="AT129" s="17" t="s">
        <v>158</v>
      </c>
      <c r="AU129" s="17" t="s">
        <v>91</v>
      </c>
    </row>
    <row r="130" spans="1:47" s="2" customFormat="1" ht="12">
      <c r="A130" s="38"/>
      <c r="B130" s="39"/>
      <c r="C130" s="40"/>
      <c r="D130" s="282" t="s">
        <v>169</v>
      </c>
      <c r="E130" s="40"/>
      <c r="F130" s="283" t="s">
        <v>170</v>
      </c>
      <c r="G130" s="40"/>
      <c r="H130" s="40"/>
      <c r="I130" s="239"/>
      <c r="J130" s="239"/>
      <c r="K130" s="40"/>
      <c r="L130" s="40"/>
      <c r="M130" s="44"/>
      <c r="N130" s="240"/>
      <c r="O130" s="241"/>
      <c r="P130" s="91"/>
      <c r="Q130" s="91"/>
      <c r="R130" s="91"/>
      <c r="S130" s="91"/>
      <c r="T130" s="91"/>
      <c r="U130" s="91"/>
      <c r="V130" s="91"/>
      <c r="W130" s="91"/>
      <c r="X130" s="92"/>
      <c r="Y130" s="38"/>
      <c r="Z130" s="38"/>
      <c r="AA130" s="38"/>
      <c r="AB130" s="38"/>
      <c r="AC130" s="38"/>
      <c r="AD130" s="38"/>
      <c r="AE130" s="38"/>
      <c r="AT130" s="17" t="s">
        <v>169</v>
      </c>
      <c r="AU130" s="17" t="s">
        <v>91</v>
      </c>
    </row>
    <row r="131" spans="1:51" s="13" customFormat="1" ht="12">
      <c r="A131" s="13"/>
      <c r="B131" s="242"/>
      <c r="C131" s="243"/>
      <c r="D131" s="237" t="s">
        <v>159</v>
      </c>
      <c r="E131" s="244" t="s">
        <v>1</v>
      </c>
      <c r="F131" s="245" t="s">
        <v>160</v>
      </c>
      <c r="G131" s="243"/>
      <c r="H131" s="244" t="s">
        <v>1</v>
      </c>
      <c r="I131" s="246"/>
      <c r="J131" s="246"/>
      <c r="K131" s="243"/>
      <c r="L131" s="243"/>
      <c r="M131" s="247"/>
      <c r="N131" s="248"/>
      <c r="O131" s="249"/>
      <c r="P131" s="249"/>
      <c r="Q131" s="249"/>
      <c r="R131" s="249"/>
      <c r="S131" s="249"/>
      <c r="T131" s="249"/>
      <c r="U131" s="249"/>
      <c r="V131" s="249"/>
      <c r="W131" s="249"/>
      <c r="X131" s="250"/>
      <c r="Y131" s="13"/>
      <c r="Z131" s="13"/>
      <c r="AA131" s="13"/>
      <c r="AB131" s="13"/>
      <c r="AC131" s="13"/>
      <c r="AD131" s="13"/>
      <c r="AE131" s="13"/>
      <c r="AT131" s="251" t="s">
        <v>159</v>
      </c>
      <c r="AU131" s="251" t="s">
        <v>91</v>
      </c>
      <c r="AV131" s="13" t="s">
        <v>89</v>
      </c>
      <c r="AW131" s="13" t="s">
        <v>5</v>
      </c>
      <c r="AX131" s="13" t="s">
        <v>81</v>
      </c>
      <c r="AY131" s="251" t="s">
        <v>148</v>
      </c>
    </row>
    <row r="132" spans="1:51" s="14" customFormat="1" ht="12">
      <c r="A132" s="14"/>
      <c r="B132" s="252"/>
      <c r="C132" s="253"/>
      <c r="D132" s="237" t="s">
        <v>159</v>
      </c>
      <c r="E132" s="254" t="s">
        <v>1</v>
      </c>
      <c r="F132" s="255" t="s">
        <v>311</v>
      </c>
      <c r="G132" s="253"/>
      <c r="H132" s="256">
        <v>94</v>
      </c>
      <c r="I132" s="257"/>
      <c r="J132" s="257"/>
      <c r="K132" s="253"/>
      <c r="L132" s="253"/>
      <c r="M132" s="258"/>
      <c r="N132" s="259"/>
      <c r="O132" s="260"/>
      <c r="P132" s="260"/>
      <c r="Q132" s="260"/>
      <c r="R132" s="260"/>
      <c r="S132" s="260"/>
      <c r="T132" s="260"/>
      <c r="U132" s="260"/>
      <c r="V132" s="260"/>
      <c r="W132" s="260"/>
      <c r="X132" s="261"/>
      <c r="Y132" s="14"/>
      <c r="Z132" s="14"/>
      <c r="AA132" s="14"/>
      <c r="AB132" s="14"/>
      <c r="AC132" s="14"/>
      <c r="AD132" s="14"/>
      <c r="AE132" s="14"/>
      <c r="AT132" s="262" t="s">
        <v>159</v>
      </c>
      <c r="AU132" s="262" t="s">
        <v>91</v>
      </c>
      <c r="AV132" s="14" t="s">
        <v>91</v>
      </c>
      <c r="AW132" s="14" t="s">
        <v>5</v>
      </c>
      <c r="AX132" s="14" t="s">
        <v>81</v>
      </c>
      <c r="AY132" s="262" t="s">
        <v>148</v>
      </c>
    </row>
    <row r="133" spans="1:51" s="15" customFormat="1" ht="12">
      <c r="A133" s="15"/>
      <c r="B133" s="263"/>
      <c r="C133" s="264"/>
      <c r="D133" s="237" t="s">
        <v>159</v>
      </c>
      <c r="E133" s="265" t="s">
        <v>1</v>
      </c>
      <c r="F133" s="266" t="s">
        <v>161</v>
      </c>
      <c r="G133" s="264"/>
      <c r="H133" s="267">
        <v>94</v>
      </c>
      <c r="I133" s="268"/>
      <c r="J133" s="268"/>
      <c r="K133" s="264"/>
      <c r="L133" s="264"/>
      <c r="M133" s="269"/>
      <c r="N133" s="270"/>
      <c r="O133" s="271"/>
      <c r="P133" s="271"/>
      <c r="Q133" s="271"/>
      <c r="R133" s="271"/>
      <c r="S133" s="271"/>
      <c r="T133" s="271"/>
      <c r="U133" s="271"/>
      <c r="V133" s="271"/>
      <c r="W133" s="271"/>
      <c r="X133" s="272"/>
      <c r="Y133" s="15"/>
      <c r="Z133" s="15"/>
      <c r="AA133" s="15"/>
      <c r="AB133" s="15"/>
      <c r="AC133" s="15"/>
      <c r="AD133" s="15"/>
      <c r="AE133" s="15"/>
      <c r="AT133" s="273" t="s">
        <v>159</v>
      </c>
      <c r="AU133" s="273" t="s">
        <v>91</v>
      </c>
      <c r="AV133" s="15" t="s">
        <v>156</v>
      </c>
      <c r="AW133" s="15" t="s">
        <v>5</v>
      </c>
      <c r="AX133" s="15" t="s">
        <v>89</v>
      </c>
      <c r="AY133" s="273" t="s">
        <v>148</v>
      </c>
    </row>
    <row r="134" spans="1:65" s="2" customFormat="1" ht="24.15" customHeight="1">
      <c r="A134" s="38"/>
      <c r="B134" s="39"/>
      <c r="C134" s="221" t="s">
        <v>172</v>
      </c>
      <c r="D134" s="221" t="s">
        <v>151</v>
      </c>
      <c r="E134" s="222" t="s">
        <v>173</v>
      </c>
      <c r="F134" s="223" t="s">
        <v>174</v>
      </c>
      <c r="G134" s="224" t="s">
        <v>165</v>
      </c>
      <c r="H134" s="225">
        <v>94</v>
      </c>
      <c r="I134" s="226"/>
      <c r="J134" s="227"/>
      <c r="K134" s="228">
        <f>ROUND(P134*H134,2)</f>
        <v>0</v>
      </c>
      <c r="L134" s="223" t="s">
        <v>1</v>
      </c>
      <c r="M134" s="229"/>
      <c r="N134" s="230" t="s">
        <v>1</v>
      </c>
      <c r="O134" s="231" t="s">
        <v>44</v>
      </c>
      <c r="P134" s="232">
        <f>I134+J134</f>
        <v>0</v>
      </c>
      <c r="Q134" s="232">
        <f>ROUND(I134*H134,2)</f>
        <v>0</v>
      </c>
      <c r="R134" s="232">
        <f>ROUND(J134*H134,2)</f>
        <v>0</v>
      </c>
      <c r="S134" s="91"/>
      <c r="T134" s="233">
        <f>S134*H134</f>
        <v>0</v>
      </c>
      <c r="U134" s="233">
        <v>0</v>
      </c>
      <c r="V134" s="233">
        <f>U134*H134</f>
        <v>0</v>
      </c>
      <c r="W134" s="233">
        <v>0</v>
      </c>
      <c r="X134" s="234">
        <f>W134*H134</f>
        <v>0</v>
      </c>
      <c r="Y134" s="38"/>
      <c r="Z134" s="38"/>
      <c r="AA134" s="38"/>
      <c r="AB134" s="38"/>
      <c r="AC134" s="38"/>
      <c r="AD134" s="38"/>
      <c r="AE134" s="38"/>
      <c r="AR134" s="235" t="s">
        <v>155</v>
      </c>
      <c r="AT134" s="235" t="s">
        <v>151</v>
      </c>
      <c r="AU134" s="235" t="s">
        <v>91</v>
      </c>
      <c r="AY134" s="17" t="s">
        <v>148</v>
      </c>
      <c r="BE134" s="236">
        <f>IF(O134="základní",K134,0)</f>
        <v>0</v>
      </c>
      <c r="BF134" s="236">
        <f>IF(O134="snížená",K134,0)</f>
        <v>0</v>
      </c>
      <c r="BG134" s="236">
        <f>IF(O134="zákl. přenesená",K134,0)</f>
        <v>0</v>
      </c>
      <c r="BH134" s="236">
        <f>IF(O134="sníž. přenesená",K134,0)</f>
        <v>0</v>
      </c>
      <c r="BI134" s="236">
        <f>IF(O134="nulová",K134,0)</f>
        <v>0</v>
      </c>
      <c r="BJ134" s="17" t="s">
        <v>89</v>
      </c>
      <c r="BK134" s="236">
        <f>ROUND(P134*H134,2)</f>
        <v>0</v>
      </c>
      <c r="BL134" s="17" t="s">
        <v>156</v>
      </c>
      <c r="BM134" s="235" t="s">
        <v>175</v>
      </c>
    </row>
    <row r="135" spans="1:47" s="2" customFormat="1" ht="12">
      <c r="A135" s="38"/>
      <c r="B135" s="39"/>
      <c r="C135" s="40"/>
      <c r="D135" s="237" t="s">
        <v>158</v>
      </c>
      <c r="E135" s="40"/>
      <c r="F135" s="238" t="s">
        <v>174</v>
      </c>
      <c r="G135" s="40"/>
      <c r="H135" s="40"/>
      <c r="I135" s="239"/>
      <c r="J135" s="239"/>
      <c r="K135" s="40"/>
      <c r="L135" s="40"/>
      <c r="M135" s="44"/>
      <c r="N135" s="240"/>
      <c r="O135" s="241"/>
      <c r="P135" s="91"/>
      <c r="Q135" s="91"/>
      <c r="R135" s="91"/>
      <c r="S135" s="91"/>
      <c r="T135" s="91"/>
      <c r="U135" s="91"/>
      <c r="V135" s="91"/>
      <c r="W135" s="91"/>
      <c r="X135" s="92"/>
      <c r="Y135" s="38"/>
      <c r="Z135" s="38"/>
      <c r="AA135" s="38"/>
      <c r="AB135" s="38"/>
      <c r="AC135" s="38"/>
      <c r="AD135" s="38"/>
      <c r="AE135" s="38"/>
      <c r="AT135" s="17" t="s">
        <v>158</v>
      </c>
      <c r="AU135" s="17" t="s">
        <v>91</v>
      </c>
    </row>
    <row r="136" spans="1:47" s="2" customFormat="1" ht="12">
      <c r="A136" s="38"/>
      <c r="B136" s="39"/>
      <c r="C136" s="40"/>
      <c r="D136" s="237" t="s">
        <v>176</v>
      </c>
      <c r="E136" s="40"/>
      <c r="F136" s="284" t="s">
        <v>177</v>
      </c>
      <c r="G136" s="40"/>
      <c r="H136" s="40"/>
      <c r="I136" s="239"/>
      <c r="J136" s="239"/>
      <c r="K136" s="40"/>
      <c r="L136" s="40"/>
      <c r="M136" s="44"/>
      <c r="N136" s="240"/>
      <c r="O136" s="241"/>
      <c r="P136" s="91"/>
      <c r="Q136" s="91"/>
      <c r="R136" s="91"/>
      <c r="S136" s="91"/>
      <c r="T136" s="91"/>
      <c r="U136" s="91"/>
      <c r="V136" s="91"/>
      <c r="W136" s="91"/>
      <c r="X136" s="92"/>
      <c r="Y136" s="38"/>
      <c r="Z136" s="38"/>
      <c r="AA136" s="38"/>
      <c r="AB136" s="38"/>
      <c r="AC136" s="38"/>
      <c r="AD136" s="38"/>
      <c r="AE136" s="38"/>
      <c r="AT136" s="17" t="s">
        <v>176</v>
      </c>
      <c r="AU136" s="17" t="s">
        <v>91</v>
      </c>
    </row>
    <row r="137" spans="1:51" s="13" customFormat="1" ht="12">
      <c r="A137" s="13"/>
      <c r="B137" s="242"/>
      <c r="C137" s="243"/>
      <c r="D137" s="237" t="s">
        <v>159</v>
      </c>
      <c r="E137" s="244" t="s">
        <v>1</v>
      </c>
      <c r="F137" s="245" t="s">
        <v>160</v>
      </c>
      <c r="G137" s="243"/>
      <c r="H137" s="244" t="s">
        <v>1</v>
      </c>
      <c r="I137" s="246"/>
      <c r="J137" s="246"/>
      <c r="K137" s="243"/>
      <c r="L137" s="243"/>
      <c r="M137" s="247"/>
      <c r="N137" s="248"/>
      <c r="O137" s="249"/>
      <c r="P137" s="249"/>
      <c r="Q137" s="249"/>
      <c r="R137" s="249"/>
      <c r="S137" s="249"/>
      <c r="T137" s="249"/>
      <c r="U137" s="249"/>
      <c r="V137" s="249"/>
      <c r="W137" s="249"/>
      <c r="X137" s="250"/>
      <c r="Y137" s="13"/>
      <c r="Z137" s="13"/>
      <c r="AA137" s="13"/>
      <c r="AB137" s="13"/>
      <c r="AC137" s="13"/>
      <c r="AD137" s="13"/>
      <c r="AE137" s="13"/>
      <c r="AT137" s="251" t="s">
        <v>159</v>
      </c>
      <c r="AU137" s="251" t="s">
        <v>91</v>
      </c>
      <c r="AV137" s="13" t="s">
        <v>89</v>
      </c>
      <c r="AW137" s="13" t="s">
        <v>5</v>
      </c>
      <c r="AX137" s="13" t="s">
        <v>81</v>
      </c>
      <c r="AY137" s="251" t="s">
        <v>148</v>
      </c>
    </row>
    <row r="138" spans="1:51" s="14" customFormat="1" ht="12">
      <c r="A138" s="14"/>
      <c r="B138" s="252"/>
      <c r="C138" s="253"/>
      <c r="D138" s="237" t="s">
        <v>159</v>
      </c>
      <c r="E138" s="254" t="s">
        <v>1</v>
      </c>
      <c r="F138" s="255" t="s">
        <v>311</v>
      </c>
      <c r="G138" s="253"/>
      <c r="H138" s="256">
        <v>94</v>
      </c>
      <c r="I138" s="257"/>
      <c r="J138" s="257"/>
      <c r="K138" s="253"/>
      <c r="L138" s="253"/>
      <c r="M138" s="258"/>
      <c r="N138" s="259"/>
      <c r="O138" s="260"/>
      <c r="P138" s="260"/>
      <c r="Q138" s="260"/>
      <c r="R138" s="260"/>
      <c r="S138" s="260"/>
      <c r="T138" s="260"/>
      <c r="U138" s="260"/>
      <c r="V138" s="260"/>
      <c r="W138" s="260"/>
      <c r="X138" s="261"/>
      <c r="Y138" s="14"/>
      <c r="Z138" s="14"/>
      <c r="AA138" s="14"/>
      <c r="AB138" s="14"/>
      <c r="AC138" s="14"/>
      <c r="AD138" s="14"/>
      <c r="AE138" s="14"/>
      <c r="AT138" s="262" t="s">
        <v>159</v>
      </c>
      <c r="AU138" s="262" t="s">
        <v>91</v>
      </c>
      <c r="AV138" s="14" t="s">
        <v>91</v>
      </c>
      <c r="AW138" s="14" t="s">
        <v>5</v>
      </c>
      <c r="AX138" s="14" t="s">
        <v>81</v>
      </c>
      <c r="AY138" s="262" t="s">
        <v>148</v>
      </c>
    </row>
    <row r="139" spans="1:51" s="15" customFormat="1" ht="12">
      <c r="A139" s="15"/>
      <c r="B139" s="263"/>
      <c r="C139" s="264"/>
      <c r="D139" s="237" t="s">
        <v>159</v>
      </c>
      <c r="E139" s="265" t="s">
        <v>1</v>
      </c>
      <c r="F139" s="266" t="s">
        <v>161</v>
      </c>
      <c r="G139" s="264"/>
      <c r="H139" s="267">
        <v>94</v>
      </c>
      <c r="I139" s="268"/>
      <c r="J139" s="268"/>
      <c r="K139" s="264"/>
      <c r="L139" s="264"/>
      <c r="M139" s="269"/>
      <c r="N139" s="270"/>
      <c r="O139" s="271"/>
      <c r="P139" s="271"/>
      <c r="Q139" s="271"/>
      <c r="R139" s="271"/>
      <c r="S139" s="271"/>
      <c r="T139" s="271"/>
      <c r="U139" s="271"/>
      <c r="V139" s="271"/>
      <c r="W139" s="271"/>
      <c r="X139" s="272"/>
      <c r="Y139" s="15"/>
      <c r="Z139" s="15"/>
      <c r="AA139" s="15"/>
      <c r="AB139" s="15"/>
      <c r="AC139" s="15"/>
      <c r="AD139" s="15"/>
      <c r="AE139" s="15"/>
      <c r="AT139" s="273" t="s">
        <v>159</v>
      </c>
      <c r="AU139" s="273" t="s">
        <v>91</v>
      </c>
      <c r="AV139" s="15" t="s">
        <v>156</v>
      </c>
      <c r="AW139" s="15" t="s">
        <v>5</v>
      </c>
      <c r="AX139" s="15" t="s">
        <v>89</v>
      </c>
      <c r="AY139" s="273" t="s">
        <v>148</v>
      </c>
    </row>
    <row r="140" spans="1:65" s="2" customFormat="1" ht="33" customHeight="1">
      <c r="A140" s="38"/>
      <c r="B140" s="39"/>
      <c r="C140" s="274" t="s">
        <v>156</v>
      </c>
      <c r="D140" s="274" t="s">
        <v>162</v>
      </c>
      <c r="E140" s="275" t="s">
        <v>178</v>
      </c>
      <c r="F140" s="276" t="s">
        <v>179</v>
      </c>
      <c r="G140" s="277" t="s">
        <v>154</v>
      </c>
      <c r="H140" s="278">
        <v>3</v>
      </c>
      <c r="I140" s="279"/>
      <c r="J140" s="279"/>
      <c r="K140" s="280">
        <f>ROUND(P140*H140,2)</f>
        <v>0</v>
      </c>
      <c r="L140" s="276" t="s">
        <v>166</v>
      </c>
      <c r="M140" s="44"/>
      <c r="N140" s="281" t="s">
        <v>1</v>
      </c>
      <c r="O140" s="231" t="s">
        <v>44</v>
      </c>
      <c r="P140" s="232">
        <f>I140+J140</f>
        <v>0</v>
      </c>
      <c r="Q140" s="232">
        <f>ROUND(I140*H140,2)</f>
        <v>0</v>
      </c>
      <c r="R140" s="232">
        <f>ROUND(J140*H140,2)</f>
        <v>0</v>
      </c>
      <c r="S140" s="91"/>
      <c r="T140" s="233">
        <f>S140*H140</f>
        <v>0</v>
      </c>
      <c r="U140" s="233">
        <v>0</v>
      </c>
      <c r="V140" s="233">
        <f>U140*H140</f>
        <v>0</v>
      </c>
      <c r="W140" s="233">
        <v>0</v>
      </c>
      <c r="X140" s="234">
        <f>W140*H140</f>
        <v>0</v>
      </c>
      <c r="Y140" s="38"/>
      <c r="Z140" s="38"/>
      <c r="AA140" s="38"/>
      <c r="AB140" s="38"/>
      <c r="AC140" s="38"/>
      <c r="AD140" s="38"/>
      <c r="AE140" s="38"/>
      <c r="AR140" s="235" t="s">
        <v>156</v>
      </c>
      <c r="AT140" s="235" t="s">
        <v>162</v>
      </c>
      <c r="AU140" s="235" t="s">
        <v>91</v>
      </c>
      <c r="AY140" s="17" t="s">
        <v>148</v>
      </c>
      <c r="BE140" s="236">
        <f>IF(O140="základní",K140,0)</f>
        <v>0</v>
      </c>
      <c r="BF140" s="236">
        <f>IF(O140="snížená",K140,0)</f>
        <v>0</v>
      </c>
      <c r="BG140" s="236">
        <f>IF(O140="zákl. přenesená",K140,0)</f>
        <v>0</v>
      </c>
      <c r="BH140" s="236">
        <f>IF(O140="sníž. přenesená",K140,0)</f>
        <v>0</v>
      </c>
      <c r="BI140" s="236">
        <f>IF(O140="nulová",K140,0)</f>
        <v>0</v>
      </c>
      <c r="BJ140" s="17" t="s">
        <v>89</v>
      </c>
      <c r="BK140" s="236">
        <f>ROUND(P140*H140,2)</f>
        <v>0</v>
      </c>
      <c r="BL140" s="17" t="s">
        <v>156</v>
      </c>
      <c r="BM140" s="235" t="s">
        <v>180</v>
      </c>
    </row>
    <row r="141" spans="1:47" s="2" customFormat="1" ht="12">
      <c r="A141" s="38"/>
      <c r="B141" s="39"/>
      <c r="C141" s="40"/>
      <c r="D141" s="237" t="s">
        <v>158</v>
      </c>
      <c r="E141" s="40"/>
      <c r="F141" s="238" t="s">
        <v>179</v>
      </c>
      <c r="G141" s="40"/>
      <c r="H141" s="40"/>
      <c r="I141" s="239"/>
      <c r="J141" s="239"/>
      <c r="K141" s="40"/>
      <c r="L141" s="40"/>
      <c r="M141" s="44"/>
      <c r="N141" s="240"/>
      <c r="O141" s="241"/>
      <c r="P141" s="91"/>
      <c r="Q141" s="91"/>
      <c r="R141" s="91"/>
      <c r="S141" s="91"/>
      <c r="T141" s="91"/>
      <c r="U141" s="91"/>
      <c r="V141" s="91"/>
      <c r="W141" s="91"/>
      <c r="X141" s="92"/>
      <c r="Y141" s="38"/>
      <c r="Z141" s="38"/>
      <c r="AA141" s="38"/>
      <c r="AB141" s="38"/>
      <c r="AC141" s="38"/>
      <c r="AD141" s="38"/>
      <c r="AE141" s="38"/>
      <c r="AT141" s="17" t="s">
        <v>158</v>
      </c>
      <c r="AU141" s="17" t="s">
        <v>91</v>
      </c>
    </row>
    <row r="142" spans="1:47" s="2" customFormat="1" ht="12">
      <c r="A142" s="38"/>
      <c r="B142" s="39"/>
      <c r="C142" s="40"/>
      <c r="D142" s="282" t="s">
        <v>169</v>
      </c>
      <c r="E142" s="40"/>
      <c r="F142" s="283" t="s">
        <v>181</v>
      </c>
      <c r="G142" s="40"/>
      <c r="H142" s="40"/>
      <c r="I142" s="239"/>
      <c r="J142" s="239"/>
      <c r="K142" s="40"/>
      <c r="L142" s="40"/>
      <c r="M142" s="44"/>
      <c r="N142" s="240"/>
      <c r="O142" s="241"/>
      <c r="P142" s="91"/>
      <c r="Q142" s="91"/>
      <c r="R142" s="91"/>
      <c r="S142" s="91"/>
      <c r="T142" s="91"/>
      <c r="U142" s="91"/>
      <c r="V142" s="91"/>
      <c r="W142" s="91"/>
      <c r="X142" s="92"/>
      <c r="Y142" s="38"/>
      <c r="Z142" s="38"/>
      <c r="AA142" s="38"/>
      <c r="AB142" s="38"/>
      <c r="AC142" s="38"/>
      <c r="AD142" s="38"/>
      <c r="AE142" s="38"/>
      <c r="AT142" s="17" t="s">
        <v>169</v>
      </c>
      <c r="AU142" s="17" t="s">
        <v>91</v>
      </c>
    </row>
    <row r="143" spans="1:51" s="13" customFormat="1" ht="12">
      <c r="A143" s="13"/>
      <c r="B143" s="242"/>
      <c r="C143" s="243"/>
      <c r="D143" s="237" t="s">
        <v>159</v>
      </c>
      <c r="E143" s="244" t="s">
        <v>1</v>
      </c>
      <c r="F143" s="245" t="s">
        <v>160</v>
      </c>
      <c r="G143" s="243"/>
      <c r="H143" s="244" t="s">
        <v>1</v>
      </c>
      <c r="I143" s="246"/>
      <c r="J143" s="246"/>
      <c r="K143" s="243"/>
      <c r="L143" s="243"/>
      <c r="M143" s="247"/>
      <c r="N143" s="248"/>
      <c r="O143" s="249"/>
      <c r="P143" s="249"/>
      <c r="Q143" s="249"/>
      <c r="R143" s="249"/>
      <c r="S143" s="249"/>
      <c r="T143" s="249"/>
      <c r="U143" s="249"/>
      <c r="V143" s="249"/>
      <c r="W143" s="249"/>
      <c r="X143" s="250"/>
      <c r="Y143" s="13"/>
      <c r="Z143" s="13"/>
      <c r="AA143" s="13"/>
      <c r="AB143" s="13"/>
      <c r="AC143" s="13"/>
      <c r="AD143" s="13"/>
      <c r="AE143" s="13"/>
      <c r="AT143" s="251" t="s">
        <v>159</v>
      </c>
      <c r="AU143" s="251" t="s">
        <v>91</v>
      </c>
      <c r="AV143" s="13" t="s">
        <v>89</v>
      </c>
      <c r="AW143" s="13" t="s">
        <v>5</v>
      </c>
      <c r="AX143" s="13" t="s">
        <v>81</v>
      </c>
      <c r="AY143" s="251" t="s">
        <v>148</v>
      </c>
    </row>
    <row r="144" spans="1:51" s="14" customFormat="1" ht="12">
      <c r="A144" s="14"/>
      <c r="B144" s="252"/>
      <c r="C144" s="253"/>
      <c r="D144" s="237" t="s">
        <v>159</v>
      </c>
      <c r="E144" s="254" t="s">
        <v>1</v>
      </c>
      <c r="F144" s="255" t="s">
        <v>172</v>
      </c>
      <c r="G144" s="253"/>
      <c r="H144" s="256">
        <v>3</v>
      </c>
      <c r="I144" s="257"/>
      <c r="J144" s="257"/>
      <c r="K144" s="253"/>
      <c r="L144" s="253"/>
      <c r="M144" s="258"/>
      <c r="N144" s="259"/>
      <c r="O144" s="260"/>
      <c r="P144" s="260"/>
      <c r="Q144" s="260"/>
      <c r="R144" s="260"/>
      <c r="S144" s="260"/>
      <c r="T144" s="260"/>
      <c r="U144" s="260"/>
      <c r="V144" s="260"/>
      <c r="W144" s="260"/>
      <c r="X144" s="261"/>
      <c r="Y144" s="14"/>
      <c r="Z144" s="14"/>
      <c r="AA144" s="14"/>
      <c r="AB144" s="14"/>
      <c r="AC144" s="14"/>
      <c r="AD144" s="14"/>
      <c r="AE144" s="14"/>
      <c r="AT144" s="262" t="s">
        <v>159</v>
      </c>
      <c r="AU144" s="262" t="s">
        <v>91</v>
      </c>
      <c r="AV144" s="14" t="s">
        <v>91</v>
      </c>
      <c r="AW144" s="14" t="s">
        <v>5</v>
      </c>
      <c r="AX144" s="14" t="s">
        <v>81</v>
      </c>
      <c r="AY144" s="262" t="s">
        <v>148</v>
      </c>
    </row>
    <row r="145" spans="1:51" s="15" customFormat="1" ht="12">
      <c r="A145" s="15"/>
      <c r="B145" s="263"/>
      <c r="C145" s="264"/>
      <c r="D145" s="237" t="s">
        <v>159</v>
      </c>
      <c r="E145" s="265" t="s">
        <v>1</v>
      </c>
      <c r="F145" s="266" t="s">
        <v>161</v>
      </c>
      <c r="G145" s="264"/>
      <c r="H145" s="267">
        <v>3</v>
      </c>
      <c r="I145" s="268"/>
      <c r="J145" s="268"/>
      <c r="K145" s="264"/>
      <c r="L145" s="264"/>
      <c r="M145" s="269"/>
      <c r="N145" s="270"/>
      <c r="O145" s="271"/>
      <c r="P145" s="271"/>
      <c r="Q145" s="271"/>
      <c r="R145" s="271"/>
      <c r="S145" s="271"/>
      <c r="T145" s="271"/>
      <c r="U145" s="271"/>
      <c r="V145" s="271"/>
      <c r="W145" s="271"/>
      <c r="X145" s="272"/>
      <c r="Y145" s="15"/>
      <c r="Z145" s="15"/>
      <c r="AA145" s="15"/>
      <c r="AB145" s="15"/>
      <c r="AC145" s="15"/>
      <c r="AD145" s="15"/>
      <c r="AE145" s="15"/>
      <c r="AT145" s="273" t="s">
        <v>159</v>
      </c>
      <c r="AU145" s="273" t="s">
        <v>91</v>
      </c>
      <c r="AV145" s="15" t="s">
        <v>156</v>
      </c>
      <c r="AW145" s="15" t="s">
        <v>5</v>
      </c>
      <c r="AX145" s="15" t="s">
        <v>89</v>
      </c>
      <c r="AY145" s="273" t="s">
        <v>148</v>
      </c>
    </row>
    <row r="146" spans="1:65" s="2" customFormat="1" ht="24.15" customHeight="1">
      <c r="A146" s="38"/>
      <c r="B146" s="39"/>
      <c r="C146" s="274" t="s">
        <v>182</v>
      </c>
      <c r="D146" s="274" t="s">
        <v>162</v>
      </c>
      <c r="E146" s="275" t="s">
        <v>183</v>
      </c>
      <c r="F146" s="276" t="s">
        <v>184</v>
      </c>
      <c r="G146" s="277" t="s">
        <v>154</v>
      </c>
      <c r="H146" s="278">
        <v>1</v>
      </c>
      <c r="I146" s="279"/>
      <c r="J146" s="279"/>
      <c r="K146" s="280">
        <f>ROUND(P146*H146,2)</f>
        <v>0</v>
      </c>
      <c r="L146" s="276" t="s">
        <v>166</v>
      </c>
      <c r="M146" s="44"/>
      <c r="N146" s="281" t="s">
        <v>1</v>
      </c>
      <c r="O146" s="231" t="s">
        <v>44</v>
      </c>
      <c r="P146" s="232">
        <f>I146+J146</f>
        <v>0</v>
      </c>
      <c r="Q146" s="232">
        <f>ROUND(I146*H146,2)</f>
        <v>0</v>
      </c>
      <c r="R146" s="232">
        <f>ROUND(J146*H146,2)</f>
        <v>0</v>
      </c>
      <c r="S146" s="91"/>
      <c r="T146" s="233">
        <f>S146*H146</f>
        <v>0</v>
      </c>
      <c r="U146" s="233">
        <v>0</v>
      </c>
      <c r="V146" s="233">
        <f>U146*H146</f>
        <v>0</v>
      </c>
      <c r="W146" s="233">
        <v>0</v>
      </c>
      <c r="X146" s="234">
        <f>W146*H146</f>
        <v>0</v>
      </c>
      <c r="Y146" s="38"/>
      <c r="Z146" s="38"/>
      <c r="AA146" s="38"/>
      <c r="AB146" s="38"/>
      <c r="AC146" s="38"/>
      <c r="AD146" s="38"/>
      <c r="AE146" s="38"/>
      <c r="AR146" s="235" t="s">
        <v>156</v>
      </c>
      <c r="AT146" s="235" t="s">
        <v>162</v>
      </c>
      <c r="AU146" s="235" t="s">
        <v>91</v>
      </c>
      <c r="AY146" s="17" t="s">
        <v>148</v>
      </c>
      <c r="BE146" s="236">
        <f>IF(O146="základní",K146,0)</f>
        <v>0</v>
      </c>
      <c r="BF146" s="236">
        <f>IF(O146="snížená",K146,0)</f>
        <v>0</v>
      </c>
      <c r="BG146" s="236">
        <f>IF(O146="zákl. přenesená",K146,0)</f>
        <v>0</v>
      </c>
      <c r="BH146" s="236">
        <f>IF(O146="sníž. přenesená",K146,0)</f>
        <v>0</v>
      </c>
      <c r="BI146" s="236">
        <f>IF(O146="nulová",K146,0)</f>
        <v>0</v>
      </c>
      <c r="BJ146" s="17" t="s">
        <v>89</v>
      </c>
      <c r="BK146" s="236">
        <f>ROUND(P146*H146,2)</f>
        <v>0</v>
      </c>
      <c r="BL146" s="17" t="s">
        <v>156</v>
      </c>
      <c r="BM146" s="235" t="s">
        <v>185</v>
      </c>
    </row>
    <row r="147" spans="1:47" s="2" customFormat="1" ht="12">
      <c r="A147" s="38"/>
      <c r="B147" s="39"/>
      <c r="C147" s="40"/>
      <c r="D147" s="237" t="s">
        <v>158</v>
      </c>
      <c r="E147" s="40"/>
      <c r="F147" s="238" t="s">
        <v>186</v>
      </c>
      <c r="G147" s="40"/>
      <c r="H147" s="40"/>
      <c r="I147" s="239"/>
      <c r="J147" s="239"/>
      <c r="K147" s="40"/>
      <c r="L147" s="40"/>
      <c r="M147" s="44"/>
      <c r="N147" s="240"/>
      <c r="O147" s="241"/>
      <c r="P147" s="91"/>
      <c r="Q147" s="91"/>
      <c r="R147" s="91"/>
      <c r="S147" s="91"/>
      <c r="T147" s="91"/>
      <c r="U147" s="91"/>
      <c r="V147" s="91"/>
      <c r="W147" s="91"/>
      <c r="X147" s="92"/>
      <c r="Y147" s="38"/>
      <c r="Z147" s="38"/>
      <c r="AA147" s="38"/>
      <c r="AB147" s="38"/>
      <c r="AC147" s="38"/>
      <c r="AD147" s="38"/>
      <c r="AE147" s="38"/>
      <c r="AT147" s="17" t="s">
        <v>158</v>
      </c>
      <c r="AU147" s="17" t="s">
        <v>91</v>
      </c>
    </row>
    <row r="148" spans="1:47" s="2" customFormat="1" ht="12">
      <c r="A148" s="38"/>
      <c r="B148" s="39"/>
      <c r="C148" s="40"/>
      <c r="D148" s="282" t="s">
        <v>169</v>
      </c>
      <c r="E148" s="40"/>
      <c r="F148" s="283" t="s">
        <v>187</v>
      </c>
      <c r="G148" s="40"/>
      <c r="H148" s="40"/>
      <c r="I148" s="239"/>
      <c r="J148" s="239"/>
      <c r="K148" s="40"/>
      <c r="L148" s="40"/>
      <c r="M148" s="44"/>
      <c r="N148" s="240"/>
      <c r="O148" s="241"/>
      <c r="P148" s="91"/>
      <c r="Q148" s="91"/>
      <c r="R148" s="91"/>
      <c r="S148" s="91"/>
      <c r="T148" s="91"/>
      <c r="U148" s="91"/>
      <c r="V148" s="91"/>
      <c r="W148" s="91"/>
      <c r="X148" s="92"/>
      <c r="Y148" s="38"/>
      <c r="Z148" s="38"/>
      <c r="AA148" s="38"/>
      <c r="AB148" s="38"/>
      <c r="AC148" s="38"/>
      <c r="AD148" s="38"/>
      <c r="AE148" s="38"/>
      <c r="AT148" s="17" t="s">
        <v>169</v>
      </c>
      <c r="AU148" s="17" t="s">
        <v>91</v>
      </c>
    </row>
    <row r="149" spans="1:51" s="13" customFormat="1" ht="12">
      <c r="A149" s="13"/>
      <c r="B149" s="242"/>
      <c r="C149" s="243"/>
      <c r="D149" s="237" t="s">
        <v>159</v>
      </c>
      <c r="E149" s="244" t="s">
        <v>1</v>
      </c>
      <c r="F149" s="245" t="s">
        <v>160</v>
      </c>
      <c r="G149" s="243"/>
      <c r="H149" s="244" t="s">
        <v>1</v>
      </c>
      <c r="I149" s="246"/>
      <c r="J149" s="246"/>
      <c r="K149" s="243"/>
      <c r="L149" s="243"/>
      <c r="M149" s="247"/>
      <c r="N149" s="248"/>
      <c r="O149" s="249"/>
      <c r="P149" s="249"/>
      <c r="Q149" s="249"/>
      <c r="R149" s="249"/>
      <c r="S149" s="249"/>
      <c r="T149" s="249"/>
      <c r="U149" s="249"/>
      <c r="V149" s="249"/>
      <c r="W149" s="249"/>
      <c r="X149" s="250"/>
      <c r="Y149" s="13"/>
      <c r="Z149" s="13"/>
      <c r="AA149" s="13"/>
      <c r="AB149" s="13"/>
      <c r="AC149" s="13"/>
      <c r="AD149" s="13"/>
      <c r="AE149" s="13"/>
      <c r="AT149" s="251" t="s">
        <v>159</v>
      </c>
      <c r="AU149" s="251" t="s">
        <v>91</v>
      </c>
      <c r="AV149" s="13" t="s">
        <v>89</v>
      </c>
      <c r="AW149" s="13" t="s">
        <v>5</v>
      </c>
      <c r="AX149" s="13" t="s">
        <v>81</v>
      </c>
      <c r="AY149" s="251" t="s">
        <v>148</v>
      </c>
    </row>
    <row r="150" spans="1:51" s="14" customFormat="1" ht="12">
      <c r="A150" s="14"/>
      <c r="B150" s="252"/>
      <c r="C150" s="253"/>
      <c r="D150" s="237" t="s">
        <v>159</v>
      </c>
      <c r="E150" s="254" t="s">
        <v>1</v>
      </c>
      <c r="F150" s="255" t="s">
        <v>89</v>
      </c>
      <c r="G150" s="253"/>
      <c r="H150" s="256">
        <v>1</v>
      </c>
      <c r="I150" s="257"/>
      <c r="J150" s="257"/>
      <c r="K150" s="253"/>
      <c r="L150" s="253"/>
      <c r="M150" s="258"/>
      <c r="N150" s="259"/>
      <c r="O150" s="260"/>
      <c r="P150" s="260"/>
      <c r="Q150" s="260"/>
      <c r="R150" s="260"/>
      <c r="S150" s="260"/>
      <c r="T150" s="260"/>
      <c r="U150" s="260"/>
      <c r="V150" s="260"/>
      <c r="W150" s="260"/>
      <c r="X150" s="261"/>
      <c r="Y150" s="14"/>
      <c r="Z150" s="14"/>
      <c r="AA150" s="14"/>
      <c r="AB150" s="14"/>
      <c r="AC150" s="14"/>
      <c r="AD150" s="14"/>
      <c r="AE150" s="14"/>
      <c r="AT150" s="262" t="s">
        <v>159</v>
      </c>
      <c r="AU150" s="262" t="s">
        <v>91</v>
      </c>
      <c r="AV150" s="14" t="s">
        <v>91</v>
      </c>
      <c r="AW150" s="14" t="s">
        <v>5</v>
      </c>
      <c r="AX150" s="14" t="s">
        <v>81</v>
      </c>
      <c r="AY150" s="262" t="s">
        <v>148</v>
      </c>
    </row>
    <row r="151" spans="1:51" s="15" customFormat="1" ht="12">
      <c r="A151" s="15"/>
      <c r="B151" s="263"/>
      <c r="C151" s="264"/>
      <c r="D151" s="237" t="s">
        <v>159</v>
      </c>
      <c r="E151" s="265" t="s">
        <v>1</v>
      </c>
      <c r="F151" s="266" t="s">
        <v>161</v>
      </c>
      <c r="G151" s="264"/>
      <c r="H151" s="267">
        <v>1</v>
      </c>
      <c r="I151" s="268"/>
      <c r="J151" s="268"/>
      <c r="K151" s="264"/>
      <c r="L151" s="264"/>
      <c r="M151" s="269"/>
      <c r="N151" s="270"/>
      <c r="O151" s="271"/>
      <c r="P151" s="271"/>
      <c r="Q151" s="271"/>
      <c r="R151" s="271"/>
      <c r="S151" s="271"/>
      <c r="T151" s="271"/>
      <c r="U151" s="271"/>
      <c r="V151" s="271"/>
      <c r="W151" s="271"/>
      <c r="X151" s="272"/>
      <c r="Y151" s="15"/>
      <c r="Z151" s="15"/>
      <c r="AA151" s="15"/>
      <c r="AB151" s="15"/>
      <c r="AC151" s="15"/>
      <c r="AD151" s="15"/>
      <c r="AE151" s="15"/>
      <c r="AT151" s="273" t="s">
        <v>159</v>
      </c>
      <c r="AU151" s="273" t="s">
        <v>91</v>
      </c>
      <c r="AV151" s="15" t="s">
        <v>156</v>
      </c>
      <c r="AW151" s="15" t="s">
        <v>5</v>
      </c>
      <c r="AX151" s="15" t="s">
        <v>89</v>
      </c>
      <c r="AY151" s="273" t="s">
        <v>148</v>
      </c>
    </row>
    <row r="152" spans="1:65" s="2" customFormat="1" ht="24.15" customHeight="1">
      <c r="A152" s="38"/>
      <c r="B152" s="39"/>
      <c r="C152" s="221" t="s">
        <v>188</v>
      </c>
      <c r="D152" s="221" t="s">
        <v>151</v>
      </c>
      <c r="E152" s="222" t="s">
        <v>189</v>
      </c>
      <c r="F152" s="223" t="s">
        <v>190</v>
      </c>
      <c r="G152" s="224" t="s">
        <v>154</v>
      </c>
      <c r="H152" s="225">
        <v>1</v>
      </c>
      <c r="I152" s="226"/>
      <c r="J152" s="227"/>
      <c r="K152" s="228">
        <f>ROUND(P152*H152,2)</f>
        <v>0</v>
      </c>
      <c r="L152" s="223" t="s">
        <v>1</v>
      </c>
      <c r="M152" s="229"/>
      <c r="N152" s="230" t="s">
        <v>1</v>
      </c>
      <c r="O152" s="231" t="s">
        <v>44</v>
      </c>
      <c r="P152" s="232">
        <f>I152+J152</f>
        <v>0</v>
      </c>
      <c r="Q152" s="232">
        <f>ROUND(I152*H152,2)</f>
        <v>0</v>
      </c>
      <c r="R152" s="232">
        <f>ROUND(J152*H152,2)</f>
        <v>0</v>
      </c>
      <c r="S152" s="91"/>
      <c r="T152" s="233">
        <f>S152*H152</f>
        <v>0</v>
      </c>
      <c r="U152" s="233">
        <v>0</v>
      </c>
      <c r="V152" s="233">
        <f>U152*H152</f>
        <v>0</v>
      </c>
      <c r="W152" s="233">
        <v>0</v>
      </c>
      <c r="X152" s="234">
        <f>W152*H152</f>
        <v>0</v>
      </c>
      <c r="Y152" s="38"/>
      <c r="Z152" s="38"/>
      <c r="AA152" s="38"/>
      <c r="AB152" s="38"/>
      <c r="AC152" s="38"/>
      <c r="AD152" s="38"/>
      <c r="AE152" s="38"/>
      <c r="AR152" s="235" t="s">
        <v>155</v>
      </c>
      <c r="AT152" s="235" t="s">
        <v>151</v>
      </c>
      <c r="AU152" s="235" t="s">
        <v>91</v>
      </c>
      <c r="AY152" s="17" t="s">
        <v>148</v>
      </c>
      <c r="BE152" s="236">
        <f>IF(O152="základní",K152,0)</f>
        <v>0</v>
      </c>
      <c r="BF152" s="236">
        <f>IF(O152="snížená",K152,0)</f>
        <v>0</v>
      </c>
      <c r="BG152" s="236">
        <f>IF(O152="zákl. přenesená",K152,0)</f>
        <v>0</v>
      </c>
      <c r="BH152" s="236">
        <f>IF(O152="sníž. přenesená",K152,0)</f>
        <v>0</v>
      </c>
      <c r="BI152" s="236">
        <f>IF(O152="nulová",K152,0)</f>
        <v>0</v>
      </c>
      <c r="BJ152" s="17" t="s">
        <v>89</v>
      </c>
      <c r="BK152" s="236">
        <f>ROUND(P152*H152,2)</f>
        <v>0</v>
      </c>
      <c r="BL152" s="17" t="s">
        <v>156</v>
      </c>
      <c r="BM152" s="235" t="s">
        <v>191</v>
      </c>
    </row>
    <row r="153" spans="1:47" s="2" customFormat="1" ht="12">
      <c r="A153" s="38"/>
      <c r="B153" s="39"/>
      <c r="C153" s="40"/>
      <c r="D153" s="237" t="s">
        <v>158</v>
      </c>
      <c r="E153" s="40"/>
      <c r="F153" s="238" t="s">
        <v>190</v>
      </c>
      <c r="G153" s="40"/>
      <c r="H153" s="40"/>
      <c r="I153" s="239"/>
      <c r="J153" s="239"/>
      <c r="K153" s="40"/>
      <c r="L153" s="40"/>
      <c r="M153" s="44"/>
      <c r="N153" s="240"/>
      <c r="O153" s="241"/>
      <c r="P153" s="91"/>
      <c r="Q153" s="91"/>
      <c r="R153" s="91"/>
      <c r="S153" s="91"/>
      <c r="T153" s="91"/>
      <c r="U153" s="91"/>
      <c r="V153" s="91"/>
      <c r="W153" s="91"/>
      <c r="X153" s="92"/>
      <c r="Y153" s="38"/>
      <c r="Z153" s="38"/>
      <c r="AA153" s="38"/>
      <c r="AB153" s="38"/>
      <c r="AC153" s="38"/>
      <c r="AD153" s="38"/>
      <c r="AE153" s="38"/>
      <c r="AT153" s="17" t="s">
        <v>158</v>
      </c>
      <c r="AU153" s="17" t="s">
        <v>91</v>
      </c>
    </row>
    <row r="154" spans="1:47" s="2" customFormat="1" ht="12">
      <c r="A154" s="38"/>
      <c r="B154" s="39"/>
      <c r="C154" s="40"/>
      <c r="D154" s="237" t="s">
        <v>176</v>
      </c>
      <c r="E154" s="40"/>
      <c r="F154" s="284" t="s">
        <v>192</v>
      </c>
      <c r="G154" s="40"/>
      <c r="H154" s="40"/>
      <c r="I154" s="239"/>
      <c r="J154" s="239"/>
      <c r="K154" s="40"/>
      <c r="L154" s="40"/>
      <c r="M154" s="44"/>
      <c r="N154" s="240"/>
      <c r="O154" s="241"/>
      <c r="P154" s="91"/>
      <c r="Q154" s="91"/>
      <c r="R154" s="91"/>
      <c r="S154" s="91"/>
      <c r="T154" s="91"/>
      <c r="U154" s="91"/>
      <c r="V154" s="91"/>
      <c r="W154" s="91"/>
      <c r="X154" s="92"/>
      <c r="Y154" s="38"/>
      <c r="Z154" s="38"/>
      <c r="AA154" s="38"/>
      <c r="AB154" s="38"/>
      <c r="AC154" s="38"/>
      <c r="AD154" s="38"/>
      <c r="AE154" s="38"/>
      <c r="AT154" s="17" t="s">
        <v>176</v>
      </c>
      <c r="AU154" s="17" t="s">
        <v>91</v>
      </c>
    </row>
    <row r="155" spans="1:51" s="13" customFormat="1" ht="12">
      <c r="A155" s="13"/>
      <c r="B155" s="242"/>
      <c r="C155" s="243"/>
      <c r="D155" s="237" t="s">
        <v>159</v>
      </c>
      <c r="E155" s="244" t="s">
        <v>1</v>
      </c>
      <c r="F155" s="245" t="s">
        <v>160</v>
      </c>
      <c r="G155" s="243"/>
      <c r="H155" s="244" t="s">
        <v>1</v>
      </c>
      <c r="I155" s="246"/>
      <c r="J155" s="246"/>
      <c r="K155" s="243"/>
      <c r="L155" s="243"/>
      <c r="M155" s="247"/>
      <c r="N155" s="248"/>
      <c r="O155" s="249"/>
      <c r="P155" s="249"/>
      <c r="Q155" s="249"/>
      <c r="R155" s="249"/>
      <c r="S155" s="249"/>
      <c r="T155" s="249"/>
      <c r="U155" s="249"/>
      <c r="V155" s="249"/>
      <c r="W155" s="249"/>
      <c r="X155" s="250"/>
      <c r="Y155" s="13"/>
      <c r="Z155" s="13"/>
      <c r="AA155" s="13"/>
      <c r="AB155" s="13"/>
      <c r="AC155" s="13"/>
      <c r="AD155" s="13"/>
      <c r="AE155" s="13"/>
      <c r="AT155" s="251" t="s">
        <v>159</v>
      </c>
      <c r="AU155" s="251" t="s">
        <v>91</v>
      </c>
      <c r="AV155" s="13" t="s">
        <v>89</v>
      </c>
      <c r="AW155" s="13" t="s">
        <v>5</v>
      </c>
      <c r="AX155" s="13" t="s">
        <v>81</v>
      </c>
      <c r="AY155" s="251" t="s">
        <v>148</v>
      </c>
    </row>
    <row r="156" spans="1:51" s="14" customFormat="1" ht="12">
      <c r="A156" s="14"/>
      <c r="B156" s="252"/>
      <c r="C156" s="253"/>
      <c r="D156" s="237" t="s">
        <v>159</v>
      </c>
      <c r="E156" s="254" t="s">
        <v>1</v>
      </c>
      <c r="F156" s="255" t="s">
        <v>89</v>
      </c>
      <c r="G156" s="253"/>
      <c r="H156" s="256">
        <v>1</v>
      </c>
      <c r="I156" s="257"/>
      <c r="J156" s="257"/>
      <c r="K156" s="253"/>
      <c r="L156" s="253"/>
      <c r="M156" s="258"/>
      <c r="N156" s="259"/>
      <c r="O156" s="260"/>
      <c r="P156" s="260"/>
      <c r="Q156" s="260"/>
      <c r="R156" s="260"/>
      <c r="S156" s="260"/>
      <c r="T156" s="260"/>
      <c r="U156" s="260"/>
      <c r="V156" s="260"/>
      <c r="W156" s="260"/>
      <c r="X156" s="261"/>
      <c r="Y156" s="14"/>
      <c r="Z156" s="14"/>
      <c r="AA156" s="14"/>
      <c r="AB156" s="14"/>
      <c r="AC156" s="14"/>
      <c r="AD156" s="14"/>
      <c r="AE156" s="14"/>
      <c r="AT156" s="262" t="s">
        <v>159</v>
      </c>
      <c r="AU156" s="262" t="s">
        <v>91</v>
      </c>
      <c r="AV156" s="14" t="s">
        <v>91</v>
      </c>
      <c r="AW156" s="14" t="s">
        <v>5</v>
      </c>
      <c r="AX156" s="14" t="s">
        <v>81</v>
      </c>
      <c r="AY156" s="262" t="s">
        <v>148</v>
      </c>
    </row>
    <row r="157" spans="1:51" s="15" customFormat="1" ht="12">
      <c r="A157" s="15"/>
      <c r="B157" s="263"/>
      <c r="C157" s="264"/>
      <c r="D157" s="237" t="s">
        <v>159</v>
      </c>
      <c r="E157" s="265" t="s">
        <v>1</v>
      </c>
      <c r="F157" s="266" t="s">
        <v>161</v>
      </c>
      <c r="G157" s="264"/>
      <c r="H157" s="267">
        <v>1</v>
      </c>
      <c r="I157" s="268"/>
      <c r="J157" s="268"/>
      <c r="K157" s="264"/>
      <c r="L157" s="264"/>
      <c r="M157" s="269"/>
      <c r="N157" s="270"/>
      <c r="O157" s="271"/>
      <c r="P157" s="271"/>
      <c r="Q157" s="271"/>
      <c r="R157" s="271"/>
      <c r="S157" s="271"/>
      <c r="T157" s="271"/>
      <c r="U157" s="271"/>
      <c r="V157" s="271"/>
      <c r="W157" s="271"/>
      <c r="X157" s="272"/>
      <c r="Y157" s="15"/>
      <c r="Z157" s="15"/>
      <c r="AA157" s="15"/>
      <c r="AB157" s="15"/>
      <c r="AC157" s="15"/>
      <c r="AD157" s="15"/>
      <c r="AE157" s="15"/>
      <c r="AT157" s="273" t="s">
        <v>159</v>
      </c>
      <c r="AU157" s="273" t="s">
        <v>91</v>
      </c>
      <c r="AV157" s="15" t="s">
        <v>156</v>
      </c>
      <c r="AW157" s="15" t="s">
        <v>5</v>
      </c>
      <c r="AX157" s="15" t="s">
        <v>89</v>
      </c>
      <c r="AY157" s="273" t="s">
        <v>148</v>
      </c>
    </row>
    <row r="158" spans="1:65" s="2" customFormat="1" ht="44.25" customHeight="1">
      <c r="A158" s="38"/>
      <c r="B158" s="39"/>
      <c r="C158" s="274" t="s">
        <v>193</v>
      </c>
      <c r="D158" s="274" t="s">
        <v>162</v>
      </c>
      <c r="E158" s="275" t="s">
        <v>194</v>
      </c>
      <c r="F158" s="276" t="s">
        <v>195</v>
      </c>
      <c r="G158" s="277" t="s">
        <v>154</v>
      </c>
      <c r="H158" s="278">
        <v>9</v>
      </c>
      <c r="I158" s="279"/>
      <c r="J158" s="279"/>
      <c r="K158" s="280">
        <f>ROUND(P158*H158,2)</f>
        <v>0</v>
      </c>
      <c r="L158" s="276" t="s">
        <v>166</v>
      </c>
      <c r="M158" s="44"/>
      <c r="N158" s="281" t="s">
        <v>1</v>
      </c>
      <c r="O158" s="231" t="s">
        <v>44</v>
      </c>
      <c r="P158" s="232">
        <f>I158+J158</f>
        <v>0</v>
      </c>
      <c r="Q158" s="232">
        <f>ROUND(I158*H158,2)</f>
        <v>0</v>
      </c>
      <c r="R158" s="232">
        <f>ROUND(J158*H158,2)</f>
        <v>0</v>
      </c>
      <c r="S158" s="91"/>
      <c r="T158" s="233">
        <f>S158*H158</f>
        <v>0</v>
      </c>
      <c r="U158" s="233">
        <v>0</v>
      </c>
      <c r="V158" s="233">
        <f>U158*H158</f>
        <v>0</v>
      </c>
      <c r="W158" s="233">
        <v>0</v>
      </c>
      <c r="X158" s="234">
        <f>W158*H158</f>
        <v>0</v>
      </c>
      <c r="Y158" s="38"/>
      <c r="Z158" s="38"/>
      <c r="AA158" s="38"/>
      <c r="AB158" s="38"/>
      <c r="AC158" s="38"/>
      <c r="AD158" s="38"/>
      <c r="AE158" s="38"/>
      <c r="AR158" s="235" t="s">
        <v>156</v>
      </c>
      <c r="AT158" s="235" t="s">
        <v>162</v>
      </c>
      <c r="AU158" s="235" t="s">
        <v>91</v>
      </c>
      <c r="AY158" s="17" t="s">
        <v>148</v>
      </c>
      <c r="BE158" s="236">
        <f>IF(O158="základní",K158,0)</f>
        <v>0</v>
      </c>
      <c r="BF158" s="236">
        <f>IF(O158="snížená",K158,0)</f>
        <v>0</v>
      </c>
      <c r="BG158" s="236">
        <f>IF(O158="zákl. přenesená",K158,0)</f>
        <v>0</v>
      </c>
      <c r="BH158" s="236">
        <f>IF(O158="sníž. přenesená",K158,0)</f>
        <v>0</v>
      </c>
      <c r="BI158" s="236">
        <f>IF(O158="nulová",K158,0)</f>
        <v>0</v>
      </c>
      <c r="BJ158" s="17" t="s">
        <v>89</v>
      </c>
      <c r="BK158" s="236">
        <f>ROUND(P158*H158,2)</f>
        <v>0</v>
      </c>
      <c r="BL158" s="17" t="s">
        <v>156</v>
      </c>
      <c r="BM158" s="235" t="s">
        <v>196</v>
      </c>
    </row>
    <row r="159" spans="1:47" s="2" customFormat="1" ht="12">
      <c r="A159" s="38"/>
      <c r="B159" s="39"/>
      <c r="C159" s="40"/>
      <c r="D159" s="237" t="s">
        <v>158</v>
      </c>
      <c r="E159" s="40"/>
      <c r="F159" s="238" t="s">
        <v>195</v>
      </c>
      <c r="G159" s="40"/>
      <c r="H159" s="40"/>
      <c r="I159" s="239"/>
      <c r="J159" s="239"/>
      <c r="K159" s="40"/>
      <c r="L159" s="40"/>
      <c r="M159" s="44"/>
      <c r="N159" s="240"/>
      <c r="O159" s="241"/>
      <c r="P159" s="91"/>
      <c r="Q159" s="91"/>
      <c r="R159" s="91"/>
      <c r="S159" s="91"/>
      <c r="T159" s="91"/>
      <c r="U159" s="91"/>
      <c r="V159" s="91"/>
      <c r="W159" s="91"/>
      <c r="X159" s="92"/>
      <c r="Y159" s="38"/>
      <c r="Z159" s="38"/>
      <c r="AA159" s="38"/>
      <c r="AB159" s="38"/>
      <c r="AC159" s="38"/>
      <c r="AD159" s="38"/>
      <c r="AE159" s="38"/>
      <c r="AT159" s="17" t="s">
        <v>158</v>
      </c>
      <c r="AU159" s="17" t="s">
        <v>91</v>
      </c>
    </row>
    <row r="160" spans="1:47" s="2" customFormat="1" ht="12">
      <c r="A160" s="38"/>
      <c r="B160" s="39"/>
      <c r="C160" s="40"/>
      <c r="D160" s="282" t="s">
        <v>169</v>
      </c>
      <c r="E160" s="40"/>
      <c r="F160" s="283" t="s">
        <v>197</v>
      </c>
      <c r="G160" s="40"/>
      <c r="H160" s="40"/>
      <c r="I160" s="239"/>
      <c r="J160" s="239"/>
      <c r="K160" s="40"/>
      <c r="L160" s="40"/>
      <c r="M160" s="44"/>
      <c r="N160" s="240"/>
      <c r="O160" s="241"/>
      <c r="P160" s="91"/>
      <c r="Q160" s="91"/>
      <c r="R160" s="91"/>
      <c r="S160" s="91"/>
      <c r="T160" s="91"/>
      <c r="U160" s="91"/>
      <c r="V160" s="91"/>
      <c r="W160" s="91"/>
      <c r="X160" s="92"/>
      <c r="Y160" s="38"/>
      <c r="Z160" s="38"/>
      <c r="AA160" s="38"/>
      <c r="AB160" s="38"/>
      <c r="AC160" s="38"/>
      <c r="AD160" s="38"/>
      <c r="AE160" s="38"/>
      <c r="AT160" s="17" t="s">
        <v>169</v>
      </c>
      <c r="AU160" s="17" t="s">
        <v>91</v>
      </c>
    </row>
    <row r="161" spans="1:51" s="13" customFormat="1" ht="12">
      <c r="A161" s="13"/>
      <c r="B161" s="242"/>
      <c r="C161" s="243"/>
      <c r="D161" s="237" t="s">
        <v>159</v>
      </c>
      <c r="E161" s="244" t="s">
        <v>1</v>
      </c>
      <c r="F161" s="245" t="s">
        <v>160</v>
      </c>
      <c r="G161" s="243"/>
      <c r="H161" s="244" t="s">
        <v>1</v>
      </c>
      <c r="I161" s="246"/>
      <c r="J161" s="246"/>
      <c r="K161" s="243"/>
      <c r="L161" s="243"/>
      <c r="M161" s="247"/>
      <c r="N161" s="248"/>
      <c r="O161" s="249"/>
      <c r="P161" s="249"/>
      <c r="Q161" s="249"/>
      <c r="R161" s="249"/>
      <c r="S161" s="249"/>
      <c r="T161" s="249"/>
      <c r="U161" s="249"/>
      <c r="V161" s="249"/>
      <c r="W161" s="249"/>
      <c r="X161" s="250"/>
      <c r="Y161" s="13"/>
      <c r="Z161" s="13"/>
      <c r="AA161" s="13"/>
      <c r="AB161" s="13"/>
      <c r="AC161" s="13"/>
      <c r="AD161" s="13"/>
      <c r="AE161" s="13"/>
      <c r="AT161" s="251" t="s">
        <v>159</v>
      </c>
      <c r="AU161" s="251" t="s">
        <v>91</v>
      </c>
      <c r="AV161" s="13" t="s">
        <v>89</v>
      </c>
      <c r="AW161" s="13" t="s">
        <v>5</v>
      </c>
      <c r="AX161" s="13" t="s">
        <v>81</v>
      </c>
      <c r="AY161" s="251" t="s">
        <v>148</v>
      </c>
    </row>
    <row r="162" spans="1:51" s="14" customFormat="1" ht="12">
      <c r="A162" s="14"/>
      <c r="B162" s="252"/>
      <c r="C162" s="253"/>
      <c r="D162" s="237" t="s">
        <v>159</v>
      </c>
      <c r="E162" s="254" t="s">
        <v>1</v>
      </c>
      <c r="F162" s="255" t="s">
        <v>312</v>
      </c>
      <c r="G162" s="253"/>
      <c r="H162" s="256">
        <v>9</v>
      </c>
      <c r="I162" s="257"/>
      <c r="J162" s="257"/>
      <c r="K162" s="253"/>
      <c r="L162" s="253"/>
      <c r="M162" s="258"/>
      <c r="N162" s="259"/>
      <c r="O162" s="260"/>
      <c r="P162" s="260"/>
      <c r="Q162" s="260"/>
      <c r="R162" s="260"/>
      <c r="S162" s="260"/>
      <c r="T162" s="260"/>
      <c r="U162" s="260"/>
      <c r="V162" s="260"/>
      <c r="W162" s="260"/>
      <c r="X162" s="261"/>
      <c r="Y162" s="14"/>
      <c r="Z162" s="14"/>
      <c r="AA162" s="14"/>
      <c r="AB162" s="14"/>
      <c r="AC162" s="14"/>
      <c r="AD162" s="14"/>
      <c r="AE162" s="14"/>
      <c r="AT162" s="262" t="s">
        <v>159</v>
      </c>
      <c r="AU162" s="262" t="s">
        <v>91</v>
      </c>
      <c r="AV162" s="14" t="s">
        <v>91</v>
      </c>
      <c r="AW162" s="14" t="s">
        <v>5</v>
      </c>
      <c r="AX162" s="14" t="s">
        <v>81</v>
      </c>
      <c r="AY162" s="262" t="s">
        <v>148</v>
      </c>
    </row>
    <row r="163" spans="1:51" s="15" customFormat="1" ht="12">
      <c r="A163" s="15"/>
      <c r="B163" s="263"/>
      <c r="C163" s="264"/>
      <c r="D163" s="237" t="s">
        <v>159</v>
      </c>
      <c r="E163" s="265" t="s">
        <v>1</v>
      </c>
      <c r="F163" s="266" t="s">
        <v>161</v>
      </c>
      <c r="G163" s="264"/>
      <c r="H163" s="267">
        <v>9</v>
      </c>
      <c r="I163" s="268"/>
      <c r="J163" s="268"/>
      <c r="K163" s="264"/>
      <c r="L163" s="264"/>
      <c r="M163" s="269"/>
      <c r="N163" s="270"/>
      <c r="O163" s="271"/>
      <c r="P163" s="271"/>
      <c r="Q163" s="271"/>
      <c r="R163" s="271"/>
      <c r="S163" s="271"/>
      <c r="T163" s="271"/>
      <c r="U163" s="271"/>
      <c r="V163" s="271"/>
      <c r="W163" s="271"/>
      <c r="X163" s="272"/>
      <c r="Y163" s="15"/>
      <c r="Z163" s="15"/>
      <c r="AA163" s="15"/>
      <c r="AB163" s="15"/>
      <c r="AC163" s="15"/>
      <c r="AD163" s="15"/>
      <c r="AE163" s="15"/>
      <c r="AT163" s="273" t="s">
        <v>159</v>
      </c>
      <c r="AU163" s="273" t="s">
        <v>91</v>
      </c>
      <c r="AV163" s="15" t="s">
        <v>156</v>
      </c>
      <c r="AW163" s="15" t="s">
        <v>5</v>
      </c>
      <c r="AX163" s="15" t="s">
        <v>89</v>
      </c>
      <c r="AY163" s="273" t="s">
        <v>148</v>
      </c>
    </row>
    <row r="164" spans="1:65" s="2" customFormat="1" ht="49.05" customHeight="1">
      <c r="A164" s="38"/>
      <c r="B164" s="39"/>
      <c r="C164" s="221" t="s">
        <v>155</v>
      </c>
      <c r="D164" s="221" t="s">
        <v>151</v>
      </c>
      <c r="E164" s="222" t="s">
        <v>199</v>
      </c>
      <c r="F164" s="223" t="s">
        <v>200</v>
      </c>
      <c r="G164" s="224" t="s">
        <v>154</v>
      </c>
      <c r="H164" s="225">
        <v>7</v>
      </c>
      <c r="I164" s="226"/>
      <c r="J164" s="227"/>
      <c r="K164" s="228">
        <f>ROUND(P164*H164,2)</f>
        <v>0</v>
      </c>
      <c r="L164" s="223" t="s">
        <v>1</v>
      </c>
      <c r="M164" s="229"/>
      <c r="N164" s="230" t="s">
        <v>1</v>
      </c>
      <c r="O164" s="231" t="s">
        <v>44</v>
      </c>
      <c r="P164" s="232">
        <f>I164+J164</f>
        <v>0</v>
      </c>
      <c r="Q164" s="232">
        <f>ROUND(I164*H164,2)</f>
        <v>0</v>
      </c>
      <c r="R164" s="232">
        <f>ROUND(J164*H164,2)</f>
        <v>0</v>
      </c>
      <c r="S164" s="91"/>
      <c r="T164" s="233">
        <f>S164*H164</f>
        <v>0</v>
      </c>
      <c r="U164" s="233">
        <v>0</v>
      </c>
      <c r="V164" s="233">
        <f>U164*H164</f>
        <v>0</v>
      </c>
      <c r="W164" s="233">
        <v>0</v>
      </c>
      <c r="X164" s="234">
        <f>W164*H164</f>
        <v>0</v>
      </c>
      <c r="Y164" s="38"/>
      <c r="Z164" s="38"/>
      <c r="AA164" s="38"/>
      <c r="AB164" s="38"/>
      <c r="AC164" s="38"/>
      <c r="AD164" s="38"/>
      <c r="AE164" s="38"/>
      <c r="AR164" s="235" t="s">
        <v>155</v>
      </c>
      <c r="AT164" s="235" t="s">
        <v>151</v>
      </c>
      <c r="AU164" s="235" t="s">
        <v>91</v>
      </c>
      <c r="AY164" s="17" t="s">
        <v>148</v>
      </c>
      <c r="BE164" s="236">
        <f>IF(O164="základní",K164,0)</f>
        <v>0</v>
      </c>
      <c r="BF164" s="236">
        <f>IF(O164="snížená",K164,0)</f>
        <v>0</v>
      </c>
      <c r="BG164" s="236">
        <f>IF(O164="zákl. přenesená",K164,0)</f>
        <v>0</v>
      </c>
      <c r="BH164" s="236">
        <f>IF(O164="sníž. přenesená",K164,0)</f>
        <v>0</v>
      </c>
      <c r="BI164" s="236">
        <f>IF(O164="nulová",K164,0)</f>
        <v>0</v>
      </c>
      <c r="BJ164" s="17" t="s">
        <v>89</v>
      </c>
      <c r="BK164" s="236">
        <f>ROUND(P164*H164,2)</f>
        <v>0</v>
      </c>
      <c r="BL164" s="17" t="s">
        <v>156</v>
      </c>
      <c r="BM164" s="235" t="s">
        <v>201</v>
      </c>
    </row>
    <row r="165" spans="1:47" s="2" customFormat="1" ht="12">
      <c r="A165" s="38"/>
      <c r="B165" s="39"/>
      <c r="C165" s="40"/>
      <c r="D165" s="237" t="s">
        <v>158</v>
      </c>
      <c r="E165" s="40"/>
      <c r="F165" s="238" t="s">
        <v>200</v>
      </c>
      <c r="G165" s="40"/>
      <c r="H165" s="40"/>
      <c r="I165" s="239"/>
      <c r="J165" s="239"/>
      <c r="K165" s="40"/>
      <c r="L165" s="40"/>
      <c r="M165" s="44"/>
      <c r="N165" s="240"/>
      <c r="O165" s="241"/>
      <c r="P165" s="91"/>
      <c r="Q165" s="91"/>
      <c r="R165" s="91"/>
      <c r="S165" s="91"/>
      <c r="T165" s="91"/>
      <c r="U165" s="91"/>
      <c r="V165" s="91"/>
      <c r="W165" s="91"/>
      <c r="X165" s="92"/>
      <c r="Y165" s="38"/>
      <c r="Z165" s="38"/>
      <c r="AA165" s="38"/>
      <c r="AB165" s="38"/>
      <c r="AC165" s="38"/>
      <c r="AD165" s="38"/>
      <c r="AE165" s="38"/>
      <c r="AT165" s="17" t="s">
        <v>158</v>
      </c>
      <c r="AU165" s="17" t="s">
        <v>91</v>
      </c>
    </row>
    <row r="166" spans="1:47" s="2" customFormat="1" ht="12">
      <c r="A166" s="38"/>
      <c r="B166" s="39"/>
      <c r="C166" s="40"/>
      <c r="D166" s="237" t="s">
        <v>176</v>
      </c>
      <c r="E166" s="40"/>
      <c r="F166" s="284" t="s">
        <v>192</v>
      </c>
      <c r="G166" s="40"/>
      <c r="H166" s="40"/>
      <c r="I166" s="239"/>
      <c r="J166" s="239"/>
      <c r="K166" s="40"/>
      <c r="L166" s="40"/>
      <c r="M166" s="44"/>
      <c r="N166" s="240"/>
      <c r="O166" s="241"/>
      <c r="P166" s="91"/>
      <c r="Q166" s="91"/>
      <c r="R166" s="91"/>
      <c r="S166" s="91"/>
      <c r="T166" s="91"/>
      <c r="U166" s="91"/>
      <c r="V166" s="91"/>
      <c r="W166" s="91"/>
      <c r="X166" s="92"/>
      <c r="Y166" s="38"/>
      <c r="Z166" s="38"/>
      <c r="AA166" s="38"/>
      <c r="AB166" s="38"/>
      <c r="AC166" s="38"/>
      <c r="AD166" s="38"/>
      <c r="AE166" s="38"/>
      <c r="AT166" s="17" t="s">
        <v>176</v>
      </c>
      <c r="AU166" s="17" t="s">
        <v>91</v>
      </c>
    </row>
    <row r="167" spans="1:51" s="13" customFormat="1" ht="12">
      <c r="A167" s="13"/>
      <c r="B167" s="242"/>
      <c r="C167" s="243"/>
      <c r="D167" s="237" t="s">
        <v>159</v>
      </c>
      <c r="E167" s="244" t="s">
        <v>1</v>
      </c>
      <c r="F167" s="245" t="s">
        <v>160</v>
      </c>
      <c r="G167" s="243"/>
      <c r="H167" s="244" t="s">
        <v>1</v>
      </c>
      <c r="I167" s="246"/>
      <c r="J167" s="246"/>
      <c r="K167" s="243"/>
      <c r="L167" s="243"/>
      <c r="M167" s="247"/>
      <c r="N167" s="248"/>
      <c r="O167" s="249"/>
      <c r="P167" s="249"/>
      <c r="Q167" s="249"/>
      <c r="R167" s="249"/>
      <c r="S167" s="249"/>
      <c r="T167" s="249"/>
      <c r="U167" s="249"/>
      <c r="V167" s="249"/>
      <c r="W167" s="249"/>
      <c r="X167" s="250"/>
      <c r="Y167" s="13"/>
      <c r="Z167" s="13"/>
      <c r="AA167" s="13"/>
      <c r="AB167" s="13"/>
      <c r="AC167" s="13"/>
      <c r="AD167" s="13"/>
      <c r="AE167" s="13"/>
      <c r="AT167" s="251" t="s">
        <v>159</v>
      </c>
      <c r="AU167" s="251" t="s">
        <v>91</v>
      </c>
      <c r="AV167" s="13" t="s">
        <v>89</v>
      </c>
      <c r="AW167" s="13" t="s">
        <v>5</v>
      </c>
      <c r="AX167" s="13" t="s">
        <v>81</v>
      </c>
      <c r="AY167" s="251" t="s">
        <v>148</v>
      </c>
    </row>
    <row r="168" spans="1:51" s="14" customFormat="1" ht="12">
      <c r="A168" s="14"/>
      <c r="B168" s="252"/>
      <c r="C168" s="253"/>
      <c r="D168" s="237" t="s">
        <v>159</v>
      </c>
      <c r="E168" s="254" t="s">
        <v>1</v>
      </c>
      <c r="F168" s="255" t="s">
        <v>193</v>
      </c>
      <c r="G168" s="253"/>
      <c r="H168" s="256">
        <v>7</v>
      </c>
      <c r="I168" s="257"/>
      <c r="J168" s="257"/>
      <c r="K168" s="253"/>
      <c r="L168" s="253"/>
      <c r="M168" s="258"/>
      <c r="N168" s="259"/>
      <c r="O168" s="260"/>
      <c r="P168" s="260"/>
      <c r="Q168" s="260"/>
      <c r="R168" s="260"/>
      <c r="S168" s="260"/>
      <c r="T168" s="260"/>
      <c r="U168" s="260"/>
      <c r="V168" s="260"/>
      <c r="W168" s="260"/>
      <c r="X168" s="261"/>
      <c r="Y168" s="14"/>
      <c r="Z168" s="14"/>
      <c r="AA168" s="14"/>
      <c r="AB168" s="14"/>
      <c r="AC168" s="14"/>
      <c r="AD168" s="14"/>
      <c r="AE168" s="14"/>
      <c r="AT168" s="262" t="s">
        <v>159</v>
      </c>
      <c r="AU168" s="262" t="s">
        <v>91</v>
      </c>
      <c r="AV168" s="14" t="s">
        <v>91</v>
      </c>
      <c r="AW168" s="14" t="s">
        <v>5</v>
      </c>
      <c r="AX168" s="14" t="s">
        <v>81</v>
      </c>
      <c r="AY168" s="262" t="s">
        <v>148</v>
      </c>
    </row>
    <row r="169" spans="1:51" s="15" customFormat="1" ht="12">
      <c r="A169" s="15"/>
      <c r="B169" s="263"/>
      <c r="C169" s="264"/>
      <c r="D169" s="237" t="s">
        <v>159</v>
      </c>
      <c r="E169" s="265" t="s">
        <v>1</v>
      </c>
      <c r="F169" s="266" t="s">
        <v>161</v>
      </c>
      <c r="G169" s="264"/>
      <c r="H169" s="267">
        <v>7</v>
      </c>
      <c r="I169" s="268"/>
      <c r="J169" s="268"/>
      <c r="K169" s="264"/>
      <c r="L169" s="264"/>
      <c r="M169" s="269"/>
      <c r="N169" s="270"/>
      <c r="O169" s="271"/>
      <c r="P169" s="271"/>
      <c r="Q169" s="271"/>
      <c r="R169" s="271"/>
      <c r="S169" s="271"/>
      <c r="T169" s="271"/>
      <c r="U169" s="271"/>
      <c r="V169" s="271"/>
      <c r="W169" s="271"/>
      <c r="X169" s="272"/>
      <c r="Y169" s="15"/>
      <c r="Z169" s="15"/>
      <c r="AA169" s="15"/>
      <c r="AB169" s="15"/>
      <c r="AC169" s="15"/>
      <c r="AD169" s="15"/>
      <c r="AE169" s="15"/>
      <c r="AT169" s="273" t="s">
        <v>159</v>
      </c>
      <c r="AU169" s="273" t="s">
        <v>91</v>
      </c>
      <c r="AV169" s="15" t="s">
        <v>156</v>
      </c>
      <c r="AW169" s="15" t="s">
        <v>5</v>
      </c>
      <c r="AX169" s="15" t="s">
        <v>89</v>
      </c>
      <c r="AY169" s="273" t="s">
        <v>148</v>
      </c>
    </row>
    <row r="170" spans="1:65" s="2" customFormat="1" ht="49.05" customHeight="1">
      <c r="A170" s="38"/>
      <c r="B170" s="39"/>
      <c r="C170" s="221" t="s">
        <v>202</v>
      </c>
      <c r="D170" s="221" t="s">
        <v>151</v>
      </c>
      <c r="E170" s="222" t="s">
        <v>203</v>
      </c>
      <c r="F170" s="223" t="s">
        <v>204</v>
      </c>
      <c r="G170" s="224" t="s">
        <v>154</v>
      </c>
      <c r="H170" s="225">
        <v>2</v>
      </c>
      <c r="I170" s="226"/>
      <c r="J170" s="227"/>
      <c r="K170" s="228">
        <f>ROUND(P170*H170,2)</f>
        <v>0</v>
      </c>
      <c r="L170" s="223" t="s">
        <v>1</v>
      </c>
      <c r="M170" s="229"/>
      <c r="N170" s="230" t="s">
        <v>1</v>
      </c>
      <c r="O170" s="231" t="s">
        <v>44</v>
      </c>
      <c r="P170" s="232">
        <f>I170+J170</f>
        <v>0</v>
      </c>
      <c r="Q170" s="232">
        <f>ROUND(I170*H170,2)</f>
        <v>0</v>
      </c>
      <c r="R170" s="232">
        <f>ROUND(J170*H170,2)</f>
        <v>0</v>
      </c>
      <c r="S170" s="91"/>
      <c r="T170" s="233">
        <f>S170*H170</f>
        <v>0</v>
      </c>
      <c r="U170" s="233">
        <v>0</v>
      </c>
      <c r="V170" s="233">
        <f>U170*H170</f>
        <v>0</v>
      </c>
      <c r="W170" s="233">
        <v>0</v>
      </c>
      <c r="X170" s="234">
        <f>W170*H170</f>
        <v>0</v>
      </c>
      <c r="Y170" s="38"/>
      <c r="Z170" s="38"/>
      <c r="AA170" s="38"/>
      <c r="AB170" s="38"/>
      <c r="AC170" s="38"/>
      <c r="AD170" s="38"/>
      <c r="AE170" s="38"/>
      <c r="AR170" s="235" t="s">
        <v>155</v>
      </c>
      <c r="AT170" s="235" t="s">
        <v>151</v>
      </c>
      <c r="AU170" s="235" t="s">
        <v>91</v>
      </c>
      <c r="AY170" s="17" t="s">
        <v>148</v>
      </c>
      <c r="BE170" s="236">
        <f>IF(O170="základní",K170,0)</f>
        <v>0</v>
      </c>
      <c r="BF170" s="236">
        <f>IF(O170="snížená",K170,0)</f>
        <v>0</v>
      </c>
      <c r="BG170" s="236">
        <f>IF(O170="zákl. přenesená",K170,0)</f>
        <v>0</v>
      </c>
      <c r="BH170" s="236">
        <f>IF(O170="sníž. přenesená",K170,0)</f>
        <v>0</v>
      </c>
      <c r="BI170" s="236">
        <f>IF(O170="nulová",K170,0)</f>
        <v>0</v>
      </c>
      <c r="BJ170" s="17" t="s">
        <v>89</v>
      </c>
      <c r="BK170" s="236">
        <f>ROUND(P170*H170,2)</f>
        <v>0</v>
      </c>
      <c r="BL170" s="17" t="s">
        <v>156</v>
      </c>
      <c r="BM170" s="235" t="s">
        <v>205</v>
      </c>
    </row>
    <row r="171" spans="1:47" s="2" customFormat="1" ht="12">
      <c r="A171" s="38"/>
      <c r="B171" s="39"/>
      <c r="C171" s="40"/>
      <c r="D171" s="237" t="s">
        <v>158</v>
      </c>
      <c r="E171" s="40"/>
      <c r="F171" s="238" t="s">
        <v>204</v>
      </c>
      <c r="G171" s="40"/>
      <c r="H171" s="40"/>
      <c r="I171" s="239"/>
      <c r="J171" s="239"/>
      <c r="K171" s="40"/>
      <c r="L171" s="40"/>
      <c r="M171" s="44"/>
      <c r="N171" s="240"/>
      <c r="O171" s="241"/>
      <c r="P171" s="91"/>
      <c r="Q171" s="91"/>
      <c r="R171" s="91"/>
      <c r="S171" s="91"/>
      <c r="T171" s="91"/>
      <c r="U171" s="91"/>
      <c r="V171" s="91"/>
      <c r="W171" s="91"/>
      <c r="X171" s="92"/>
      <c r="Y171" s="38"/>
      <c r="Z171" s="38"/>
      <c r="AA171" s="38"/>
      <c r="AB171" s="38"/>
      <c r="AC171" s="38"/>
      <c r="AD171" s="38"/>
      <c r="AE171" s="38"/>
      <c r="AT171" s="17" t="s">
        <v>158</v>
      </c>
      <c r="AU171" s="17" t="s">
        <v>91</v>
      </c>
    </row>
    <row r="172" spans="1:47" s="2" customFormat="1" ht="12">
      <c r="A172" s="38"/>
      <c r="B172" s="39"/>
      <c r="C172" s="40"/>
      <c r="D172" s="237" t="s">
        <v>176</v>
      </c>
      <c r="E172" s="40"/>
      <c r="F172" s="284" t="s">
        <v>192</v>
      </c>
      <c r="G172" s="40"/>
      <c r="H172" s="40"/>
      <c r="I172" s="239"/>
      <c r="J172" s="239"/>
      <c r="K172" s="40"/>
      <c r="L172" s="40"/>
      <c r="M172" s="44"/>
      <c r="N172" s="240"/>
      <c r="O172" s="241"/>
      <c r="P172" s="91"/>
      <c r="Q172" s="91"/>
      <c r="R172" s="91"/>
      <c r="S172" s="91"/>
      <c r="T172" s="91"/>
      <c r="U172" s="91"/>
      <c r="V172" s="91"/>
      <c r="W172" s="91"/>
      <c r="X172" s="92"/>
      <c r="Y172" s="38"/>
      <c r="Z172" s="38"/>
      <c r="AA172" s="38"/>
      <c r="AB172" s="38"/>
      <c r="AC172" s="38"/>
      <c r="AD172" s="38"/>
      <c r="AE172" s="38"/>
      <c r="AT172" s="17" t="s">
        <v>176</v>
      </c>
      <c r="AU172" s="17" t="s">
        <v>91</v>
      </c>
    </row>
    <row r="173" spans="1:51" s="13" customFormat="1" ht="12">
      <c r="A173" s="13"/>
      <c r="B173" s="242"/>
      <c r="C173" s="243"/>
      <c r="D173" s="237" t="s">
        <v>159</v>
      </c>
      <c r="E173" s="244" t="s">
        <v>1</v>
      </c>
      <c r="F173" s="245" t="s">
        <v>160</v>
      </c>
      <c r="G173" s="243"/>
      <c r="H173" s="244" t="s">
        <v>1</v>
      </c>
      <c r="I173" s="246"/>
      <c r="J173" s="246"/>
      <c r="K173" s="243"/>
      <c r="L173" s="243"/>
      <c r="M173" s="247"/>
      <c r="N173" s="248"/>
      <c r="O173" s="249"/>
      <c r="P173" s="249"/>
      <c r="Q173" s="249"/>
      <c r="R173" s="249"/>
      <c r="S173" s="249"/>
      <c r="T173" s="249"/>
      <c r="U173" s="249"/>
      <c r="V173" s="249"/>
      <c r="W173" s="249"/>
      <c r="X173" s="250"/>
      <c r="Y173" s="13"/>
      <c r="Z173" s="13"/>
      <c r="AA173" s="13"/>
      <c r="AB173" s="13"/>
      <c r="AC173" s="13"/>
      <c r="AD173" s="13"/>
      <c r="AE173" s="13"/>
      <c r="AT173" s="251" t="s">
        <v>159</v>
      </c>
      <c r="AU173" s="251" t="s">
        <v>91</v>
      </c>
      <c r="AV173" s="13" t="s">
        <v>89</v>
      </c>
      <c r="AW173" s="13" t="s">
        <v>5</v>
      </c>
      <c r="AX173" s="13" t="s">
        <v>81</v>
      </c>
      <c r="AY173" s="251" t="s">
        <v>148</v>
      </c>
    </row>
    <row r="174" spans="1:51" s="14" customFormat="1" ht="12">
      <c r="A174" s="14"/>
      <c r="B174" s="252"/>
      <c r="C174" s="253"/>
      <c r="D174" s="237" t="s">
        <v>159</v>
      </c>
      <c r="E174" s="254" t="s">
        <v>1</v>
      </c>
      <c r="F174" s="255" t="s">
        <v>91</v>
      </c>
      <c r="G174" s="253"/>
      <c r="H174" s="256">
        <v>2</v>
      </c>
      <c r="I174" s="257"/>
      <c r="J174" s="257"/>
      <c r="K174" s="253"/>
      <c r="L174" s="253"/>
      <c r="M174" s="258"/>
      <c r="N174" s="259"/>
      <c r="O174" s="260"/>
      <c r="P174" s="260"/>
      <c r="Q174" s="260"/>
      <c r="R174" s="260"/>
      <c r="S174" s="260"/>
      <c r="T174" s="260"/>
      <c r="U174" s="260"/>
      <c r="V174" s="260"/>
      <c r="W174" s="260"/>
      <c r="X174" s="261"/>
      <c r="Y174" s="14"/>
      <c r="Z174" s="14"/>
      <c r="AA174" s="14"/>
      <c r="AB174" s="14"/>
      <c r="AC174" s="14"/>
      <c r="AD174" s="14"/>
      <c r="AE174" s="14"/>
      <c r="AT174" s="262" t="s">
        <v>159</v>
      </c>
      <c r="AU174" s="262" t="s">
        <v>91</v>
      </c>
      <c r="AV174" s="14" t="s">
        <v>91</v>
      </c>
      <c r="AW174" s="14" t="s">
        <v>5</v>
      </c>
      <c r="AX174" s="14" t="s">
        <v>81</v>
      </c>
      <c r="AY174" s="262" t="s">
        <v>148</v>
      </c>
    </row>
    <row r="175" spans="1:51" s="15" customFormat="1" ht="12">
      <c r="A175" s="15"/>
      <c r="B175" s="263"/>
      <c r="C175" s="264"/>
      <c r="D175" s="237" t="s">
        <v>159</v>
      </c>
      <c r="E175" s="265" t="s">
        <v>1</v>
      </c>
      <c r="F175" s="266" t="s">
        <v>161</v>
      </c>
      <c r="G175" s="264"/>
      <c r="H175" s="267">
        <v>2</v>
      </c>
      <c r="I175" s="268"/>
      <c r="J175" s="268"/>
      <c r="K175" s="264"/>
      <c r="L175" s="264"/>
      <c r="M175" s="269"/>
      <c r="N175" s="270"/>
      <c r="O175" s="271"/>
      <c r="P175" s="271"/>
      <c r="Q175" s="271"/>
      <c r="R175" s="271"/>
      <c r="S175" s="271"/>
      <c r="T175" s="271"/>
      <c r="U175" s="271"/>
      <c r="V175" s="271"/>
      <c r="W175" s="271"/>
      <c r="X175" s="272"/>
      <c r="Y175" s="15"/>
      <c r="Z175" s="15"/>
      <c r="AA175" s="15"/>
      <c r="AB175" s="15"/>
      <c r="AC175" s="15"/>
      <c r="AD175" s="15"/>
      <c r="AE175" s="15"/>
      <c r="AT175" s="273" t="s">
        <v>159</v>
      </c>
      <c r="AU175" s="273" t="s">
        <v>91</v>
      </c>
      <c r="AV175" s="15" t="s">
        <v>156</v>
      </c>
      <c r="AW175" s="15" t="s">
        <v>5</v>
      </c>
      <c r="AX175" s="15" t="s">
        <v>89</v>
      </c>
      <c r="AY175" s="273" t="s">
        <v>148</v>
      </c>
    </row>
    <row r="176" spans="1:65" s="2" customFormat="1" ht="24.15" customHeight="1">
      <c r="A176" s="38"/>
      <c r="B176" s="39"/>
      <c r="C176" s="274" t="s">
        <v>206</v>
      </c>
      <c r="D176" s="274" t="s">
        <v>162</v>
      </c>
      <c r="E176" s="275" t="s">
        <v>207</v>
      </c>
      <c r="F176" s="276" t="s">
        <v>208</v>
      </c>
      <c r="G176" s="277" t="s">
        <v>154</v>
      </c>
      <c r="H176" s="278">
        <v>1</v>
      </c>
      <c r="I176" s="279"/>
      <c r="J176" s="279"/>
      <c r="K176" s="280">
        <f>ROUND(P176*H176,2)</f>
        <v>0</v>
      </c>
      <c r="L176" s="276" t="s">
        <v>166</v>
      </c>
      <c r="M176" s="44"/>
      <c r="N176" s="281" t="s">
        <v>1</v>
      </c>
      <c r="O176" s="231" t="s">
        <v>44</v>
      </c>
      <c r="P176" s="232">
        <f>I176+J176</f>
        <v>0</v>
      </c>
      <c r="Q176" s="232">
        <f>ROUND(I176*H176,2)</f>
        <v>0</v>
      </c>
      <c r="R176" s="232">
        <f>ROUND(J176*H176,2)</f>
        <v>0</v>
      </c>
      <c r="S176" s="91"/>
      <c r="T176" s="233">
        <f>S176*H176</f>
        <v>0</v>
      </c>
      <c r="U176" s="233">
        <v>0</v>
      </c>
      <c r="V176" s="233">
        <f>U176*H176</f>
        <v>0</v>
      </c>
      <c r="W176" s="233">
        <v>0</v>
      </c>
      <c r="X176" s="234">
        <f>W176*H176</f>
        <v>0</v>
      </c>
      <c r="Y176" s="38"/>
      <c r="Z176" s="38"/>
      <c r="AA176" s="38"/>
      <c r="AB176" s="38"/>
      <c r="AC176" s="38"/>
      <c r="AD176" s="38"/>
      <c r="AE176" s="38"/>
      <c r="AR176" s="235" t="s">
        <v>156</v>
      </c>
      <c r="AT176" s="235" t="s">
        <v>162</v>
      </c>
      <c r="AU176" s="235" t="s">
        <v>91</v>
      </c>
      <c r="AY176" s="17" t="s">
        <v>148</v>
      </c>
      <c r="BE176" s="236">
        <f>IF(O176="základní",K176,0)</f>
        <v>0</v>
      </c>
      <c r="BF176" s="236">
        <f>IF(O176="snížená",K176,0)</f>
        <v>0</v>
      </c>
      <c r="BG176" s="236">
        <f>IF(O176="zákl. přenesená",K176,0)</f>
        <v>0</v>
      </c>
      <c r="BH176" s="236">
        <f>IF(O176="sníž. přenesená",K176,0)</f>
        <v>0</v>
      </c>
      <c r="BI176" s="236">
        <f>IF(O176="nulová",K176,0)</f>
        <v>0</v>
      </c>
      <c r="BJ176" s="17" t="s">
        <v>89</v>
      </c>
      <c r="BK176" s="236">
        <f>ROUND(P176*H176,2)</f>
        <v>0</v>
      </c>
      <c r="BL176" s="17" t="s">
        <v>156</v>
      </c>
      <c r="BM176" s="235" t="s">
        <v>209</v>
      </c>
    </row>
    <row r="177" spans="1:47" s="2" customFormat="1" ht="12">
      <c r="A177" s="38"/>
      <c r="B177" s="39"/>
      <c r="C177" s="40"/>
      <c r="D177" s="237" t="s">
        <v>158</v>
      </c>
      <c r="E177" s="40"/>
      <c r="F177" s="238" t="s">
        <v>210</v>
      </c>
      <c r="G177" s="40"/>
      <c r="H177" s="40"/>
      <c r="I177" s="239"/>
      <c r="J177" s="239"/>
      <c r="K177" s="40"/>
      <c r="L177" s="40"/>
      <c r="M177" s="44"/>
      <c r="N177" s="240"/>
      <c r="O177" s="241"/>
      <c r="P177" s="91"/>
      <c r="Q177" s="91"/>
      <c r="R177" s="91"/>
      <c r="S177" s="91"/>
      <c r="T177" s="91"/>
      <c r="U177" s="91"/>
      <c r="V177" s="91"/>
      <c r="W177" s="91"/>
      <c r="X177" s="92"/>
      <c r="Y177" s="38"/>
      <c r="Z177" s="38"/>
      <c r="AA177" s="38"/>
      <c r="AB177" s="38"/>
      <c r="AC177" s="38"/>
      <c r="AD177" s="38"/>
      <c r="AE177" s="38"/>
      <c r="AT177" s="17" t="s">
        <v>158</v>
      </c>
      <c r="AU177" s="17" t="s">
        <v>91</v>
      </c>
    </row>
    <row r="178" spans="1:47" s="2" customFormat="1" ht="12">
      <c r="A178" s="38"/>
      <c r="B178" s="39"/>
      <c r="C178" s="40"/>
      <c r="D178" s="282" t="s">
        <v>169</v>
      </c>
      <c r="E178" s="40"/>
      <c r="F178" s="283" t="s">
        <v>211</v>
      </c>
      <c r="G178" s="40"/>
      <c r="H178" s="40"/>
      <c r="I178" s="239"/>
      <c r="J178" s="239"/>
      <c r="K178" s="40"/>
      <c r="L178" s="40"/>
      <c r="M178" s="44"/>
      <c r="N178" s="240"/>
      <c r="O178" s="241"/>
      <c r="P178" s="91"/>
      <c r="Q178" s="91"/>
      <c r="R178" s="91"/>
      <c r="S178" s="91"/>
      <c r="T178" s="91"/>
      <c r="U178" s="91"/>
      <c r="V178" s="91"/>
      <c r="W178" s="91"/>
      <c r="X178" s="92"/>
      <c r="Y178" s="38"/>
      <c r="Z178" s="38"/>
      <c r="AA178" s="38"/>
      <c r="AB178" s="38"/>
      <c r="AC178" s="38"/>
      <c r="AD178" s="38"/>
      <c r="AE178" s="38"/>
      <c r="AT178" s="17" t="s">
        <v>169</v>
      </c>
      <c r="AU178" s="17" t="s">
        <v>91</v>
      </c>
    </row>
    <row r="179" spans="1:51" s="13" customFormat="1" ht="12">
      <c r="A179" s="13"/>
      <c r="B179" s="242"/>
      <c r="C179" s="243"/>
      <c r="D179" s="237" t="s">
        <v>159</v>
      </c>
      <c r="E179" s="244" t="s">
        <v>1</v>
      </c>
      <c r="F179" s="245" t="s">
        <v>160</v>
      </c>
      <c r="G179" s="243"/>
      <c r="H179" s="244" t="s">
        <v>1</v>
      </c>
      <c r="I179" s="246"/>
      <c r="J179" s="246"/>
      <c r="K179" s="243"/>
      <c r="L179" s="243"/>
      <c r="M179" s="247"/>
      <c r="N179" s="248"/>
      <c r="O179" s="249"/>
      <c r="P179" s="249"/>
      <c r="Q179" s="249"/>
      <c r="R179" s="249"/>
      <c r="S179" s="249"/>
      <c r="T179" s="249"/>
      <c r="U179" s="249"/>
      <c r="V179" s="249"/>
      <c r="W179" s="249"/>
      <c r="X179" s="250"/>
      <c r="Y179" s="13"/>
      <c r="Z179" s="13"/>
      <c r="AA179" s="13"/>
      <c r="AB179" s="13"/>
      <c r="AC179" s="13"/>
      <c r="AD179" s="13"/>
      <c r="AE179" s="13"/>
      <c r="AT179" s="251" t="s">
        <v>159</v>
      </c>
      <c r="AU179" s="251" t="s">
        <v>91</v>
      </c>
      <c r="AV179" s="13" t="s">
        <v>89</v>
      </c>
      <c r="AW179" s="13" t="s">
        <v>5</v>
      </c>
      <c r="AX179" s="13" t="s">
        <v>81</v>
      </c>
      <c r="AY179" s="251" t="s">
        <v>148</v>
      </c>
    </row>
    <row r="180" spans="1:51" s="14" customFormat="1" ht="12">
      <c r="A180" s="14"/>
      <c r="B180" s="252"/>
      <c r="C180" s="253"/>
      <c r="D180" s="237" t="s">
        <v>159</v>
      </c>
      <c r="E180" s="254" t="s">
        <v>1</v>
      </c>
      <c r="F180" s="255" t="s">
        <v>89</v>
      </c>
      <c r="G180" s="253"/>
      <c r="H180" s="256">
        <v>1</v>
      </c>
      <c r="I180" s="257"/>
      <c r="J180" s="257"/>
      <c r="K180" s="253"/>
      <c r="L180" s="253"/>
      <c r="M180" s="258"/>
      <c r="N180" s="259"/>
      <c r="O180" s="260"/>
      <c r="P180" s="260"/>
      <c r="Q180" s="260"/>
      <c r="R180" s="260"/>
      <c r="S180" s="260"/>
      <c r="T180" s="260"/>
      <c r="U180" s="260"/>
      <c r="V180" s="260"/>
      <c r="W180" s="260"/>
      <c r="X180" s="261"/>
      <c r="Y180" s="14"/>
      <c r="Z180" s="14"/>
      <c r="AA180" s="14"/>
      <c r="AB180" s="14"/>
      <c r="AC180" s="14"/>
      <c r="AD180" s="14"/>
      <c r="AE180" s="14"/>
      <c r="AT180" s="262" t="s">
        <v>159</v>
      </c>
      <c r="AU180" s="262" t="s">
        <v>91</v>
      </c>
      <c r="AV180" s="14" t="s">
        <v>91</v>
      </c>
      <c r="AW180" s="14" t="s">
        <v>5</v>
      </c>
      <c r="AX180" s="14" t="s">
        <v>81</v>
      </c>
      <c r="AY180" s="262" t="s">
        <v>148</v>
      </c>
    </row>
    <row r="181" spans="1:51" s="15" customFormat="1" ht="12">
      <c r="A181" s="15"/>
      <c r="B181" s="263"/>
      <c r="C181" s="264"/>
      <c r="D181" s="237" t="s">
        <v>159</v>
      </c>
      <c r="E181" s="265" t="s">
        <v>1</v>
      </c>
      <c r="F181" s="266" t="s">
        <v>161</v>
      </c>
      <c r="G181" s="264"/>
      <c r="H181" s="267">
        <v>1</v>
      </c>
      <c r="I181" s="268"/>
      <c r="J181" s="268"/>
      <c r="K181" s="264"/>
      <c r="L181" s="264"/>
      <c r="M181" s="269"/>
      <c r="N181" s="270"/>
      <c r="O181" s="271"/>
      <c r="P181" s="271"/>
      <c r="Q181" s="271"/>
      <c r="R181" s="271"/>
      <c r="S181" s="271"/>
      <c r="T181" s="271"/>
      <c r="U181" s="271"/>
      <c r="V181" s="271"/>
      <c r="W181" s="271"/>
      <c r="X181" s="272"/>
      <c r="Y181" s="15"/>
      <c r="Z181" s="15"/>
      <c r="AA181" s="15"/>
      <c r="AB181" s="15"/>
      <c r="AC181" s="15"/>
      <c r="AD181" s="15"/>
      <c r="AE181" s="15"/>
      <c r="AT181" s="273" t="s">
        <v>159</v>
      </c>
      <c r="AU181" s="273" t="s">
        <v>91</v>
      </c>
      <c r="AV181" s="15" t="s">
        <v>156</v>
      </c>
      <c r="AW181" s="15" t="s">
        <v>5</v>
      </c>
      <c r="AX181" s="15" t="s">
        <v>89</v>
      </c>
      <c r="AY181" s="273" t="s">
        <v>148</v>
      </c>
    </row>
    <row r="182" spans="1:65" s="2" customFormat="1" ht="24.15" customHeight="1">
      <c r="A182" s="38"/>
      <c r="B182" s="39"/>
      <c r="C182" s="221" t="s">
        <v>212</v>
      </c>
      <c r="D182" s="221" t="s">
        <v>151</v>
      </c>
      <c r="E182" s="222" t="s">
        <v>213</v>
      </c>
      <c r="F182" s="223" t="s">
        <v>214</v>
      </c>
      <c r="G182" s="224" t="s">
        <v>154</v>
      </c>
      <c r="H182" s="225">
        <v>1</v>
      </c>
      <c r="I182" s="226"/>
      <c r="J182" s="227"/>
      <c r="K182" s="228">
        <f>ROUND(P182*H182,2)</f>
        <v>0</v>
      </c>
      <c r="L182" s="223" t="s">
        <v>1</v>
      </c>
      <c r="M182" s="229"/>
      <c r="N182" s="230" t="s">
        <v>1</v>
      </c>
      <c r="O182" s="231" t="s">
        <v>44</v>
      </c>
      <c r="P182" s="232">
        <f>I182+J182</f>
        <v>0</v>
      </c>
      <c r="Q182" s="232">
        <f>ROUND(I182*H182,2)</f>
        <v>0</v>
      </c>
      <c r="R182" s="232">
        <f>ROUND(J182*H182,2)</f>
        <v>0</v>
      </c>
      <c r="S182" s="91"/>
      <c r="T182" s="233">
        <f>S182*H182</f>
        <v>0</v>
      </c>
      <c r="U182" s="233">
        <v>0</v>
      </c>
      <c r="V182" s="233">
        <f>U182*H182</f>
        <v>0</v>
      </c>
      <c r="W182" s="233">
        <v>0</v>
      </c>
      <c r="X182" s="234">
        <f>W182*H182</f>
        <v>0</v>
      </c>
      <c r="Y182" s="38"/>
      <c r="Z182" s="38"/>
      <c r="AA182" s="38"/>
      <c r="AB182" s="38"/>
      <c r="AC182" s="38"/>
      <c r="AD182" s="38"/>
      <c r="AE182" s="38"/>
      <c r="AR182" s="235" t="s">
        <v>155</v>
      </c>
      <c r="AT182" s="235" t="s">
        <v>151</v>
      </c>
      <c r="AU182" s="235" t="s">
        <v>91</v>
      </c>
      <c r="AY182" s="17" t="s">
        <v>148</v>
      </c>
      <c r="BE182" s="236">
        <f>IF(O182="základní",K182,0)</f>
        <v>0</v>
      </c>
      <c r="BF182" s="236">
        <f>IF(O182="snížená",K182,0)</f>
        <v>0</v>
      </c>
      <c r="BG182" s="236">
        <f>IF(O182="zákl. přenesená",K182,0)</f>
        <v>0</v>
      </c>
      <c r="BH182" s="236">
        <f>IF(O182="sníž. přenesená",K182,0)</f>
        <v>0</v>
      </c>
      <c r="BI182" s="236">
        <f>IF(O182="nulová",K182,0)</f>
        <v>0</v>
      </c>
      <c r="BJ182" s="17" t="s">
        <v>89</v>
      </c>
      <c r="BK182" s="236">
        <f>ROUND(P182*H182,2)</f>
        <v>0</v>
      </c>
      <c r="BL182" s="17" t="s">
        <v>156</v>
      </c>
      <c r="BM182" s="235" t="s">
        <v>215</v>
      </c>
    </row>
    <row r="183" spans="1:47" s="2" customFormat="1" ht="12">
      <c r="A183" s="38"/>
      <c r="B183" s="39"/>
      <c r="C183" s="40"/>
      <c r="D183" s="237" t="s">
        <v>158</v>
      </c>
      <c r="E183" s="40"/>
      <c r="F183" s="238" t="s">
        <v>214</v>
      </c>
      <c r="G183" s="40"/>
      <c r="H183" s="40"/>
      <c r="I183" s="239"/>
      <c r="J183" s="239"/>
      <c r="K183" s="40"/>
      <c r="L183" s="40"/>
      <c r="M183" s="44"/>
      <c r="N183" s="240"/>
      <c r="O183" s="241"/>
      <c r="P183" s="91"/>
      <c r="Q183" s="91"/>
      <c r="R183" s="91"/>
      <c r="S183" s="91"/>
      <c r="T183" s="91"/>
      <c r="U183" s="91"/>
      <c r="V183" s="91"/>
      <c r="W183" s="91"/>
      <c r="X183" s="92"/>
      <c r="Y183" s="38"/>
      <c r="Z183" s="38"/>
      <c r="AA183" s="38"/>
      <c r="AB183" s="38"/>
      <c r="AC183" s="38"/>
      <c r="AD183" s="38"/>
      <c r="AE183" s="38"/>
      <c r="AT183" s="17" t="s">
        <v>158</v>
      </c>
      <c r="AU183" s="17" t="s">
        <v>91</v>
      </c>
    </row>
    <row r="184" spans="1:47" s="2" customFormat="1" ht="12">
      <c r="A184" s="38"/>
      <c r="B184" s="39"/>
      <c r="C184" s="40"/>
      <c r="D184" s="237" t="s">
        <v>176</v>
      </c>
      <c r="E184" s="40"/>
      <c r="F184" s="284" t="s">
        <v>192</v>
      </c>
      <c r="G184" s="40"/>
      <c r="H184" s="40"/>
      <c r="I184" s="239"/>
      <c r="J184" s="239"/>
      <c r="K184" s="40"/>
      <c r="L184" s="40"/>
      <c r="M184" s="44"/>
      <c r="N184" s="240"/>
      <c r="O184" s="241"/>
      <c r="P184" s="91"/>
      <c r="Q184" s="91"/>
      <c r="R184" s="91"/>
      <c r="S184" s="91"/>
      <c r="T184" s="91"/>
      <c r="U184" s="91"/>
      <c r="V184" s="91"/>
      <c r="W184" s="91"/>
      <c r="X184" s="92"/>
      <c r="Y184" s="38"/>
      <c r="Z184" s="38"/>
      <c r="AA184" s="38"/>
      <c r="AB184" s="38"/>
      <c r="AC184" s="38"/>
      <c r="AD184" s="38"/>
      <c r="AE184" s="38"/>
      <c r="AT184" s="17" t="s">
        <v>176</v>
      </c>
      <c r="AU184" s="17" t="s">
        <v>91</v>
      </c>
    </row>
    <row r="185" spans="1:51" s="13" customFormat="1" ht="12">
      <c r="A185" s="13"/>
      <c r="B185" s="242"/>
      <c r="C185" s="243"/>
      <c r="D185" s="237" t="s">
        <v>159</v>
      </c>
      <c r="E185" s="244" t="s">
        <v>1</v>
      </c>
      <c r="F185" s="245" t="s">
        <v>160</v>
      </c>
      <c r="G185" s="243"/>
      <c r="H185" s="244" t="s">
        <v>1</v>
      </c>
      <c r="I185" s="246"/>
      <c r="J185" s="246"/>
      <c r="K185" s="243"/>
      <c r="L185" s="243"/>
      <c r="M185" s="247"/>
      <c r="N185" s="248"/>
      <c r="O185" s="249"/>
      <c r="P185" s="249"/>
      <c r="Q185" s="249"/>
      <c r="R185" s="249"/>
      <c r="S185" s="249"/>
      <c r="T185" s="249"/>
      <c r="U185" s="249"/>
      <c r="V185" s="249"/>
      <c r="W185" s="249"/>
      <c r="X185" s="250"/>
      <c r="Y185" s="13"/>
      <c r="Z185" s="13"/>
      <c r="AA185" s="13"/>
      <c r="AB185" s="13"/>
      <c r="AC185" s="13"/>
      <c r="AD185" s="13"/>
      <c r="AE185" s="13"/>
      <c r="AT185" s="251" t="s">
        <v>159</v>
      </c>
      <c r="AU185" s="251" t="s">
        <v>91</v>
      </c>
      <c r="AV185" s="13" t="s">
        <v>89</v>
      </c>
      <c r="AW185" s="13" t="s">
        <v>5</v>
      </c>
      <c r="AX185" s="13" t="s">
        <v>81</v>
      </c>
      <c r="AY185" s="251" t="s">
        <v>148</v>
      </c>
    </row>
    <row r="186" spans="1:51" s="14" customFormat="1" ht="12">
      <c r="A186" s="14"/>
      <c r="B186" s="252"/>
      <c r="C186" s="253"/>
      <c r="D186" s="237" t="s">
        <v>159</v>
      </c>
      <c r="E186" s="254" t="s">
        <v>1</v>
      </c>
      <c r="F186" s="255" t="s">
        <v>89</v>
      </c>
      <c r="G186" s="253"/>
      <c r="H186" s="256">
        <v>1</v>
      </c>
      <c r="I186" s="257"/>
      <c r="J186" s="257"/>
      <c r="K186" s="253"/>
      <c r="L186" s="253"/>
      <c r="M186" s="258"/>
      <c r="N186" s="259"/>
      <c r="O186" s="260"/>
      <c r="P186" s="260"/>
      <c r="Q186" s="260"/>
      <c r="R186" s="260"/>
      <c r="S186" s="260"/>
      <c r="T186" s="260"/>
      <c r="U186" s="260"/>
      <c r="V186" s="260"/>
      <c r="W186" s="260"/>
      <c r="X186" s="261"/>
      <c r="Y186" s="14"/>
      <c r="Z186" s="14"/>
      <c r="AA186" s="14"/>
      <c r="AB186" s="14"/>
      <c r="AC186" s="14"/>
      <c r="AD186" s="14"/>
      <c r="AE186" s="14"/>
      <c r="AT186" s="262" t="s">
        <v>159</v>
      </c>
      <c r="AU186" s="262" t="s">
        <v>91</v>
      </c>
      <c r="AV186" s="14" t="s">
        <v>91</v>
      </c>
      <c r="AW186" s="14" t="s">
        <v>5</v>
      </c>
      <c r="AX186" s="14" t="s">
        <v>81</v>
      </c>
      <c r="AY186" s="262" t="s">
        <v>148</v>
      </c>
    </row>
    <row r="187" spans="1:51" s="15" customFormat="1" ht="12">
      <c r="A187" s="15"/>
      <c r="B187" s="263"/>
      <c r="C187" s="264"/>
      <c r="D187" s="237" t="s">
        <v>159</v>
      </c>
      <c r="E187" s="265" t="s">
        <v>1</v>
      </c>
      <c r="F187" s="266" t="s">
        <v>161</v>
      </c>
      <c r="G187" s="264"/>
      <c r="H187" s="267">
        <v>1</v>
      </c>
      <c r="I187" s="268"/>
      <c r="J187" s="268"/>
      <c r="K187" s="264"/>
      <c r="L187" s="264"/>
      <c r="M187" s="269"/>
      <c r="N187" s="270"/>
      <c r="O187" s="271"/>
      <c r="P187" s="271"/>
      <c r="Q187" s="271"/>
      <c r="R187" s="271"/>
      <c r="S187" s="271"/>
      <c r="T187" s="271"/>
      <c r="U187" s="271"/>
      <c r="V187" s="271"/>
      <c r="W187" s="271"/>
      <c r="X187" s="272"/>
      <c r="Y187" s="15"/>
      <c r="Z187" s="15"/>
      <c r="AA187" s="15"/>
      <c r="AB187" s="15"/>
      <c r="AC187" s="15"/>
      <c r="AD187" s="15"/>
      <c r="AE187" s="15"/>
      <c r="AT187" s="273" t="s">
        <v>159</v>
      </c>
      <c r="AU187" s="273" t="s">
        <v>91</v>
      </c>
      <c r="AV187" s="15" t="s">
        <v>156</v>
      </c>
      <c r="AW187" s="15" t="s">
        <v>5</v>
      </c>
      <c r="AX187" s="15" t="s">
        <v>89</v>
      </c>
      <c r="AY187" s="273" t="s">
        <v>148</v>
      </c>
    </row>
    <row r="188" spans="1:65" s="2" customFormat="1" ht="24.15" customHeight="1">
      <c r="A188" s="38"/>
      <c r="B188" s="39"/>
      <c r="C188" s="274" t="s">
        <v>216</v>
      </c>
      <c r="D188" s="274" t="s">
        <v>162</v>
      </c>
      <c r="E188" s="275" t="s">
        <v>217</v>
      </c>
      <c r="F188" s="276" t="s">
        <v>218</v>
      </c>
      <c r="G188" s="277" t="s">
        <v>154</v>
      </c>
      <c r="H188" s="278">
        <v>3</v>
      </c>
      <c r="I188" s="279"/>
      <c r="J188" s="279"/>
      <c r="K188" s="280">
        <f>ROUND(P188*H188,2)</f>
        <v>0</v>
      </c>
      <c r="L188" s="276" t="s">
        <v>166</v>
      </c>
      <c r="M188" s="44"/>
      <c r="N188" s="281" t="s">
        <v>1</v>
      </c>
      <c r="O188" s="231" t="s">
        <v>44</v>
      </c>
      <c r="P188" s="232">
        <f>I188+J188</f>
        <v>0</v>
      </c>
      <c r="Q188" s="232">
        <f>ROUND(I188*H188,2)</f>
        <v>0</v>
      </c>
      <c r="R188" s="232">
        <f>ROUND(J188*H188,2)</f>
        <v>0</v>
      </c>
      <c r="S188" s="91"/>
      <c r="T188" s="233">
        <f>S188*H188</f>
        <v>0</v>
      </c>
      <c r="U188" s="233">
        <v>0</v>
      </c>
      <c r="V188" s="233">
        <f>U188*H188</f>
        <v>0</v>
      </c>
      <c r="W188" s="233">
        <v>0</v>
      </c>
      <c r="X188" s="234">
        <f>W188*H188</f>
        <v>0</v>
      </c>
      <c r="Y188" s="38"/>
      <c r="Z188" s="38"/>
      <c r="AA188" s="38"/>
      <c r="AB188" s="38"/>
      <c r="AC188" s="38"/>
      <c r="AD188" s="38"/>
      <c r="AE188" s="38"/>
      <c r="AR188" s="235" t="s">
        <v>156</v>
      </c>
      <c r="AT188" s="235" t="s">
        <v>162</v>
      </c>
      <c r="AU188" s="235" t="s">
        <v>91</v>
      </c>
      <c r="AY188" s="17" t="s">
        <v>148</v>
      </c>
      <c r="BE188" s="236">
        <f>IF(O188="základní",K188,0)</f>
        <v>0</v>
      </c>
      <c r="BF188" s="236">
        <f>IF(O188="snížená",K188,0)</f>
        <v>0</v>
      </c>
      <c r="BG188" s="236">
        <f>IF(O188="zákl. přenesená",K188,0)</f>
        <v>0</v>
      </c>
      <c r="BH188" s="236">
        <f>IF(O188="sníž. přenesená",K188,0)</f>
        <v>0</v>
      </c>
      <c r="BI188" s="236">
        <f>IF(O188="nulová",K188,0)</f>
        <v>0</v>
      </c>
      <c r="BJ188" s="17" t="s">
        <v>89</v>
      </c>
      <c r="BK188" s="236">
        <f>ROUND(P188*H188,2)</f>
        <v>0</v>
      </c>
      <c r="BL188" s="17" t="s">
        <v>156</v>
      </c>
      <c r="BM188" s="235" t="s">
        <v>219</v>
      </c>
    </row>
    <row r="189" spans="1:47" s="2" customFormat="1" ht="12">
      <c r="A189" s="38"/>
      <c r="B189" s="39"/>
      <c r="C189" s="40"/>
      <c r="D189" s="237" t="s">
        <v>158</v>
      </c>
      <c r="E189" s="40"/>
      <c r="F189" s="238" t="s">
        <v>220</v>
      </c>
      <c r="G189" s="40"/>
      <c r="H189" s="40"/>
      <c r="I189" s="239"/>
      <c r="J189" s="239"/>
      <c r="K189" s="40"/>
      <c r="L189" s="40"/>
      <c r="M189" s="44"/>
      <c r="N189" s="240"/>
      <c r="O189" s="241"/>
      <c r="P189" s="91"/>
      <c r="Q189" s="91"/>
      <c r="R189" s="91"/>
      <c r="S189" s="91"/>
      <c r="T189" s="91"/>
      <c r="U189" s="91"/>
      <c r="V189" s="91"/>
      <c r="W189" s="91"/>
      <c r="X189" s="92"/>
      <c r="Y189" s="38"/>
      <c r="Z189" s="38"/>
      <c r="AA189" s="38"/>
      <c r="AB189" s="38"/>
      <c r="AC189" s="38"/>
      <c r="AD189" s="38"/>
      <c r="AE189" s="38"/>
      <c r="AT189" s="17" t="s">
        <v>158</v>
      </c>
      <c r="AU189" s="17" t="s">
        <v>91</v>
      </c>
    </row>
    <row r="190" spans="1:47" s="2" customFormat="1" ht="12">
      <c r="A190" s="38"/>
      <c r="B190" s="39"/>
      <c r="C190" s="40"/>
      <c r="D190" s="282" t="s">
        <v>169</v>
      </c>
      <c r="E190" s="40"/>
      <c r="F190" s="283" t="s">
        <v>221</v>
      </c>
      <c r="G190" s="40"/>
      <c r="H190" s="40"/>
      <c r="I190" s="239"/>
      <c r="J190" s="239"/>
      <c r="K190" s="40"/>
      <c r="L190" s="40"/>
      <c r="M190" s="44"/>
      <c r="N190" s="240"/>
      <c r="O190" s="241"/>
      <c r="P190" s="91"/>
      <c r="Q190" s="91"/>
      <c r="R190" s="91"/>
      <c r="S190" s="91"/>
      <c r="T190" s="91"/>
      <c r="U190" s="91"/>
      <c r="V190" s="91"/>
      <c r="W190" s="91"/>
      <c r="X190" s="92"/>
      <c r="Y190" s="38"/>
      <c r="Z190" s="38"/>
      <c r="AA190" s="38"/>
      <c r="AB190" s="38"/>
      <c r="AC190" s="38"/>
      <c r="AD190" s="38"/>
      <c r="AE190" s="38"/>
      <c r="AT190" s="17" t="s">
        <v>169</v>
      </c>
      <c r="AU190" s="17" t="s">
        <v>91</v>
      </c>
    </row>
    <row r="191" spans="1:51" s="13" customFormat="1" ht="12">
      <c r="A191" s="13"/>
      <c r="B191" s="242"/>
      <c r="C191" s="243"/>
      <c r="D191" s="237" t="s">
        <v>159</v>
      </c>
      <c r="E191" s="244" t="s">
        <v>1</v>
      </c>
      <c r="F191" s="245" t="s">
        <v>160</v>
      </c>
      <c r="G191" s="243"/>
      <c r="H191" s="244" t="s">
        <v>1</v>
      </c>
      <c r="I191" s="246"/>
      <c r="J191" s="246"/>
      <c r="K191" s="243"/>
      <c r="L191" s="243"/>
      <c r="M191" s="247"/>
      <c r="N191" s="248"/>
      <c r="O191" s="249"/>
      <c r="P191" s="249"/>
      <c r="Q191" s="249"/>
      <c r="R191" s="249"/>
      <c r="S191" s="249"/>
      <c r="T191" s="249"/>
      <c r="U191" s="249"/>
      <c r="V191" s="249"/>
      <c r="W191" s="249"/>
      <c r="X191" s="250"/>
      <c r="Y191" s="13"/>
      <c r="Z191" s="13"/>
      <c r="AA191" s="13"/>
      <c r="AB191" s="13"/>
      <c r="AC191" s="13"/>
      <c r="AD191" s="13"/>
      <c r="AE191" s="13"/>
      <c r="AT191" s="251" t="s">
        <v>159</v>
      </c>
      <c r="AU191" s="251" t="s">
        <v>91</v>
      </c>
      <c r="AV191" s="13" t="s">
        <v>89</v>
      </c>
      <c r="AW191" s="13" t="s">
        <v>5</v>
      </c>
      <c r="AX191" s="13" t="s">
        <v>81</v>
      </c>
      <c r="AY191" s="251" t="s">
        <v>148</v>
      </c>
    </row>
    <row r="192" spans="1:51" s="14" customFormat="1" ht="12">
      <c r="A192" s="14"/>
      <c r="B192" s="252"/>
      <c r="C192" s="253"/>
      <c r="D192" s="237" t="s">
        <v>159</v>
      </c>
      <c r="E192" s="254" t="s">
        <v>1</v>
      </c>
      <c r="F192" s="255" t="s">
        <v>172</v>
      </c>
      <c r="G192" s="253"/>
      <c r="H192" s="256">
        <v>3</v>
      </c>
      <c r="I192" s="257"/>
      <c r="J192" s="257"/>
      <c r="K192" s="253"/>
      <c r="L192" s="253"/>
      <c r="M192" s="258"/>
      <c r="N192" s="259"/>
      <c r="O192" s="260"/>
      <c r="P192" s="260"/>
      <c r="Q192" s="260"/>
      <c r="R192" s="260"/>
      <c r="S192" s="260"/>
      <c r="T192" s="260"/>
      <c r="U192" s="260"/>
      <c r="V192" s="260"/>
      <c r="W192" s="260"/>
      <c r="X192" s="261"/>
      <c r="Y192" s="14"/>
      <c r="Z192" s="14"/>
      <c r="AA192" s="14"/>
      <c r="AB192" s="14"/>
      <c r="AC192" s="14"/>
      <c r="AD192" s="14"/>
      <c r="AE192" s="14"/>
      <c r="AT192" s="262" t="s">
        <v>159</v>
      </c>
      <c r="AU192" s="262" t="s">
        <v>91</v>
      </c>
      <c r="AV192" s="14" t="s">
        <v>91</v>
      </c>
      <c r="AW192" s="14" t="s">
        <v>5</v>
      </c>
      <c r="AX192" s="14" t="s">
        <v>81</v>
      </c>
      <c r="AY192" s="262" t="s">
        <v>148</v>
      </c>
    </row>
    <row r="193" spans="1:51" s="15" customFormat="1" ht="12">
      <c r="A193" s="15"/>
      <c r="B193" s="263"/>
      <c r="C193" s="264"/>
      <c r="D193" s="237" t="s">
        <v>159</v>
      </c>
      <c r="E193" s="265" t="s">
        <v>1</v>
      </c>
      <c r="F193" s="266" t="s">
        <v>161</v>
      </c>
      <c r="G193" s="264"/>
      <c r="H193" s="267">
        <v>3</v>
      </c>
      <c r="I193" s="268"/>
      <c r="J193" s="268"/>
      <c r="K193" s="264"/>
      <c r="L193" s="264"/>
      <c r="M193" s="269"/>
      <c r="N193" s="270"/>
      <c r="O193" s="271"/>
      <c r="P193" s="271"/>
      <c r="Q193" s="271"/>
      <c r="R193" s="271"/>
      <c r="S193" s="271"/>
      <c r="T193" s="271"/>
      <c r="U193" s="271"/>
      <c r="V193" s="271"/>
      <c r="W193" s="271"/>
      <c r="X193" s="272"/>
      <c r="Y193" s="15"/>
      <c r="Z193" s="15"/>
      <c r="AA193" s="15"/>
      <c r="AB193" s="15"/>
      <c r="AC193" s="15"/>
      <c r="AD193" s="15"/>
      <c r="AE193" s="15"/>
      <c r="AT193" s="273" t="s">
        <v>159</v>
      </c>
      <c r="AU193" s="273" t="s">
        <v>91</v>
      </c>
      <c r="AV193" s="15" t="s">
        <v>156</v>
      </c>
      <c r="AW193" s="15" t="s">
        <v>5</v>
      </c>
      <c r="AX193" s="15" t="s">
        <v>89</v>
      </c>
      <c r="AY193" s="273" t="s">
        <v>148</v>
      </c>
    </row>
    <row r="194" spans="1:65" s="2" customFormat="1" ht="24.15" customHeight="1">
      <c r="A194" s="38"/>
      <c r="B194" s="39"/>
      <c r="C194" s="221" t="s">
        <v>222</v>
      </c>
      <c r="D194" s="221" t="s">
        <v>151</v>
      </c>
      <c r="E194" s="222" t="s">
        <v>223</v>
      </c>
      <c r="F194" s="223" t="s">
        <v>224</v>
      </c>
      <c r="G194" s="224" t="s">
        <v>154</v>
      </c>
      <c r="H194" s="225">
        <v>3</v>
      </c>
      <c r="I194" s="226"/>
      <c r="J194" s="227"/>
      <c r="K194" s="228">
        <f>ROUND(P194*H194,2)</f>
        <v>0</v>
      </c>
      <c r="L194" s="223" t="s">
        <v>1</v>
      </c>
      <c r="M194" s="229"/>
      <c r="N194" s="230" t="s">
        <v>1</v>
      </c>
      <c r="O194" s="231" t="s">
        <v>44</v>
      </c>
      <c r="P194" s="232">
        <f>I194+J194</f>
        <v>0</v>
      </c>
      <c r="Q194" s="232">
        <f>ROUND(I194*H194,2)</f>
        <v>0</v>
      </c>
      <c r="R194" s="232">
        <f>ROUND(J194*H194,2)</f>
        <v>0</v>
      </c>
      <c r="S194" s="91"/>
      <c r="T194" s="233">
        <f>S194*H194</f>
        <v>0</v>
      </c>
      <c r="U194" s="233">
        <v>0</v>
      </c>
      <c r="V194" s="233">
        <f>U194*H194</f>
        <v>0</v>
      </c>
      <c r="W194" s="233">
        <v>0</v>
      </c>
      <c r="X194" s="234">
        <f>W194*H194</f>
        <v>0</v>
      </c>
      <c r="Y194" s="38"/>
      <c r="Z194" s="38"/>
      <c r="AA194" s="38"/>
      <c r="AB194" s="38"/>
      <c r="AC194" s="38"/>
      <c r="AD194" s="38"/>
      <c r="AE194" s="38"/>
      <c r="AR194" s="235" t="s">
        <v>155</v>
      </c>
      <c r="AT194" s="235" t="s">
        <v>151</v>
      </c>
      <c r="AU194" s="235" t="s">
        <v>91</v>
      </c>
      <c r="AY194" s="17" t="s">
        <v>148</v>
      </c>
      <c r="BE194" s="236">
        <f>IF(O194="základní",K194,0)</f>
        <v>0</v>
      </c>
      <c r="BF194" s="236">
        <f>IF(O194="snížená",K194,0)</f>
        <v>0</v>
      </c>
      <c r="BG194" s="236">
        <f>IF(O194="zákl. přenesená",K194,0)</f>
        <v>0</v>
      </c>
      <c r="BH194" s="236">
        <f>IF(O194="sníž. přenesená",K194,0)</f>
        <v>0</v>
      </c>
      <c r="BI194" s="236">
        <f>IF(O194="nulová",K194,0)</f>
        <v>0</v>
      </c>
      <c r="BJ194" s="17" t="s">
        <v>89</v>
      </c>
      <c r="BK194" s="236">
        <f>ROUND(P194*H194,2)</f>
        <v>0</v>
      </c>
      <c r="BL194" s="17" t="s">
        <v>156</v>
      </c>
      <c r="BM194" s="235" t="s">
        <v>225</v>
      </c>
    </row>
    <row r="195" spans="1:47" s="2" customFormat="1" ht="12">
      <c r="A195" s="38"/>
      <c r="B195" s="39"/>
      <c r="C195" s="40"/>
      <c r="D195" s="237" t="s">
        <v>158</v>
      </c>
      <c r="E195" s="40"/>
      <c r="F195" s="238" t="s">
        <v>224</v>
      </c>
      <c r="G195" s="40"/>
      <c r="H195" s="40"/>
      <c r="I195" s="239"/>
      <c r="J195" s="239"/>
      <c r="K195" s="40"/>
      <c r="L195" s="40"/>
      <c r="M195" s="44"/>
      <c r="N195" s="240"/>
      <c r="O195" s="241"/>
      <c r="P195" s="91"/>
      <c r="Q195" s="91"/>
      <c r="R195" s="91"/>
      <c r="S195" s="91"/>
      <c r="T195" s="91"/>
      <c r="U195" s="91"/>
      <c r="V195" s="91"/>
      <c r="W195" s="91"/>
      <c r="X195" s="92"/>
      <c r="Y195" s="38"/>
      <c r="Z195" s="38"/>
      <c r="AA195" s="38"/>
      <c r="AB195" s="38"/>
      <c r="AC195" s="38"/>
      <c r="AD195" s="38"/>
      <c r="AE195" s="38"/>
      <c r="AT195" s="17" t="s">
        <v>158</v>
      </c>
      <c r="AU195" s="17" t="s">
        <v>91</v>
      </c>
    </row>
    <row r="196" spans="1:47" s="2" customFormat="1" ht="12">
      <c r="A196" s="38"/>
      <c r="B196" s="39"/>
      <c r="C196" s="40"/>
      <c r="D196" s="237" t="s">
        <v>176</v>
      </c>
      <c r="E196" s="40"/>
      <c r="F196" s="284" t="s">
        <v>192</v>
      </c>
      <c r="G196" s="40"/>
      <c r="H196" s="40"/>
      <c r="I196" s="239"/>
      <c r="J196" s="239"/>
      <c r="K196" s="40"/>
      <c r="L196" s="40"/>
      <c r="M196" s="44"/>
      <c r="N196" s="240"/>
      <c r="O196" s="241"/>
      <c r="P196" s="91"/>
      <c r="Q196" s="91"/>
      <c r="R196" s="91"/>
      <c r="S196" s="91"/>
      <c r="T196" s="91"/>
      <c r="U196" s="91"/>
      <c r="V196" s="91"/>
      <c r="W196" s="91"/>
      <c r="X196" s="92"/>
      <c r="Y196" s="38"/>
      <c r="Z196" s="38"/>
      <c r="AA196" s="38"/>
      <c r="AB196" s="38"/>
      <c r="AC196" s="38"/>
      <c r="AD196" s="38"/>
      <c r="AE196" s="38"/>
      <c r="AT196" s="17" t="s">
        <v>176</v>
      </c>
      <c r="AU196" s="17" t="s">
        <v>91</v>
      </c>
    </row>
    <row r="197" spans="1:51" s="13" customFormat="1" ht="12">
      <c r="A197" s="13"/>
      <c r="B197" s="242"/>
      <c r="C197" s="243"/>
      <c r="D197" s="237" t="s">
        <v>159</v>
      </c>
      <c r="E197" s="244" t="s">
        <v>1</v>
      </c>
      <c r="F197" s="245" t="s">
        <v>160</v>
      </c>
      <c r="G197" s="243"/>
      <c r="H197" s="244" t="s">
        <v>1</v>
      </c>
      <c r="I197" s="246"/>
      <c r="J197" s="246"/>
      <c r="K197" s="243"/>
      <c r="L197" s="243"/>
      <c r="M197" s="247"/>
      <c r="N197" s="248"/>
      <c r="O197" s="249"/>
      <c r="P197" s="249"/>
      <c r="Q197" s="249"/>
      <c r="R197" s="249"/>
      <c r="S197" s="249"/>
      <c r="T197" s="249"/>
      <c r="U197" s="249"/>
      <c r="V197" s="249"/>
      <c r="W197" s="249"/>
      <c r="X197" s="250"/>
      <c r="Y197" s="13"/>
      <c r="Z197" s="13"/>
      <c r="AA197" s="13"/>
      <c r="AB197" s="13"/>
      <c r="AC197" s="13"/>
      <c r="AD197" s="13"/>
      <c r="AE197" s="13"/>
      <c r="AT197" s="251" t="s">
        <v>159</v>
      </c>
      <c r="AU197" s="251" t="s">
        <v>91</v>
      </c>
      <c r="AV197" s="13" t="s">
        <v>89</v>
      </c>
      <c r="AW197" s="13" t="s">
        <v>5</v>
      </c>
      <c r="AX197" s="13" t="s">
        <v>81</v>
      </c>
      <c r="AY197" s="251" t="s">
        <v>148</v>
      </c>
    </row>
    <row r="198" spans="1:51" s="14" customFormat="1" ht="12">
      <c r="A198" s="14"/>
      <c r="B198" s="252"/>
      <c r="C198" s="253"/>
      <c r="D198" s="237" t="s">
        <v>159</v>
      </c>
      <c r="E198" s="254" t="s">
        <v>1</v>
      </c>
      <c r="F198" s="255" t="s">
        <v>172</v>
      </c>
      <c r="G198" s="253"/>
      <c r="H198" s="256">
        <v>3</v>
      </c>
      <c r="I198" s="257"/>
      <c r="J198" s="257"/>
      <c r="K198" s="253"/>
      <c r="L198" s="253"/>
      <c r="M198" s="258"/>
      <c r="N198" s="259"/>
      <c r="O198" s="260"/>
      <c r="P198" s="260"/>
      <c r="Q198" s="260"/>
      <c r="R198" s="260"/>
      <c r="S198" s="260"/>
      <c r="T198" s="260"/>
      <c r="U198" s="260"/>
      <c r="V198" s="260"/>
      <c r="W198" s="260"/>
      <c r="X198" s="261"/>
      <c r="Y198" s="14"/>
      <c r="Z198" s="14"/>
      <c r="AA198" s="14"/>
      <c r="AB198" s="14"/>
      <c r="AC198" s="14"/>
      <c r="AD198" s="14"/>
      <c r="AE198" s="14"/>
      <c r="AT198" s="262" t="s">
        <v>159</v>
      </c>
      <c r="AU198" s="262" t="s">
        <v>91</v>
      </c>
      <c r="AV198" s="14" t="s">
        <v>91</v>
      </c>
      <c r="AW198" s="14" t="s">
        <v>5</v>
      </c>
      <c r="AX198" s="14" t="s">
        <v>81</v>
      </c>
      <c r="AY198" s="262" t="s">
        <v>148</v>
      </c>
    </row>
    <row r="199" spans="1:51" s="15" customFormat="1" ht="12">
      <c r="A199" s="15"/>
      <c r="B199" s="263"/>
      <c r="C199" s="264"/>
      <c r="D199" s="237" t="s">
        <v>159</v>
      </c>
      <c r="E199" s="265" t="s">
        <v>1</v>
      </c>
      <c r="F199" s="266" t="s">
        <v>161</v>
      </c>
      <c r="G199" s="264"/>
      <c r="H199" s="267">
        <v>3</v>
      </c>
      <c r="I199" s="268"/>
      <c r="J199" s="268"/>
      <c r="K199" s="264"/>
      <c r="L199" s="264"/>
      <c r="M199" s="269"/>
      <c r="N199" s="270"/>
      <c r="O199" s="271"/>
      <c r="P199" s="271"/>
      <c r="Q199" s="271"/>
      <c r="R199" s="271"/>
      <c r="S199" s="271"/>
      <c r="T199" s="271"/>
      <c r="U199" s="271"/>
      <c r="V199" s="271"/>
      <c r="W199" s="271"/>
      <c r="X199" s="272"/>
      <c r="Y199" s="15"/>
      <c r="Z199" s="15"/>
      <c r="AA199" s="15"/>
      <c r="AB199" s="15"/>
      <c r="AC199" s="15"/>
      <c r="AD199" s="15"/>
      <c r="AE199" s="15"/>
      <c r="AT199" s="273" t="s">
        <v>159</v>
      </c>
      <c r="AU199" s="273" t="s">
        <v>91</v>
      </c>
      <c r="AV199" s="15" t="s">
        <v>156</v>
      </c>
      <c r="AW199" s="15" t="s">
        <v>5</v>
      </c>
      <c r="AX199" s="15" t="s">
        <v>89</v>
      </c>
      <c r="AY199" s="273" t="s">
        <v>148</v>
      </c>
    </row>
    <row r="200" spans="1:65" s="2" customFormat="1" ht="21.75" customHeight="1">
      <c r="A200" s="38"/>
      <c r="B200" s="39"/>
      <c r="C200" s="221" t="s">
        <v>226</v>
      </c>
      <c r="D200" s="221" t="s">
        <v>151</v>
      </c>
      <c r="E200" s="222" t="s">
        <v>227</v>
      </c>
      <c r="F200" s="223" t="s">
        <v>228</v>
      </c>
      <c r="G200" s="224" t="s">
        <v>154</v>
      </c>
      <c r="H200" s="225">
        <v>1</v>
      </c>
      <c r="I200" s="226"/>
      <c r="J200" s="227"/>
      <c r="K200" s="228">
        <f>ROUND(P200*H200,2)</f>
        <v>0</v>
      </c>
      <c r="L200" s="223" t="s">
        <v>1</v>
      </c>
      <c r="M200" s="229"/>
      <c r="N200" s="230" t="s">
        <v>1</v>
      </c>
      <c r="O200" s="231" t="s">
        <v>44</v>
      </c>
      <c r="P200" s="232">
        <f>I200+J200</f>
        <v>0</v>
      </c>
      <c r="Q200" s="232">
        <f>ROUND(I200*H200,2)</f>
        <v>0</v>
      </c>
      <c r="R200" s="232">
        <f>ROUND(J200*H200,2)</f>
        <v>0</v>
      </c>
      <c r="S200" s="91"/>
      <c r="T200" s="233">
        <f>S200*H200</f>
        <v>0</v>
      </c>
      <c r="U200" s="233">
        <v>0</v>
      </c>
      <c r="V200" s="233">
        <f>U200*H200</f>
        <v>0</v>
      </c>
      <c r="W200" s="233">
        <v>0</v>
      </c>
      <c r="X200" s="234">
        <f>W200*H200</f>
        <v>0</v>
      </c>
      <c r="Y200" s="38"/>
      <c r="Z200" s="38"/>
      <c r="AA200" s="38"/>
      <c r="AB200" s="38"/>
      <c r="AC200" s="38"/>
      <c r="AD200" s="38"/>
      <c r="AE200" s="38"/>
      <c r="AR200" s="235" t="s">
        <v>155</v>
      </c>
      <c r="AT200" s="235" t="s">
        <v>151</v>
      </c>
      <c r="AU200" s="235" t="s">
        <v>91</v>
      </c>
      <c r="AY200" s="17" t="s">
        <v>148</v>
      </c>
      <c r="BE200" s="236">
        <f>IF(O200="základní",K200,0)</f>
        <v>0</v>
      </c>
      <c r="BF200" s="236">
        <f>IF(O200="snížená",K200,0)</f>
        <v>0</v>
      </c>
      <c r="BG200" s="236">
        <f>IF(O200="zákl. přenesená",K200,0)</f>
        <v>0</v>
      </c>
      <c r="BH200" s="236">
        <f>IF(O200="sníž. přenesená",K200,0)</f>
        <v>0</v>
      </c>
      <c r="BI200" s="236">
        <f>IF(O200="nulová",K200,0)</f>
        <v>0</v>
      </c>
      <c r="BJ200" s="17" t="s">
        <v>89</v>
      </c>
      <c r="BK200" s="236">
        <f>ROUND(P200*H200,2)</f>
        <v>0</v>
      </c>
      <c r="BL200" s="17" t="s">
        <v>156</v>
      </c>
      <c r="BM200" s="235" t="s">
        <v>229</v>
      </c>
    </row>
    <row r="201" spans="1:47" s="2" customFormat="1" ht="12">
      <c r="A201" s="38"/>
      <c r="B201" s="39"/>
      <c r="C201" s="40"/>
      <c r="D201" s="237" t="s">
        <v>158</v>
      </c>
      <c r="E201" s="40"/>
      <c r="F201" s="238" t="s">
        <v>228</v>
      </c>
      <c r="G201" s="40"/>
      <c r="H201" s="40"/>
      <c r="I201" s="239"/>
      <c r="J201" s="239"/>
      <c r="K201" s="40"/>
      <c r="L201" s="40"/>
      <c r="M201" s="44"/>
      <c r="N201" s="240"/>
      <c r="O201" s="241"/>
      <c r="P201" s="91"/>
      <c r="Q201" s="91"/>
      <c r="R201" s="91"/>
      <c r="S201" s="91"/>
      <c r="T201" s="91"/>
      <c r="U201" s="91"/>
      <c r="V201" s="91"/>
      <c r="W201" s="91"/>
      <c r="X201" s="92"/>
      <c r="Y201" s="38"/>
      <c r="Z201" s="38"/>
      <c r="AA201" s="38"/>
      <c r="AB201" s="38"/>
      <c r="AC201" s="38"/>
      <c r="AD201" s="38"/>
      <c r="AE201" s="38"/>
      <c r="AT201" s="17" t="s">
        <v>158</v>
      </c>
      <c r="AU201" s="17" t="s">
        <v>91</v>
      </c>
    </row>
    <row r="202" spans="1:47" s="2" customFormat="1" ht="12">
      <c r="A202" s="38"/>
      <c r="B202" s="39"/>
      <c r="C202" s="40"/>
      <c r="D202" s="237" t="s">
        <v>176</v>
      </c>
      <c r="E202" s="40"/>
      <c r="F202" s="284" t="s">
        <v>192</v>
      </c>
      <c r="G202" s="40"/>
      <c r="H202" s="40"/>
      <c r="I202" s="239"/>
      <c r="J202" s="239"/>
      <c r="K202" s="40"/>
      <c r="L202" s="40"/>
      <c r="M202" s="44"/>
      <c r="N202" s="240"/>
      <c r="O202" s="241"/>
      <c r="P202" s="91"/>
      <c r="Q202" s="91"/>
      <c r="R202" s="91"/>
      <c r="S202" s="91"/>
      <c r="T202" s="91"/>
      <c r="U202" s="91"/>
      <c r="V202" s="91"/>
      <c r="W202" s="91"/>
      <c r="X202" s="92"/>
      <c r="Y202" s="38"/>
      <c r="Z202" s="38"/>
      <c r="AA202" s="38"/>
      <c r="AB202" s="38"/>
      <c r="AC202" s="38"/>
      <c r="AD202" s="38"/>
      <c r="AE202" s="38"/>
      <c r="AT202" s="17" t="s">
        <v>176</v>
      </c>
      <c r="AU202" s="17" t="s">
        <v>91</v>
      </c>
    </row>
    <row r="203" spans="1:51" s="13" customFormat="1" ht="12">
      <c r="A203" s="13"/>
      <c r="B203" s="242"/>
      <c r="C203" s="243"/>
      <c r="D203" s="237" t="s">
        <v>159</v>
      </c>
      <c r="E203" s="244" t="s">
        <v>1</v>
      </c>
      <c r="F203" s="245" t="s">
        <v>160</v>
      </c>
      <c r="G203" s="243"/>
      <c r="H203" s="244" t="s">
        <v>1</v>
      </c>
      <c r="I203" s="246"/>
      <c r="J203" s="246"/>
      <c r="K203" s="243"/>
      <c r="L203" s="243"/>
      <c r="M203" s="247"/>
      <c r="N203" s="248"/>
      <c r="O203" s="249"/>
      <c r="P203" s="249"/>
      <c r="Q203" s="249"/>
      <c r="R203" s="249"/>
      <c r="S203" s="249"/>
      <c r="T203" s="249"/>
      <c r="U203" s="249"/>
      <c r="V203" s="249"/>
      <c r="W203" s="249"/>
      <c r="X203" s="250"/>
      <c r="Y203" s="13"/>
      <c r="Z203" s="13"/>
      <c r="AA203" s="13"/>
      <c r="AB203" s="13"/>
      <c r="AC203" s="13"/>
      <c r="AD203" s="13"/>
      <c r="AE203" s="13"/>
      <c r="AT203" s="251" t="s">
        <v>159</v>
      </c>
      <c r="AU203" s="251" t="s">
        <v>91</v>
      </c>
      <c r="AV203" s="13" t="s">
        <v>89</v>
      </c>
      <c r="AW203" s="13" t="s">
        <v>5</v>
      </c>
      <c r="AX203" s="13" t="s">
        <v>81</v>
      </c>
      <c r="AY203" s="251" t="s">
        <v>148</v>
      </c>
    </row>
    <row r="204" spans="1:51" s="14" customFormat="1" ht="12">
      <c r="A204" s="14"/>
      <c r="B204" s="252"/>
      <c r="C204" s="253"/>
      <c r="D204" s="237" t="s">
        <v>159</v>
      </c>
      <c r="E204" s="254" t="s">
        <v>1</v>
      </c>
      <c r="F204" s="255" t="s">
        <v>89</v>
      </c>
      <c r="G204" s="253"/>
      <c r="H204" s="256">
        <v>1</v>
      </c>
      <c r="I204" s="257"/>
      <c r="J204" s="257"/>
      <c r="K204" s="253"/>
      <c r="L204" s="253"/>
      <c r="M204" s="258"/>
      <c r="N204" s="259"/>
      <c r="O204" s="260"/>
      <c r="P204" s="260"/>
      <c r="Q204" s="260"/>
      <c r="R204" s="260"/>
      <c r="S204" s="260"/>
      <c r="T204" s="260"/>
      <c r="U204" s="260"/>
      <c r="V204" s="260"/>
      <c r="W204" s="260"/>
      <c r="X204" s="261"/>
      <c r="Y204" s="14"/>
      <c r="Z204" s="14"/>
      <c r="AA204" s="14"/>
      <c r="AB204" s="14"/>
      <c r="AC204" s="14"/>
      <c r="AD204" s="14"/>
      <c r="AE204" s="14"/>
      <c r="AT204" s="262" t="s">
        <v>159</v>
      </c>
      <c r="AU204" s="262" t="s">
        <v>91</v>
      </c>
      <c r="AV204" s="14" t="s">
        <v>91</v>
      </c>
      <c r="AW204" s="14" t="s">
        <v>5</v>
      </c>
      <c r="AX204" s="14" t="s">
        <v>81</v>
      </c>
      <c r="AY204" s="262" t="s">
        <v>148</v>
      </c>
    </row>
    <row r="205" spans="1:51" s="15" customFormat="1" ht="12">
      <c r="A205" s="15"/>
      <c r="B205" s="263"/>
      <c r="C205" s="264"/>
      <c r="D205" s="237" t="s">
        <v>159</v>
      </c>
      <c r="E205" s="265" t="s">
        <v>1</v>
      </c>
      <c r="F205" s="266" t="s">
        <v>161</v>
      </c>
      <c r="G205" s="264"/>
      <c r="H205" s="267">
        <v>1</v>
      </c>
      <c r="I205" s="268"/>
      <c r="J205" s="268"/>
      <c r="K205" s="264"/>
      <c r="L205" s="264"/>
      <c r="M205" s="269"/>
      <c r="N205" s="270"/>
      <c r="O205" s="271"/>
      <c r="P205" s="271"/>
      <c r="Q205" s="271"/>
      <c r="R205" s="271"/>
      <c r="S205" s="271"/>
      <c r="T205" s="271"/>
      <c r="U205" s="271"/>
      <c r="V205" s="271"/>
      <c r="W205" s="271"/>
      <c r="X205" s="272"/>
      <c r="Y205" s="15"/>
      <c r="Z205" s="15"/>
      <c r="AA205" s="15"/>
      <c r="AB205" s="15"/>
      <c r="AC205" s="15"/>
      <c r="AD205" s="15"/>
      <c r="AE205" s="15"/>
      <c r="AT205" s="273" t="s">
        <v>159</v>
      </c>
      <c r="AU205" s="273" t="s">
        <v>91</v>
      </c>
      <c r="AV205" s="15" t="s">
        <v>156</v>
      </c>
      <c r="AW205" s="15" t="s">
        <v>5</v>
      </c>
      <c r="AX205" s="15" t="s">
        <v>89</v>
      </c>
      <c r="AY205" s="273" t="s">
        <v>148</v>
      </c>
    </row>
    <row r="206" spans="1:65" s="2" customFormat="1" ht="16.5" customHeight="1">
      <c r="A206" s="38"/>
      <c r="B206" s="39"/>
      <c r="C206" s="221" t="s">
        <v>9</v>
      </c>
      <c r="D206" s="221" t="s">
        <v>151</v>
      </c>
      <c r="E206" s="222" t="s">
        <v>230</v>
      </c>
      <c r="F206" s="223" t="s">
        <v>231</v>
      </c>
      <c r="G206" s="224" t="s">
        <v>154</v>
      </c>
      <c r="H206" s="225">
        <v>3</v>
      </c>
      <c r="I206" s="226"/>
      <c r="J206" s="227"/>
      <c r="K206" s="228">
        <f>ROUND(P206*H206,2)</f>
        <v>0</v>
      </c>
      <c r="L206" s="223" t="s">
        <v>1</v>
      </c>
      <c r="M206" s="229"/>
      <c r="N206" s="230" t="s">
        <v>1</v>
      </c>
      <c r="O206" s="231" t="s">
        <v>44</v>
      </c>
      <c r="P206" s="232">
        <f>I206+J206</f>
        <v>0</v>
      </c>
      <c r="Q206" s="232">
        <f>ROUND(I206*H206,2)</f>
        <v>0</v>
      </c>
      <c r="R206" s="232">
        <f>ROUND(J206*H206,2)</f>
        <v>0</v>
      </c>
      <c r="S206" s="91"/>
      <c r="T206" s="233">
        <f>S206*H206</f>
        <v>0</v>
      </c>
      <c r="U206" s="233">
        <v>0</v>
      </c>
      <c r="V206" s="233">
        <f>U206*H206</f>
        <v>0</v>
      </c>
      <c r="W206" s="233">
        <v>0</v>
      </c>
      <c r="X206" s="234">
        <f>W206*H206</f>
        <v>0</v>
      </c>
      <c r="Y206" s="38"/>
      <c r="Z206" s="38"/>
      <c r="AA206" s="38"/>
      <c r="AB206" s="38"/>
      <c r="AC206" s="38"/>
      <c r="AD206" s="38"/>
      <c r="AE206" s="38"/>
      <c r="AR206" s="235" t="s">
        <v>155</v>
      </c>
      <c r="AT206" s="235" t="s">
        <v>151</v>
      </c>
      <c r="AU206" s="235" t="s">
        <v>91</v>
      </c>
      <c r="AY206" s="17" t="s">
        <v>148</v>
      </c>
      <c r="BE206" s="236">
        <f>IF(O206="základní",K206,0)</f>
        <v>0</v>
      </c>
      <c r="BF206" s="236">
        <f>IF(O206="snížená",K206,0)</f>
        <v>0</v>
      </c>
      <c r="BG206" s="236">
        <f>IF(O206="zákl. přenesená",K206,0)</f>
        <v>0</v>
      </c>
      <c r="BH206" s="236">
        <f>IF(O206="sníž. přenesená",K206,0)</f>
        <v>0</v>
      </c>
      <c r="BI206" s="236">
        <f>IF(O206="nulová",K206,0)</f>
        <v>0</v>
      </c>
      <c r="BJ206" s="17" t="s">
        <v>89</v>
      </c>
      <c r="BK206" s="236">
        <f>ROUND(P206*H206,2)</f>
        <v>0</v>
      </c>
      <c r="BL206" s="17" t="s">
        <v>156</v>
      </c>
      <c r="BM206" s="235" t="s">
        <v>232</v>
      </c>
    </row>
    <row r="207" spans="1:47" s="2" customFormat="1" ht="12">
      <c r="A207" s="38"/>
      <c r="B207" s="39"/>
      <c r="C207" s="40"/>
      <c r="D207" s="237" t="s">
        <v>158</v>
      </c>
      <c r="E207" s="40"/>
      <c r="F207" s="238" t="s">
        <v>231</v>
      </c>
      <c r="G207" s="40"/>
      <c r="H207" s="40"/>
      <c r="I207" s="239"/>
      <c r="J207" s="239"/>
      <c r="K207" s="40"/>
      <c r="L207" s="40"/>
      <c r="M207" s="44"/>
      <c r="N207" s="240"/>
      <c r="O207" s="241"/>
      <c r="P207" s="91"/>
      <c r="Q207" s="91"/>
      <c r="R207" s="91"/>
      <c r="S207" s="91"/>
      <c r="T207" s="91"/>
      <c r="U207" s="91"/>
      <c r="V207" s="91"/>
      <c r="W207" s="91"/>
      <c r="X207" s="92"/>
      <c r="Y207" s="38"/>
      <c r="Z207" s="38"/>
      <c r="AA207" s="38"/>
      <c r="AB207" s="38"/>
      <c r="AC207" s="38"/>
      <c r="AD207" s="38"/>
      <c r="AE207" s="38"/>
      <c r="AT207" s="17" t="s">
        <v>158</v>
      </c>
      <c r="AU207" s="17" t="s">
        <v>91</v>
      </c>
    </row>
    <row r="208" spans="1:47" s="2" customFormat="1" ht="12">
      <c r="A208" s="38"/>
      <c r="B208" s="39"/>
      <c r="C208" s="40"/>
      <c r="D208" s="237" t="s">
        <v>176</v>
      </c>
      <c r="E208" s="40"/>
      <c r="F208" s="284" t="s">
        <v>192</v>
      </c>
      <c r="G208" s="40"/>
      <c r="H208" s="40"/>
      <c r="I208" s="239"/>
      <c r="J208" s="239"/>
      <c r="K208" s="40"/>
      <c r="L208" s="40"/>
      <c r="M208" s="44"/>
      <c r="N208" s="240"/>
      <c r="O208" s="241"/>
      <c r="P208" s="91"/>
      <c r="Q208" s="91"/>
      <c r="R208" s="91"/>
      <c r="S208" s="91"/>
      <c r="T208" s="91"/>
      <c r="U208" s="91"/>
      <c r="V208" s="91"/>
      <c r="W208" s="91"/>
      <c r="X208" s="92"/>
      <c r="Y208" s="38"/>
      <c r="Z208" s="38"/>
      <c r="AA208" s="38"/>
      <c r="AB208" s="38"/>
      <c r="AC208" s="38"/>
      <c r="AD208" s="38"/>
      <c r="AE208" s="38"/>
      <c r="AT208" s="17" t="s">
        <v>176</v>
      </c>
      <c r="AU208" s="17" t="s">
        <v>91</v>
      </c>
    </row>
    <row r="209" spans="1:51" s="13" customFormat="1" ht="12">
      <c r="A209" s="13"/>
      <c r="B209" s="242"/>
      <c r="C209" s="243"/>
      <c r="D209" s="237" t="s">
        <v>159</v>
      </c>
      <c r="E209" s="244" t="s">
        <v>1</v>
      </c>
      <c r="F209" s="245" t="s">
        <v>160</v>
      </c>
      <c r="G209" s="243"/>
      <c r="H209" s="244" t="s">
        <v>1</v>
      </c>
      <c r="I209" s="246"/>
      <c r="J209" s="246"/>
      <c r="K209" s="243"/>
      <c r="L209" s="243"/>
      <c r="M209" s="247"/>
      <c r="N209" s="248"/>
      <c r="O209" s="249"/>
      <c r="P209" s="249"/>
      <c r="Q209" s="249"/>
      <c r="R209" s="249"/>
      <c r="S209" s="249"/>
      <c r="T209" s="249"/>
      <c r="U209" s="249"/>
      <c r="V209" s="249"/>
      <c r="W209" s="249"/>
      <c r="X209" s="250"/>
      <c r="Y209" s="13"/>
      <c r="Z209" s="13"/>
      <c r="AA209" s="13"/>
      <c r="AB209" s="13"/>
      <c r="AC209" s="13"/>
      <c r="AD209" s="13"/>
      <c r="AE209" s="13"/>
      <c r="AT209" s="251" t="s">
        <v>159</v>
      </c>
      <c r="AU209" s="251" t="s">
        <v>91</v>
      </c>
      <c r="AV209" s="13" t="s">
        <v>89</v>
      </c>
      <c r="AW209" s="13" t="s">
        <v>5</v>
      </c>
      <c r="AX209" s="13" t="s">
        <v>81</v>
      </c>
      <c r="AY209" s="251" t="s">
        <v>148</v>
      </c>
    </row>
    <row r="210" spans="1:51" s="14" customFormat="1" ht="12">
      <c r="A210" s="14"/>
      <c r="B210" s="252"/>
      <c r="C210" s="253"/>
      <c r="D210" s="237" t="s">
        <v>159</v>
      </c>
      <c r="E210" s="254" t="s">
        <v>1</v>
      </c>
      <c r="F210" s="255" t="s">
        <v>172</v>
      </c>
      <c r="G210" s="253"/>
      <c r="H210" s="256">
        <v>3</v>
      </c>
      <c r="I210" s="257"/>
      <c r="J210" s="257"/>
      <c r="K210" s="253"/>
      <c r="L210" s="253"/>
      <c r="M210" s="258"/>
      <c r="N210" s="259"/>
      <c r="O210" s="260"/>
      <c r="P210" s="260"/>
      <c r="Q210" s="260"/>
      <c r="R210" s="260"/>
      <c r="S210" s="260"/>
      <c r="T210" s="260"/>
      <c r="U210" s="260"/>
      <c r="V210" s="260"/>
      <c r="W210" s="260"/>
      <c r="X210" s="261"/>
      <c r="Y210" s="14"/>
      <c r="Z210" s="14"/>
      <c r="AA210" s="14"/>
      <c r="AB210" s="14"/>
      <c r="AC210" s="14"/>
      <c r="AD210" s="14"/>
      <c r="AE210" s="14"/>
      <c r="AT210" s="262" t="s">
        <v>159</v>
      </c>
      <c r="AU210" s="262" t="s">
        <v>91</v>
      </c>
      <c r="AV210" s="14" t="s">
        <v>91</v>
      </c>
      <c r="AW210" s="14" t="s">
        <v>5</v>
      </c>
      <c r="AX210" s="14" t="s">
        <v>81</v>
      </c>
      <c r="AY210" s="262" t="s">
        <v>148</v>
      </c>
    </row>
    <row r="211" spans="1:51" s="15" customFormat="1" ht="12">
      <c r="A211" s="15"/>
      <c r="B211" s="263"/>
      <c r="C211" s="264"/>
      <c r="D211" s="237" t="s">
        <v>159</v>
      </c>
      <c r="E211" s="265" t="s">
        <v>1</v>
      </c>
      <c r="F211" s="266" t="s">
        <v>161</v>
      </c>
      <c r="G211" s="264"/>
      <c r="H211" s="267">
        <v>3</v>
      </c>
      <c r="I211" s="268"/>
      <c r="J211" s="268"/>
      <c r="K211" s="264"/>
      <c r="L211" s="264"/>
      <c r="M211" s="269"/>
      <c r="N211" s="270"/>
      <c r="O211" s="271"/>
      <c r="P211" s="271"/>
      <c r="Q211" s="271"/>
      <c r="R211" s="271"/>
      <c r="S211" s="271"/>
      <c r="T211" s="271"/>
      <c r="U211" s="271"/>
      <c r="V211" s="271"/>
      <c r="W211" s="271"/>
      <c r="X211" s="272"/>
      <c r="Y211" s="15"/>
      <c r="Z211" s="15"/>
      <c r="AA211" s="15"/>
      <c r="AB211" s="15"/>
      <c r="AC211" s="15"/>
      <c r="AD211" s="15"/>
      <c r="AE211" s="15"/>
      <c r="AT211" s="273" t="s">
        <v>159</v>
      </c>
      <c r="AU211" s="273" t="s">
        <v>91</v>
      </c>
      <c r="AV211" s="15" t="s">
        <v>156</v>
      </c>
      <c r="AW211" s="15" t="s">
        <v>5</v>
      </c>
      <c r="AX211" s="15" t="s">
        <v>89</v>
      </c>
      <c r="AY211" s="273" t="s">
        <v>148</v>
      </c>
    </row>
    <row r="212" spans="1:65" s="2" customFormat="1" ht="33" customHeight="1">
      <c r="A212" s="38"/>
      <c r="B212" s="39"/>
      <c r="C212" s="221" t="s">
        <v>233</v>
      </c>
      <c r="D212" s="221" t="s">
        <v>151</v>
      </c>
      <c r="E212" s="222" t="s">
        <v>234</v>
      </c>
      <c r="F212" s="223" t="s">
        <v>313</v>
      </c>
      <c r="G212" s="224" t="s">
        <v>154</v>
      </c>
      <c r="H212" s="225">
        <v>1</v>
      </c>
      <c r="I212" s="226"/>
      <c r="J212" s="227"/>
      <c r="K212" s="228">
        <f>ROUND(P212*H212,2)</f>
        <v>0</v>
      </c>
      <c r="L212" s="223" t="s">
        <v>1</v>
      </c>
      <c r="M212" s="229"/>
      <c r="N212" s="230" t="s">
        <v>1</v>
      </c>
      <c r="O212" s="231" t="s">
        <v>44</v>
      </c>
      <c r="P212" s="232">
        <f>I212+J212</f>
        <v>0</v>
      </c>
      <c r="Q212" s="232">
        <f>ROUND(I212*H212,2)</f>
        <v>0</v>
      </c>
      <c r="R212" s="232">
        <f>ROUND(J212*H212,2)</f>
        <v>0</v>
      </c>
      <c r="S212" s="91"/>
      <c r="T212" s="233">
        <f>S212*H212</f>
        <v>0</v>
      </c>
      <c r="U212" s="233">
        <v>0</v>
      </c>
      <c r="V212" s="233">
        <f>U212*H212</f>
        <v>0</v>
      </c>
      <c r="W212" s="233">
        <v>0</v>
      </c>
      <c r="X212" s="234">
        <f>W212*H212</f>
        <v>0</v>
      </c>
      <c r="Y212" s="38"/>
      <c r="Z212" s="38"/>
      <c r="AA212" s="38"/>
      <c r="AB212" s="38"/>
      <c r="AC212" s="38"/>
      <c r="AD212" s="38"/>
      <c r="AE212" s="38"/>
      <c r="AR212" s="235" t="s">
        <v>155</v>
      </c>
      <c r="AT212" s="235" t="s">
        <v>151</v>
      </c>
      <c r="AU212" s="235" t="s">
        <v>91</v>
      </c>
      <c r="AY212" s="17" t="s">
        <v>148</v>
      </c>
      <c r="BE212" s="236">
        <f>IF(O212="základní",K212,0)</f>
        <v>0</v>
      </c>
      <c r="BF212" s="236">
        <f>IF(O212="snížená",K212,0)</f>
        <v>0</v>
      </c>
      <c r="BG212" s="236">
        <f>IF(O212="zákl. přenesená",K212,0)</f>
        <v>0</v>
      </c>
      <c r="BH212" s="236">
        <f>IF(O212="sníž. přenesená",K212,0)</f>
        <v>0</v>
      </c>
      <c r="BI212" s="236">
        <f>IF(O212="nulová",K212,0)</f>
        <v>0</v>
      </c>
      <c r="BJ212" s="17" t="s">
        <v>89</v>
      </c>
      <c r="BK212" s="236">
        <f>ROUND(P212*H212,2)</f>
        <v>0</v>
      </c>
      <c r="BL212" s="17" t="s">
        <v>156</v>
      </c>
      <c r="BM212" s="235" t="s">
        <v>314</v>
      </c>
    </row>
    <row r="213" spans="1:47" s="2" customFormat="1" ht="12">
      <c r="A213" s="38"/>
      <c r="B213" s="39"/>
      <c r="C213" s="40"/>
      <c r="D213" s="237" t="s">
        <v>158</v>
      </c>
      <c r="E213" s="40"/>
      <c r="F213" s="238" t="s">
        <v>313</v>
      </c>
      <c r="G213" s="40"/>
      <c r="H213" s="40"/>
      <c r="I213" s="239"/>
      <c r="J213" s="239"/>
      <c r="K213" s="40"/>
      <c r="L213" s="40"/>
      <c r="M213" s="44"/>
      <c r="N213" s="240"/>
      <c r="O213" s="241"/>
      <c r="P213" s="91"/>
      <c r="Q213" s="91"/>
      <c r="R213" s="91"/>
      <c r="S213" s="91"/>
      <c r="T213" s="91"/>
      <c r="U213" s="91"/>
      <c r="V213" s="91"/>
      <c r="W213" s="91"/>
      <c r="X213" s="92"/>
      <c r="Y213" s="38"/>
      <c r="Z213" s="38"/>
      <c r="AA213" s="38"/>
      <c r="AB213" s="38"/>
      <c r="AC213" s="38"/>
      <c r="AD213" s="38"/>
      <c r="AE213" s="38"/>
      <c r="AT213" s="17" t="s">
        <v>158</v>
      </c>
      <c r="AU213" s="17" t="s">
        <v>91</v>
      </c>
    </row>
    <row r="214" spans="1:47" s="2" customFormat="1" ht="12">
      <c r="A214" s="38"/>
      <c r="B214" s="39"/>
      <c r="C214" s="40"/>
      <c r="D214" s="237" t="s">
        <v>176</v>
      </c>
      <c r="E214" s="40"/>
      <c r="F214" s="284" t="s">
        <v>192</v>
      </c>
      <c r="G214" s="40"/>
      <c r="H214" s="40"/>
      <c r="I214" s="239"/>
      <c r="J214" s="239"/>
      <c r="K214" s="40"/>
      <c r="L214" s="40"/>
      <c r="M214" s="44"/>
      <c r="N214" s="240"/>
      <c r="O214" s="241"/>
      <c r="P214" s="91"/>
      <c r="Q214" s="91"/>
      <c r="R214" s="91"/>
      <c r="S214" s="91"/>
      <c r="T214" s="91"/>
      <c r="U214" s="91"/>
      <c r="V214" s="91"/>
      <c r="W214" s="91"/>
      <c r="X214" s="92"/>
      <c r="Y214" s="38"/>
      <c r="Z214" s="38"/>
      <c r="AA214" s="38"/>
      <c r="AB214" s="38"/>
      <c r="AC214" s="38"/>
      <c r="AD214" s="38"/>
      <c r="AE214" s="38"/>
      <c r="AT214" s="17" t="s">
        <v>176</v>
      </c>
      <c r="AU214" s="17" t="s">
        <v>91</v>
      </c>
    </row>
    <row r="215" spans="1:51" s="13" customFormat="1" ht="12">
      <c r="A215" s="13"/>
      <c r="B215" s="242"/>
      <c r="C215" s="243"/>
      <c r="D215" s="237" t="s">
        <v>159</v>
      </c>
      <c r="E215" s="244" t="s">
        <v>1</v>
      </c>
      <c r="F215" s="245" t="s">
        <v>160</v>
      </c>
      <c r="G215" s="243"/>
      <c r="H215" s="244" t="s">
        <v>1</v>
      </c>
      <c r="I215" s="246"/>
      <c r="J215" s="246"/>
      <c r="K215" s="243"/>
      <c r="L215" s="243"/>
      <c r="M215" s="247"/>
      <c r="N215" s="248"/>
      <c r="O215" s="249"/>
      <c r="P215" s="249"/>
      <c r="Q215" s="249"/>
      <c r="R215" s="249"/>
      <c r="S215" s="249"/>
      <c r="T215" s="249"/>
      <c r="U215" s="249"/>
      <c r="V215" s="249"/>
      <c r="W215" s="249"/>
      <c r="X215" s="250"/>
      <c r="Y215" s="13"/>
      <c r="Z215" s="13"/>
      <c r="AA215" s="13"/>
      <c r="AB215" s="13"/>
      <c r="AC215" s="13"/>
      <c r="AD215" s="13"/>
      <c r="AE215" s="13"/>
      <c r="AT215" s="251" t="s">
        <v>159</v>
      </c>
      <c r="AU215" s="251" t="s">
        <v>91</v>
      </c>
      <c r="AV215" s="13" t="s">
        <v>89</v>
      </c>
      <c r="AW215" s="13" t="s">
        <v>5</v>
      </c>
      <c r="AX215" s="13" t="s">
        <v>81</v>
      </c>
      <c r="AY215" s="251" t="s">
        <v>148</v>
      </c>
    </row>
    <row r="216" spans="1:51" s="14" customFormat="1" ht="12">
      <c r="A216" s="14"/>
      <c r="B216" s="252"/>
      <c r="C216" s="253"/>
      <c r="D216" s="237" t="s">
        <v>159</v>
      </c>
      <c r="E216" s="254" t="s">
        <v>1</v>
      </c>
      <c r="F216" s="255" t="s">
        <v>89</v>
      </c>
      <c r="G216" s="253"/>
      <c r="H216" s="256">
        <v>1</v>
      </c>
      <c r="I216" s="257"/>
      <c r="J216" s="257"/>
      <c r="K216" s="253"/>
      <c r="L216" s="253"/>
      <c r="M216" s="258"/>
      <c r="N216" s="259"/>
      <c r="O216" s="260"/>
      <c r="P216" s="260"/>
      <c r="Q216" s="260"/>
      <c r="R216" s="260"/>
      <c r="S216" s="260"/>
      <c r="T216" s="260"/>
      <c r="U216" s="260"/>
      <c r="V216" s="260"/>
      <c r="W216" s="260"/>
      <c r="X216" s="261"/>
      <c r="Y216" s="14"/>
      <c r="Z216" s="14"/>
      <c r="AA216" s="14"/>
      <c r="AB216" s="14"/>
      <c r="AC216" s="14"/>
      <c r="AD216" s="14"/>
      <c r="AE216" s="14"/>
      <c r="AT216" s="262" t="s">
        <v>159</v>
      </c>
      <c r="AU216" s="262" t="s">
        <v>91</v>
      </c>
      <c r="AV216" s="14" t="s">
        <v>91</v>
      </c>
      <c r="AW216" s="14" t="s">
        <v>5</v>
      </c>
      <c r="AX216" s="14" t="s">
        <v>81</v>
      </c>
      <c r="AY216" s="262" t="s">
        <v>148</v>
      </c>
    </row>
    <row r="217" spans="1:51" s="15" customFormat="1" ht="12">
      <c r="A217" s="15"/>
      <c r="B217" s="263"/>
      <c r="C217" s="264"/>
      <c r="D217" s="237" t="s">
        <v>159</v>
      </c>
      <c r="E217" s="265" t="s">
        <v>1</v>
      </c>
      <c r="F217" s="266" t="s">
        <v>161</v>
      </c>
      <c r="G217" s="264"/>
      <c r="H217" s="267">
        <v>1</v>
      </c>
      <c r="I217" s="268"/>
      <c r="J217" s="268"/>
      <c r="K217" s="264"/>
      <c r="L217" s="264"/>
      <c r="M217" s="269"/>
      <c r="N217" s="270"/>
      <c r="O217" s="271"/>
      <c r="P217" s="271"/>
      <c r="Q217" s="271"/>
      <c r="R217" s="271"/>
      <c r="S217" s="271"/>
      <c r="T217" s="271"/>
      <c r="U217" s="271"/>
      <c r="V217" s="271"/>
      <c r="W217" s="271"/>
      <c r="X217" s="272"/>
      <c r="Y217" s="15"/>
      <c r="Z217" s="15"/>
      <c r="AA217" s="15"/>
      <c r="AB217" s="15"/>
      <c r="AC217" s="15"/>
      <c r="AD217" s="15"/>
      <c r="AE217" s="15"/>
      <c r="AT217" s="273" t="s">
        <v>159</v>
      </c>
      <c r="AU217" s="273" t="s">
        <v>91</v>
      </c>
      <c r="AV217" s="15" t="s">
        <v>156</v>
      </c>
      <c r="AW217" s="15" t="s">
        <v>5</v>
      </c>
      <c r="AX217" s="15" t="s">
        <v>89</v>
      </c>
      <c r="AY217" s="273" t="s">
        <v>148</v>
      </c>
    </row>
    <row r="218" spans="1:65" s="2" customFormat="1" ht="24.15" customHeight="1">
      <c r="A218" s="38"/>
      <c r="B218" s="39"/>
      <c r="C218" s="221" t="s">
        <v>237</v>
      </c>
      <c r="D218" s="221" t="s">
        <v>151</v>
      </c>
      <c r="E218" s="222" t="s">
        <v>315</v>
      </c>
      <c r="F218" s="223" t="s">
        <v>235</v>
      </c>
      <c r="G218" s="224" t="s">
        <v>154</v>
      </c>
      <c r="H218" s="225">
        <v>1</v>
      </c>
      <c r="I218" s="226"/>
      <c r="J218" s="227"/>
      <c r="K218" s="228">
        <f>ROUND(P218*H218,2)</f>
        <v>0</v>
      </c>
      <c r="L218" s="223" t="s">
        <v>1</v>
      </c>
      <c r="M218" s="229"/>
      <c r="N218" s="230" t="s">
        <v>1</v>
      </c>
      <c r="O218" s="231" t="s">
        <v>44</v>
      </c>
      <c r="P218" s="232">
        <f>I218+J218</f>
        <v>0</v>
      </c>
      <c r="Q218" s="232">
        <f>ROUND(I218*H218,2)</f>
        <v>0</v>
      </c>
      <c r="R218" s="232">
        <f>ROUND(J218*H218,2)</f>
        <v>0</v>
      </c>
      <c r="S218" s="91"/>
      <c r="T218" s="233">
        <f>S218*H218</f>
        <v>0</v>
      </c>
      <c r="U218" s="233">
        <v>0</v>
      </c>
      <c r="V218" s="233">
        <f>U218*H218</f>
        <v>0</v>
      </c>
      <c r="W218" s="233">
        <v>0</v>
      </c>
      <c r="X218" s="234">
        <f>W218*H218</f>
        <v>0</v>
      </c>
      <c r="Y218" s="38"/>
      <c r="Z218" s="38"/>
      <c r="AA218" s="38"/>
      <c r="AB218" s="38"/>
      <c r="AC218" s="38"/>
      <c r="AD218" s="38"/>
      <c r="AE218" s="38"/>
      <c r="AR218" s="235" t="s">
        <v>155</v>
      </c>
      <c r="AT218" s="235" t="s">
        <v>151</v>
      </c>
      <c r="AU218" s="235" t="s">
        <v>91</v>
      </c>
      <c r="AY218" s="17" t="s">
        <v>148</v>
      </c>
      <c r="BE218" s="236">
        <f>IF(O218="základní",K218,0)</f>
        <v>0</v>
      </c>
      <c r="BF218" s="236">
        <f>IF(O218="snížená",K218,0)</f>
        <v>0</v>
      </c>
      <c r="BG218" s="236">
        <f>IF(O218="zákl. přenesená",K218,0)</f>
        <v>0</v>
      </c>
      <c r="BH218" s="236">
        <f>IF(O218="sníž. přenesená",K218,0)</f>
        <v>0</v>
      </c>
      <c r="BI218" s="236">
        <f>IF(O218="nulová",K218,0)</f>
        <v>0</v>
      </c>
      <c r="BJ218" s="17" t="s">
        <v>89</v>
      </c>
      <c r="BK218" s="236">
        <f>ROUND(P218*H218,2)</f>
        <v>0</v>
      </c>
      <c r="BL218" s="17" t="s">
        <v>156</v>
      </c>
      <c r="BM218" s="235" t="s">
        <v>236</v>
      </c>
    </row>
    <row r="219" spans="1:47" s="2" customFormat="1" ht="12">
      <c r="A219" s="38"/>
      <c r="B219" s="39"/>
      <c r="C219" s="40"/>
      <c r="D219" s="237" t="s">
        <v>158</v>
      </c>
      <c r="E219" s="40"/>
      <c r="F219" s="238" t="s">
        <v>235</v>
      </c>
      <c r="G219" s="40"/>
      <c r="H219" s="40"/>
      <c r="I219" s="239"/>
      <c r="J219" s="239"/>
      <c r="K219" s="40"/>
      <c r="L219" s="40"/>
      <c r="M219" s="44"/>
      <c r="N219" s="240"/>
      <c r="O219" s="241"/>
      <c r="P219" s="91"/>
      <c r="Q219" s="91"/>
      <c r="R219" s="91"/>
      <c r="S219" s="91"/>
      <c r="T219" s="91"/>
      <c r="U219" s="91"/>
      <c r="V219" s="91"/>
      <c r="W219" s="91"/>
      <c r="X219" s="92"/>
      <c r="Y219" s="38"/>
      <c r="Z219" s="38"/>
      <c r="AA219" s="38"/>
      <c r="AB219" s="38"/>
      <c r="AC219" s="38"/>
      <c r="AD219" s="38"/>
      <c r="AE219" s="38"/>
      <c r="AT219" s="17" t="s">
        <v>158</v>
      </c>
      <c r="AU219" s="17" t="s">
        <v>91</v>
      </c>
    </row>
    <row r="220" spans="1:47" s="2" customFormat="1" ht="12">
      <c r="A220" s="38"/>
      <c r="B220" s="39"/>
      <c r="C220" s="40"/>
      <c r="D220" s="237" t="s">
        <v>176</v>
      </c>
      <c r="E220" s="40"/>
      <c r="F220" s="284" t="s">
        <v>192</v>
      </c>
      <c r="G220" s="40"/>
      <c r="H220" s="40"/>
      <c r="I220" s="239"/>
      <c r="J220" s="239"/>
      <c r="K220" s="40"/>
      <c r="L220" s="40"/>
      <c r="M220" s="44"/>
      <c r="N220" s="240"/>
      <c r="O220" s="241"/>
      <c r="P220" s="91"/>
      <c r="Q220" s="91"/>
      <c r="R220" s="91"/>
      <c r="S220" s="91"/>
      <c r="T220" s="91"/>
      <c r="U220" s="91"/>
      <c r="V220" s="91"/>
      <c r="W220" s="91"/>
      <c r="X220" s="92"/>
      <c r="Y220" s="38"/>
      <c r="Z220" s="38"/>
      <c r="AA220" s="38"/>
      <c r="AB220" s="38"/>
      <c r="AC220" s="38"/>
      <c r="AD220" s="38"/>
      <c r="AE220" s="38"/>
      <c r="AT220" s="17" t="s">
        <v>176</v>
      </c>
      <c r="AU220" s="17" t="s">
        <v>91</v>
      </c>
    </row>
    <row r="221" spans="1:51" s="13" customFormat="1" ht="12">
      <c r="A221" s="13"/>
      <c r="B221" s="242"/>
      <c r="C221" s="243"/>
      <c r="D221" s="237" t="s">
        <v>159</v>
      </c>
      <c r="E221" s="244" t="s">
        <v>1</v>
      </c>
      <c r="F221" s="245" t="s">
        <v>160</v>
      </c>
      <c r="G221" s="243"/>
      <c r="H221" s="244" t="s">
        <v>1</v>
      </c>
      <c r="I221" s="246"/>
      <c r="J221" s="246"/>
      <c r="K221" s="243"/>
      <c r="L221" s="243"/>
      <c r="M221" s="247"/>
      <c r="N221" s="248"/>
      <c r="O221" s="249"/>
      <c r="P221" s="249"/>
      <c r="Q221" s="249"/>
      <c r="R221" s="249"/>
      <c r="S221" s="249"/>
      <c r="T221" s="249"/>
      <c r="U221" s="249"/>
      <c r="V221" s="249"/>
      <c r="W221" s="249"/>
      <c r="X221" s="250"/>
      <c r="Y221" s="13"/>
      <c r="Z221" s="13"/>
      <c r="AA221" s="13"/>
      <c r="AB221" s="13"/>
      <c r="AC221" s="13"/>
      <c r="AD221" s="13"/>
      <c r="AE221" s="13"/>
      <c r="AT221" s="251" t="s">
        <v>159</v>
      </c>
      <c r="AU221" s="251" t="s">
        <v>91</v>
      </c>
      <c r="AV221" s="13" t="s">
        <v>89</v>
      </c>
      <c r="AW221" s="13" t="s">
        <v>5</v>
      </c>
      <c r="AX221" s="13" t="s">
        <v>81</v>
      </c>
      <c r="AY221" s="251" t="s">
        <v>148</v>
      </c>
    </row>
    <row r="222" spans="1:51" s="14" customFormat="1" ht="12">
      <c r="A222" s="14"/>
      <c r="B222" s="252"/>
      <c r="C222" s="253"/>
      <c r="D222" s="237" t="s">
        <v>159</v>
      </c>
      <c r="E222" s="254" t="s">
        <v>1</v>
      </c>
      <c r="F222" s="255" t="s">
        <v>89</v>
      </c>
      <c r="G222" s="253"/>
      <c r="H222" s="256">
        <v>1</v>
      </c>
      <c r="I222" s="257"/>
      <c r="J222" s="257"/>
      <c r="K222" s="253"/>
      <c r="L222" s="253"/>
      <c r="M222" s="258"/>
      <c r="N222" s="259"/>
      <c r="O222" s="260"/>
      <c r="P222" s="260"/>
      <c r="Q222" s="260"/>
      <c r="R222" s="260"/>
      <c r="S222" s="260"/>
      <c r="T222" s="260"/>
      <c r="U222" s="260"/>
      <c r="V222" s="260"/>
      <c r="W222" s="260"/>
      <c r="X222" s="261"/>
      <c r="Y222" s="14"/>
      <c r="Z222" s="14"/>
      <c r="AA222" s="14"/>
      <c r="AB222" s="14"/>
      <c r="AC222" s="14"/>
      <c r="AD222" s="14"/>
      <c r="AE222" s="14"/>
      <c r="AT222" s="262" t="s">
        <v>159</v>
      </c>
      <c r="AU222" s="262" t="s">
        <v>91</v>
      </c>
      <c r="AV222" s="14" t="s">
        <v>91</v>
      </c>
      <c r="AW222" s="14" t="s">
        <v>5</v>
      </c>
      <c r="AX222" s="14" t="s">
        <v>81</v>
      </c>
      <c r="AY222" s="262" t="s">
        <v>148</v>
      </c>
    </row>
    <row r="223" spans="1:51" s="15" customFormat="1" ht="12">
      <c r="A223" s="15"/>
      <c r="B223" s="263"/>
      <c r="C223" s="264"/>
      <c r="D223" s="237" t="s">
        <v>159</v>
      </c>
      <c r="E223" s="265" t="s">
        <v>1</v>
      </c>
      <c r="F223" s="266" t="s">
        <v>161</v>
      </c>
      <c r="G223" s="264"/>
      <c r="H223" s="267">
        <v>1</v>
      </c>
      <c r="I223" s="268"/>
      <c r="J223" s="268"/>
      <c r="K223" s="264"/>
      <c r="L223" s="264"/>
      <c r="M223" s="269"/>
      <c r="N223" s="270"/>
      <c r="O223" s="271"/>
      <c r="P223" s="271"/>
      <c r="Q223" s="271"/>
      <c r="R223" s="271"/>
      <c r="S223" s="271"/>
      <c r="T223" s="271"/>
      <c r="U223" s="271"/>
      <c r="V223" s="271"/>
      <c r="W223" s="271"/>
      <c r="X223" s="272"/>
      <c r="Y223" s="15"/>
      <c r="Z223" s="15"/>
      <c r="AA223" s="15"/>
      <c r="AB223" s="15"/>
      <c r="AC223" s="15"/>
      <c r="AD223" s="15"/>
      <c r="AE223" s="15"/>
      <c r="AT223" s="273" t="s">
        <v>159</v>
      </c>
      <c r="AU223" s="273" t="s">
        <v>91</v>
      </c>
      <c r="AV223" s="15" t="s">
        <v>156</v>
      </c>
      <c r="AW223" s="15" t="s">
        <v>5</v>
      </c>
      <c r="AX223" s="15" t="s">
        <v>89</v>
      </c>
      <c r="AY223" s="273" t="s">
        <v>148</v>
      </c>
    </row>
    <row r="224" spans="1:65" s="2" customFormat="1" ht="12">
      <c r="A224" s="38"/>
      <c r="B224" s="39"/>
      <c r="C224" s="274" t="s">
        <v>243</v>
      </c>
      <c r="D224" s="274" t="s">
        <v>162</v>
      </c>
      <c r="E224" s="275" t="s">
        <v>238</v>
      </c>
      <c r="F224" s="276" t="s">
        <v>239</v>
      </c>
      <c r="G224" s="277" t="s">
        <v>154</v>
      </c>
      <c r="H224" s="278">
        <v>4</v>
      </c>
      <c r="I224" s="279"/>
      <c r="J224" s="279"/>
      <c r="K224" s="280">
        <f>ROUND(P224*H224,2)</f>
        <v>0</v>
      </c>
      <c r="L224" s="276" t="s">
        <v>166</v>
      </c>
      <c r="M224" s="44"/>
      <c r="N224" s="281" t="s">
        <v>1</v>
      </c>
      <c r="O224" s="231" t="s">
        <v>44</v>
      </c>
      <c r="P224" s="232">
        <f>I224+J224</f>
        <v>0</v>
      </c>
      <c r="Q224" s="232">
        <f>ROUND(I224*H224,2)</f>
        <v>0</v>
      </c>
      <c r="R224" s="232">
        <f>ROUND(J224*H224,2)</f>
        <v>0</v>
      </c>
      <c r="S224" s="91"/>
      <c r="T224" s="233">
        <f>S224*H224</f>
        <v>0</v>
      </c>
      <c r="U224" s="233">
        <v>0</v>
      </c>
      <c r="V224" s="233">
        <f>U224*H224</f>
        <v>0</v>
      </c>
      <c r="W224" s="233">
        <v>0</v>
      </c>
      <c r="X224" s="234">
        <f>W224*H224</f>
        <v>0</v>
      </c>
      <c r="Y224" s="38"/>
      <c r="Z224" s="38"/>
      <c r="AA224" s="38"/>
      <c r="AB224" s="38"/>
      <c r="AC224" s="38"/>
      <c r="AD224" s="38"/>
      <c r="AE224" s="38"/>
      <c r="AR224" s="235" t="s">
        <v>156</v>
      </c>
      <c r="AT224" s="235" t="s">
        <v>162</v>
      </c>
      <c r="AU224" s="235" t="s">
        <v>91</v>
      </c>
      <c r="AY224" s="17" t="s">
        <v>148</v>
      </c>
      <c r="BE224" s="236">
        <f>IF(O224="základní",K224,0)</f>
        <v>0</v>
      </c>
      <c r="BF224" s="236">
        <f>IF(O224="snížená",K224,0)</f>
        <v>0</v>
      </c>
      <c r="BG224" s="236">
        <f>IF(O224="zákl. přenesená",K224,0)</f>
        <v>0</v>
      </c>
      <c r="BH224" s="236">
        <f>IF(O224="sníž. přenesená",K224,0)</f>
        <v>0</v>
      </c>
      <c r="BI224" s="236">
        <f>IF(O224="nulová",K224,0)</f>
        <v>0</v>
      </c>
      <c r="BJ224" s="17" t="s">
        <v>89</v>
      </c>
      <c r="BK224" s="236">
        <f>ROUND(P224*H224,2)</f>
        <v>0</v>
      </c>
      <c r="BL224" s="17" t="s">
        <v>156</v>
      </c>
      <c r="BM224" s="235" t="s">
        <v>240</v>
      </c>
    </row>
    <row r="225" spans="1:47" s="2" customFormat="1" ht="12">
      <c r="A225" s="38"/>
      <c r="B225" s="39"/>
      <c r="C225" s="40"/>
      <c r="D225" s="237" t="s">
        <v>158</v>
      </c>
      <c r="E225" s="40"/>
      <c r="F225" s="238" t="s">
        <v>241</v>
      </c>
      <c r="G225" s="40"/>
      <c r="H225" s="40"/>
      <c r="I225" s="239"/>
      <c r="J225" s="239"/>
      <c r="K225" s="40"/>
      <c r="L225" s="40"/>
      <c r="M225" s="44"/>
      <c r="N225" s="240"/>
      <c r="O225" s="241"/>
      <c r="P225" s="91"/>
      <c r="Q225" s="91"/>
      <c r="R225" s="91"/>
      <c r="S225" s="91"/>
      <c r="T225" s="91"/>
      <c r="U225" s="91"/>
      <c r="V225" s="91"/>
      <c r="W225" s="91"/>
      <c r="X225" s="92"/>
      <c r="Y225" s="38"/>
      <c r="Z225" s="38"/>
      <c r="AA225" s="38"/>
      <c r="AB225" s="38"/>
      <c r="AC225" s="38"/>
      <c r="AD225" s="38"/>
      <c r="AE225" s="38"/>
      <c r="AT225" s="17" t="s">
        <v>158</v>
      </c>
      <c r="AU225" s="17" t="s">
        <v>91</v>
      </c>
    </row>
    <row r="226" spans="1:47" s="2" customFormat="1" ht="12">
      <c r="A226" s="38"/>
      <c r="B226" s="39"/>
      <c r="C226" s="40"/>
      <c r="D226" s="282" t="s">
        <v>169</v>
      </c>
      <c r="E226" s="40"/>
      <c r="F226" s="283" t="s">
        <v>242</v>
      </c>
      <c r="G226" s="40"/>
      <c r="H226" s="40"/>
      <c r="I226" s="239"/>
      <c r="J226" s="239"/>
      <c r="K226" s="40"/>
      <c r="L226" s="40"/>
      <c r="M226" s="44"/>
      <c r="N226" s="240"/>
      <c r="O226" s="241"/>
      <c r="P226" s="91"/>
      <c r="Q226" s="91"/>
      <c r="R226" s="91"/>
      <c r="S226" s="91"/>
      <c r="T226" s="91"/>
      <c r="U226" s="91"/>
      <c r="V226" s="91"/>
      <c r="W226" s="91"/>
      <c r="X226" s="92"/>
      <c r="Y226" s="38"/>
      <c r="Z226" s="38"/>
      <c r="AA226" s="38"/>
      <c r="AB226" s="38"/>
      <c r="AC226" s="38"/>
      <c r="AD226" s="38"/>
      <c r="AE226" s="38"/>
      <c r="AT226" s="17" t="s">
        <v>169</v>
      </c>
      <c r="AU226" s="17" t="s">
        <v>91</v>
      </c>
    </row>
    <row r="227" spans="1:51" s="13" customFormat="1" ht="12">
      <c r="A227" s="13"/>
      <c r="B227" s="242"/>
      <c r="C227" s="243"/>
      <c r="D227" s="237" t="s">
        <v>159</v>
      </c>
      <c r="E227" s="244" t="s">
        <v>1</v>
      </c>
      <c r="F227" s="245" t="s">
        <v>160</v>
      </c>
      <c r="G227" s="243"/>
      <c r="H227" s="244" t="s">
        <v>1</v>
      </c>
      <c r="I227" s="246"/>
      <c r="J227" s="246"/>
      <c r="K227" s="243"/>
      <c r="L227" s="243"/>
      <c r="M227" s="247"/>
      <c r="N227" s="248"/>
      <c r="O227" s="249"/>
      <c r="P227" s="249"/>
      <c r="Q227" s="249"/>
      <c r="R227" s="249"/>
      <c r="S227" s="249"/>
      <c r="T227" s="249"/>
      <c r="U227" s="249"/>
      <c r="V227" s="249"/>
      <c r="W227" s="249"/>
      <c r="X227" s="250"/>
      <c r="Y227" s="13"/>
      <c r="Z227" s="13"/>
      <c r="AA227" s="13"/>
      <c r="AB227" s="13"/>
      <c r="AC227" s="13"/>
      <c r="AD227" s="13"/>
      <c r="AE227" s="13"/>
      <c r="AT227" s="251" t="s">
        <v>159</v>
      </c>
      <c r="AU227" s="251" t="s">
        <v>91</v>
      </c>
      <c r="AV227" s="13" t="s">
        <v>89</v>
      </c>
      <c r="AW227" s="13" t="s">
        <v>5</v>
      </c>
      <c r="AX227" s="13" t="s">
        <v>81</v>
      </c>
      <c r="AY227" s="251" t="s">
        <v>148</v>
      </c>
    </row>
    <row r="228" spans="1:51" s="14" customFormat="1" ht="12">
      <c r="A228" s="14"/>
      <c r="B228" s="252"/>
      <c r="C228" s="253"/>
      <c r="D228" s="237" t="s">
        <v>159</v>
      </c>
      <c r="E228" s="254" t="s">
        <v>1</v>
      </c>
      <c r="F228" s="255" t="s">
        <v>156</v>
      </c>
      <c r="G228" s="253"/>
      <c r="H228" s="256">
        <v>4</v>
      </c>
      <c r="I228" s="257"/>
      <c r="J228" s="257"/>
      <c r="K228" s="253"/>
      <c r="L228" s="253"/>
      <c r="M228" s="258"/>
      <c r="N228" s="259"/>
      <c r="O228" s="260"/>
      <c r="P228" s="260"/>
      <c r="Q228" s="260"/>
      <c r="R228" s="260"/>
      <c r="S228" s="260"/>
      <c r="T228" s="260"/>
      <c r="U228" s="260"/>
      <c r="V228" s="260"/>
      <c r="W228" s="260"/>
      <c r="X228" s="261"/>
      <c r="Y228" s="14"/>
      <c r="Z228" s="14"/>
      <c r="AA228" s="14"/>
      <c r="AB228" s="14"/>
      <c r="AC228" s="14"/>
      <c r="AD228" s="14"/>
      <c r="AE228" s="14"/>
      <c r="AT228" s="262" t="s">
        <v>159</v>
      </c>
      <c r="AU228" s="262" t="s">
        <v>91</v>
      </c>
      <c r="AV228" s="14" t="s">
        <v>91</v>
      </c>
      <c r="AW228" s="14" t="s">
        <v>5</v>
      </c>
      <c r="AX228" s="14" t="s">
        <v>81</v>
      </c>
      <c r="AY228" s="262" t="s">
        <v>148</v>
      </c>
    </row>
    <row r="229" spans="1:51" s="15" customFormat="1" ht="12">
      <c r="A229" s="15"/>
      <c r="B229" s="263"/>
      <c r="C229" s="264"/>
      <c r="D229" s="237" t="s">
        <v>159</v>
      </c>
      <c r="E229" s="265" t="s">
        <v>1</v>
      </c>
      <c r="F229" s="266" t="s">
        <v>161</v>
      </c>
      <c r="G229" s="264"/>
      <c r="H229" s="267">
        <v>4</v>
      </c>
      <c r="I229" s="268"/>
      <c r="J229" s="268"/>
      <c r="K229" s="264"/>
      <c r="L229" s="264"/>
      <c r="M229" s="269"/>
      <c r="N229" s="270"/>
      <c r="O229" s="271"/>
      <c r="P229" s="271"/>
      <c r="Q229" s="271"/>
      <c r="R229" s="271"/>
      <c r="S229" s="271"/>
      <c r="T229" s="271"/>
      <c r="U229" s="271"/>
      <c r="V229" s="271"/>
      <c r="W229" s="271"/>
      <c r="X229" s="272"/>
      <c r="Y229" s="15"/>
      <c r="Z229" s="15"/>
      <c r="AA229" s="15"/>
      <c r="AB229" s="15"/>
      <c r="AC229" s="15"/>
      <c r="AD229" s="15"/>
      <c r="AE229" s="15"/>
      <c r="AT229" s="273" t="s">
        <v>159</v>
      </c>
      <c r="AU229" s="273" t="s">
        <v>91</v>
      </c>
      <c r="AV229" s="15" t="s">
        <v>156</v>
      </c>
      <c r="AW229" s="15" t="s">
        <v>5</v>
      </c>
      <c r="AX229" s="15" t="s">
        <v>89</v>
      </c>
      <c r="AY229" s="273" t="s">
        <v>148</v>
      </c>
    </row>
    <row r="230" spans="1:65" s="2" customFormat="1" ht="24.15" customHeight="1">
      <c r="A230" s="38"/>
      <c r="B230" s="39"/>
      <c r="C230" s="221" t="s">
        <v>247</v>
      </c>
      <c r="D230" s="221" t="s">
        <v>151</v>
      </c>
      <c r="E230" s="222" t="s">
        <v>244</v>
      </c>
      <c r="F230" s="223" t="s">
        <v>245</v>
      </c>
      <c r="G230" s="224" t="s">
        <v>154</v>
      </c>
      <c r="H230" s="225">
        <v>4</v>
      </c>
      <c r="I230" s="226"/>
      <c r="J230" s="227"/>
      <c r="K230" s="228">
        <f>ROUND(P230*H230,2)</f>
        <v>0</v>
      </c>
      <c r="L230" s="223" t="s">
        <v>1</v>
      </c>
      <c r="M230" s="229"/>
      <c r="N230" s="230" t="s">
        <v>1</v>
      </c>
      <c r="O230" s="231" t="s">
        <v>44</v>
      </c>
      <c r="P230" s="232">
        <f>I230+J230</f>
        <v>0</v>
      </c>
      <c r="Q230" s="232">
        <f>ROUND(I230*H230,2)</f>
        <v>0</v>
      </c>
      <c r="R230" s="232">
        <f>ROUND(J230*H230,2)</f>
        <v>0</v>
      </c>
      <c r="S230" s="91"/>
      <c r="T230" s="233">
        <f>S230*H230</f>
        <v>0</v>
      </c>
      <c r="U230" s="233">
        <v>0</v>
      </c>
      <c r="V230" s="233">
        <f>U230*H230</f>
        <v>0</v>
      </c>
      <c r="W230" s="233">
        <v>0</v>
      </c>
      <c r="X230" s="234">
        <f>W230*H230</f>
        <v>0</v>
      </c>
      <c r="Y230" s="38"/>
      <c r="Z230" s="38"/>
      <c r="AA230" s="38"/>
      <c r="AB230" s="38"/>
      <c r="AC230" s="38"/>
      <c r="AD230" s="38"/>
      <c r="AE230" s="38"/>
      <c r="AR230" s="235" t="s">
        <v>155</v>
      </c>
      <c r="AT230" s="235" t="s">
        <v>151</v>
      </c>
      <c r="AU230" s="235" t="s">
        <v>91</v>
      </c>
      <c r="AY230" s="17" t="s">
        <v>148</v>
      </c>
      <c r="BE230" s="236">
        <f>IF(O230="základní",K230,0)</f>
        <v>0</v>
      </c>
      <c r="BF230" s="236">
        <f>IF(O230="snížená",K230,0)</f>
        <v>0</v>
      </c>
      <c r="BG230" s="236">
        <f>IF(O230="zákl. přenesená",K230,0)</f>
        <v>0</v>
      </c>
      <c r="BH230" s="236">
        <f>IF(O230="sníž. přenesená",K230,0)</f>
        <v>0</v>
      </c>
      <c r="BI230" s="236">
        <f>IF(O230="nulová",K230,0)</f>
        <v>0</v>
      </c>
      <c r="BJ230" s="17" t="s">
        <v>89</v>
      </c>
      <c r="BK230" s="236">
        <f>ROUND(P230*H230,2)</f>
        <v>0</v>
      </c>
      <c r="BL230" s="17" t="s">
        <v>156</v>
      </c>
      <c r="BM230" s="235" t="s">
        <v>246</v>
      </c>
    </row>
    <row r="231" spans="1:47" s="2" customFormat="1" ht="12">
      <c r="A231" s="38"/>
      <c r="B231" s="39"/>
      <c r="C231" s="40"/>
      <c r="D231" s="237" t="s">
        <v>158</v>
      </c>
      <c r="E231" s="40"/>
      <c r="F231" s="238" t="s">
        <v>245</v>
      </c>
      <c r="G231" s="40"/>
      <c r="H231" s="40"/>
      <c r="I231" s="239"/>
      <c r="J231" s="239"/>
      <c r="K231" s="40"/>
      <c r="L231" s="40"/>
      <c r="M231" s="44"/>
      <c r="N231" s="240"/>
      <c r="O231" s="241"/>
      <c r="P231" s="91"/>
      <c r="Q231" s="91"/>
      <c r="R231" s="91"/>
      <c r="S231" s="91"/>
      <c r="T231" s="91"/>
      <c r="U231" s="91"/>
      <c r="V231" s="91"/>
      <c r="W231" s="91"/>
      <c r="X231" s="92"/>
      <c r="Y231" s="38"/>
      <c r="Z231" s="38"/>
      <c r="AA231" s="38"/>
      <c r="AB231" s="38"/>
      <c r="AC231" s="38"/>
      <c r="AD231" s="38"/>
      <c r="AE231" s="38"/>
      <c r="AT231" s="17" t="s">
        <v>158</v>
      </c>
      <c r="AU231" s="17" t="s">
        <v>91</v>
      </c>
    </row>
    <row r="232" spans="1:47" s="2" customFormat="1" ht="12">
      <c r="A232" s="38"/>
      <c r="B232" s="39"/>
      <c r="C232" s="40"/>
      <c r="D232" s="237" t="s">
        <v>176</v>
      </c>
      <c r="E232" s="40"/>
      <c r="F232" s="284" t="s">
        <v>192</v>
      </c>
      <c r="G232" s="40"/>
      <c r="H232" s="40"/>
      <c r="I232" s="239"/>
      <c r="J232" s="239"/>
      <c r="K232" s="40"/>
      <c r="L232" s="40"/>
      <c r="M232" s="44"/>
      <c r="N232" s="240"/>
      <c r="O232" s="241"/>
      <c r="P232" s="91"/>
      <c r="Q232" s="91"/>
      <c r="R232" s="91"/>
      <c r="S232" s="91"/>
      <c r="T232" s="91"/>
      <c r="U232" s="91"/>
      <c r="V232" s="91"/>
      <c r="W232" s="91"/>
      <c r="X232" s="92"/>
      <c r="Y232" s="38"/>
      <c r="Z232" s="38"/>
      <c r="AA232" s="38"/>
      <c r="AB232" s="38"/>
      <c r="AC232" s="38"/>
      <c r="AD232" s="38"/>
      <c r="AE232" s="38"/>
      <c r="AT232" s="17" t="s">
        <v>176</v>
      </c>
      <c r="AU232" s="17" t="s">
        <v>91</v>
      </c>
    </row>
    <row r="233" spans="1:51" s="13" customFormat="1" ht="12">
      <c r="A233" s="13"/>
      <c r="B233" s="242"/>
      <c r="C233" s="243"/>
      <c r="D233" s="237" t="s">
        <v>159</v>
      </c>
      <c r="E233" s="244" t="s">
        <v>1</v>
      </c>
      <c r="F233" s="245" t="s">
        <v>160</v>
      </c>
      <c r="G233" s="243"/>
      <c r="H233" s="244" t="s">
        <v>1</v>
      </c>
      <c r="I233" s="246"/>
      <c r="J233" s="246"/>
      <c r="K233" s="243"/>
      <c r="L233" s="243"/>
      <c r="M233" s="247"/>
      <c r="N233" s="248"/>
      <c r="O233" s="249"/>
      <c r="P233" s="249"/>
      <c r="Q233" s="249"/>
      <c r="R233" s="249"/>
      <c r="S233" s="249"/>
      <c r="T233" s="249"/>
      <c r="U233" s="249"/>
      <c r="V233" s="249"/>
      <c r="W233" s="249"/>
      <c r="X233" s="250"/>
      <c r="Y233" s="13"/>
      <c r="Z233" s="13"/>
      <c r="AA233" s="13"/>
      <c r="AB233" s="13"/>
      <c r="AC233" s="13"/>
      <c r="AD233" s="13"/>
      <c r="AE233" s="13"/>
      <c r="AT233" s="251" t="s">
        <v>159</v>
      </c>
      <c r="AU233" s="251" t="s">
        <v>91</v>
      </c>
      <c r="AV233" s="13" t="s">
        <v>89</v>
      </c>
      <c r="AW233" s="13" t="s">
        <v>5</v>
      </c>
      <c r="AX233" s="13" t="s">
        <v>81</v>
      </c>
      <c r="AY233" s="251" t="s">
        <v>148</v>
      </c>
    </row>
    <row r="234" spans="1:51" s="14" customFormat="1" ht="12">
      <c r="A234" s="14"/>
      <c r="B234" s="252"/>
      <c r="C234" s="253"/>
      <c r="D234" s="237" t="s">
        <v>159</v>
      </c>
      <c r="E234" s="254" t="s">
        <v>1</v>
      </c>
      <c r="F234" s="255" t="s">
        <v>156</v>
      </c>
      <c r="G234" s="253"/>
      <c r="H234" s="256">
        <v>4</v>
      </c>
      <c r="I234" s="257"/>
      <c r="J234" s="257"/>
      <c r="K234" s="253"/>
      <c r="L234" s="253"/>
      <c r="M234" s="258"/>
      <c r="N234" s="259"/>
      <c r="O234" s="260"/>
      <c r="P234" s="260"/>
      <c r="Q234" s="260"/>
      <c r="R234" s="260"/>
      <c r="S234" s="260"/>
      <c r="T234" s="260"/>
      <c r="U234" s="260"/>
      <c r="V234" s="260"/>
      <c r="W234" s="260"/>
      <c r="X234" s="261"/>
      <c r="Y234" s="14"/>
      <c r="Z234" s="14"/>
      <c r="AA234" s="14"/>
      <c r="AB234" s="14"/>
      <c r="AC234" s="14"/>
      <c r="AD234" s="14"/>
      <c r="AE234" s="14"/>
      <c r="AT234" s="262" t="s">
        <v>159</v>
      </c>
      <c r="AU234" s="262" t="s">
        <v>91</v>
      </c>
      <c r="AV234" s="14" t="s">
        <v>91</v>
      </c>
      <c r="AW234" s="14" t="s">
        <v>5</v>
      </c>
      <c r="AX234" s="14" t="s">
        <v>81</v>
      </c>
      <c r="AY234" s="262" t="s">
        <v>148</v>
      </c>
    </row>
    <row r="235" spans="1:51" s="15" customFormat="1" ht="12">
      <c r="A235" s="15"/>
      <c r="B235" s="263"/>
      <c r="C235" s="264"/>
      <c r="D235" s="237" t="s">
        <v>159</v>
      </c>
      <c r="E235" s="265" t="s">
        <v>1</v>
      </c>
      <c r="F235" s="266" t="s">
        <v>161</v>
      </c>
      <c r="G235" s="264"/>
      <c r="H235" s="267">
        <v>4</v>
      </c>
      <c r="I235" s="268"/>
      <c r="J235" s="268"/>
      <c r="K235" s="264"/>
      <c r="L235" s="264"/>
      <c r="M235" s="269"/>
      <c r="N235" s="270"/>
      <c r="O235" s="271"/>
      <c r="P235" s="271"/>
      <c r="Q235" s="271"/>
      <c r="R235" s="271"/>
      <c r="S235" s="271"/>
      <c r="T235" s="271"/>
      <c r="U235" s="271"/>
      <c r="V235" s="271"/>
      <c r="W235" s="271"/>
      <c r="X235" s="272"/>
      <c r="Y235" s="15"/>
      <c r="Z235" s="15"/>
      <c r="AA235" s="15"/>
      <c r="AB235" s="15"/>
      <c r="AC235" s="15"/>
      <c r="AD235" s="15"/>
      <c r="AE235" s="15"/>
      <c r="AT235" s="273" t="s">
        <v>159</v>
      </c>
      <c r="AU235" s="273" t="s">
        <v>91</v>
      </c>
      <c r="AV235" s="15" t="s">
        <v>156</v>
      </c>
      <c r="AW235" s="15" t="s">
        <v>5</v>
      </c>
      <c r="AX235" s="15" t="s">
        <v>89</v>
      </c>
      <c r="AY235" s="273" t="s">
        <v>148</v>
      </c>
    </row>
    <row r="236" spans="1:65" s="2" customFormat="1" ht="24.15" customHeight="1">
      <c r="A236" s="38"/>
      <c r="B236" s="39"/>
      <c r="C236" s="274" t="s">
        <v>253</v>
      </c>
      <c r="D236" s="274" t="s">
        <v>162</v>
      </c>
      <c r="E236" s="275" t="s">
        <v>248</v>
      </c>
      <c r="F236" s="276" t="s">
        <v>249</v>
      </c>
      <c r="G236" s="277" t="s">
        <v>154</v>
      </c>
      <c r="H236" s="278">
        <v>6</v>
      </c>
      <c r="I236" s="279"/>
      <c r="J236" s="279"/>
      <c r="K236" s="280">
        <f>ROUND(P236*H236,2)</f>
        <v>0</v>
      </c>
      <c r="L236" s="276" t="s">
        <v>166</v>
      </c>
      <c r="M236" s="44"/>
      <c r="N236" s="281" t="s">
        <v>1</v>
      </c>
      <c r="O236" s="231" t="s">
        <v>44</v>
      </c>
      <c r="P236" s="232">
        <f>I236+J236</f>
        <v>0</v>
      </c>
      <c r="Q236" s="232">
        <f>ROUND(I236*H236,2)</f>
        <v>0</v>
      </c>
      <c r="R236" s="232">
        <f>ROUND(J236*H236,2)</f>
        <v>0</v>
      </c>
      <c r="S236" s="91"/>
      <c r="T236" s="233">
        <f>S236*H236</f>
        <v>0</v>
      </c>
      <c r="U236" s="233">
        <v>0</v>
      </c>
      <c r="V236" s="233">
        <f>U236*H236</f>
        <v>0</v>
      </c>
      <c r="W236" s="233">
        <v>0</v>
      </c>
      <c r="X236" s="234">
        <f>W236*H236</f>
        <v>0</v>
      </c>
      <c r="Y236" s="38"/>
      <c r="Z236" s="38"/>
      <c r="AA236" s="38"/>
      <c r="AB236" s="38"/>
      <c r="AC236" s="38"/>
      <c r="AD236" s="38"/>
      <c r="AE236" s="38"/>
      <c r="AR236" s="235" t="s">
        <v>156</v>
      </c>
      <c r="AT236" s="235" t="s">
        <v>162</v>
      </c>
      <c r="AU236" s="235" t="s">
        <v>91</v>
      </c>
      <c r="AY236" s="17" t="s">
        <v>148</v>
      </c>
      <c r="BE236" s="236">
        <f>IF(O236="základní",K236,0)</f>
        <v>0</v>
      </c>
      <c r="BF236" s="236">
        <f>IF(O236="snížená",K236,0)</f>
        <v>0</v>
      </c>
      <c r="BG236" s="236">
        <f>IF(O236="zákl. přenesená",K236,0)</f>
        <v>0</v>
      </c>
      <c r="BH236" s="236">
        <f>IF(O236="sníž. přenesená",K236,0)</f>
        <v>0</v>
      </c>
      <c r="BI236" s="236">
        <f>IF(O236="nulová",K236,0)</f>
        <v>0</v>
      </c>
      <c r="BJ236" s="17" t="s">
        <v>89</v>
      </c>
      <c r="BK236" s="236">
        <f>ROUND(P236*H236,2)</f>
        <v>0</v>
      </c>
      <c r="BL236" s="17" t="s">
        <v>156</v>
      </c>
      <c r="BM236" s="235" t="s">
        <v>250</v>
      </c>
    </row>
    <row r="237" spans="1:47" s="2" customFormat="1" ht="12">
      <c r="A237" s="38"/>
      <c r="B237" s="39"/>
      <c r="C237" s="40"/>
      <c r="D237" s="237" t="s">
        <v>158</v>
      </c>
      <c r="E237" s="40"/>
      <c r="F237" s="238" t="s">
        <v>251</v>
      </c>
      <c r="G237" s="40"/>
      <c r="H237" s="40"/>
      <c r="I237" s="239"/>
      <c r="J237" s="239"/>
      <c r="K237" s="40"/>
      <c r="L237" s="40"/>
      <c r="M237" s="44"/>
      <c r="N237" s="240"/>
      <c r="O237" s="241"/>
      <c r="P237" s="91"/>
      <c r="Q237" s="91"/>
      <c r="R237" s="91"/>
      <c r="S237" s="91"/>
      <c r="T237" s="91"/>
      <c r="U237" s="91"/>
      <c r="V237" s="91"/>
      <c r="W237" s="91"/>
      <c r="X237" s="92"/>
      <c r="Y237" s="38"/>
      <c r="Z237" s="38"/>
      <c r="AA237" s="38"/>
      <c r="AB237" s="38"/>
      <c r="AC237" s="38"/>
      <c r="AD237" s="38"/>
      <c r="AE237" s="38"/>
      <c r="AT237" s="17" t="s">
        <v>158</v>
      </c>
      <c r="AU237" s="17" t="s">
        <v>91</v>
      </c>
    </row>
    <row r="238" spans="1:47" s="2" customFormat="1" ht="12">
      <c r="A238" s="38"/>
      <c r="B238" s="39"/>
      <c r="C238" s="40"/>
      <c r="D238" s="282" t="s">
        <v>169</v>
      </c>
      <c r="E238" s="40"/>
      <c r="F238" s="283" t="s">
        <v>252</v>
      </c>
      <c r="G238" s="40"/>
      <c r="H238" s="40"/>
      <c r="I238" s="239"/>
      <c r="J238" s="239"/>
      <c r="K238" s="40"/>
      <c r="L238" s="40"/>
      <c r="M238" s="44"/>
      <c r="N238" s="240"/>
      <c r="O238" s="241"/>
      <c r="P238" s="91"/>
      <c r="Q238" s="91"/>
      <c r="R238" s="91"/>
      <c r="S238" s="91"/>
      <c r="T238" s="91"/>
      <c r="U238" s="91"/>
      <c r="V238" s="91"/>
      <c r="W238" s="91"/>
      <c r="X238" s="92"/>
      <c r="Y238" s="38"/>
      <c r="Z238" s="38"/>
      <c r="AA238" s="38"/>
      <c r="AB238" s="38"/>
      <c r="AC238" s="38"/>
      <c r="AD238" s="38"/>
      <c r="AE238" s="38"/>
      <c r="AT238" s="17" t="s">
        <v>169</v>
      </c>
      <c r="AU238" s="17" t="s">
        <v>91</v>
      </c>
    </row>
    <row r="239" spans="1:51" s="13" customFormat="1" ht="12">
      <c r="A239" s="13"/>
      <c r="B239" s="242"/>
      <c r="C239" s="243"/>
      <c r="D239" s="237" t="s">
        <v>159</v>
      </c>
      <c r="E239" s="244" t="s">
        <v>1</v>
      </c>
      <c r="F239" s="245" t="s">
        <v>160</v>
      </c>
      <c r="G239" s="243"/>
      <c r="H239" s="244" t="s">
        <v>1</v>
      </c>
      <c r="I239" s="246"/>
      <c r="J239" s="246"/>
      <c r="K239" s="243"/>
      <c r="L239" s="243"/>
      <c r="M239" s="247"/>
      <c r="N239" s="248"/>
      <c r="O239" s="249"/>
      <c r="P239" s="249"/>
      <c r="Q239" s="249"/>
      <c r="R239" s="249"/>
      <c r="S239" s="249"/>
      <c r="T239" s="249"/>
      <c r="U239" s="249"/>
      <c r="V239" s="249"/>
      <c r="W239" s="249"/>
      <c r="X239" s="250"/>
      <c r="Y239" s="13"/>
      <c r="Z239" s="13"/>
      <c r="AA239" s="13"/>
      <c r="AB239" s="13"/>
      <c r="AC239" s="13"/>
      <c r="AD239" s="13"/>
      <c r="AE239" s="13"/>
      <c r="AT239" s="251" t="s">
        <v>159</v>
      </c>
      <c r="AU239" s="251" t="s">
        <v>91</v>
      </c>
      <c r="AV239" s="13" t="s">
        <v>89</v>
      </c>
      <c r="AW239" s="13" t="s">
        <v>5</v>
      </c>
      <c r="AX239" s="13" t="s">
        <v>81</v>
      </c>
      <c r="AY239" s="251" t="s">
        <v>148</v>
      </c>
    </row>
    <row r="240" spans="1:51" s="14" customFormat="1" ht="12">
      <c r="A240" s="14"/>
      <c r="B240" s="252"/>
      <c r="C240" s="253"/>
      <c r="D240" s="237" t="s">
        <v>159</v>
      </c>
      <c r="E240" s="254" t="s">
        <v>1</v>
      </c>
      <c r="F240" s="255" t="s">
        <v>188</v>
      </c>
      <c r="G240" s="253"/>
      <c r="H240" s="256">
        <v>6</v>
      </c>
      <c r="I240" s="257"/>
      <c r="J240" s="257"/>
      <c r="K240" s="253"/>
      <c r="L240" s="253"/>
      <c r="M240" s="258"/>
      <c r="N240" s="259"/>
      <c r="O240" s="260"/>
      <c r="P240" s="260"/>
      <c r="Q240" s="260"/>
      <c r="R240" s="260"/>
      <c r="S240" s="260"/>
      <c r="T240" s="260"/>
      <c r="U240" s="260"/>
      <c r="V240" s="260"/>
      <c r="W240" s="260"/>
      <c r="X240" s="261"/>
      <c r="Y240" s="14"/>
      <c r="Z240" s="14"/>
      <c r="AA240" s="14"/>
      <c r="AB240" s="14"/>
      <c r="AC240" s="14"/>
      <c r="AD240" s="14"/>
      <c r="AE240" s="14"/>
      <c r="AT240" s="262" t="s">
        <v>159</v>
      </c>
      <c r="AU240" s="262" t="s">
        <v>91</v>
      </c>
      <c r="AV240" s="14" t="s">
        <v>91</v>
      </c>
      <c r="AW240" s="14" t="s">
        <v>5</v>
      </c>
      <c r="AX240" s="14" t="s">
        <v>81</v>
      </c>
      <c r="AY240" s="262" t="s">
        <v>148</v>
      </c>
    </row>
    <row r="241" spans="1:51" s="15" customFormat="1" ht="12">
      <c r="A241" s="15"/>
      <c r="B241" s="263"/>
      <c r="C241" s="264"/>
      <c r="D241" s="237" t="s">
        <v>159</v>
      </c>
      <c r="E241" s="265" t="s">
        <v>1</v>
      </c>
      <c r="F241" s="266" t="s">
        <v>161</v>
      </c>
      <c r="G241" s="264"/>
      <c r="H241" s="267">
        <v>6</v>
      </c>
      <c r="I241" s="268"/>
      <c r="J241" s="268"/>
      <c r="K241" s="264"/>
      <c r="L241" s="264"/>
      <c r="M241" s="269"/>
      <c r="N241" s="270"/>
      <c r="O241" s="271"/>
      <c r="P241" s="271"/>
      <c r="Q241" s="271"/>
      <c r="R241" s="271"/>
      <c r="S241" s="271"/>
      <c r="T241" s="271"/>
      <c r="U241" s="271"/>
      <c r="V241" s="271"/>
      <c r="W241" s="271"/>
      <c r="X241" s="272"/>
      <c r="Y241" s="15"/>
      <c r="Z241" s="15"/>
      <c r="AA241" s="15"/>
      <c r="AB241" s="15"/>
      <c r="AC241" s="15"/>
      <c r="AD241" s="15"/>
      <c r="AE241" s="15"/>
      <c r="AT241" s="273" t="s">
        <v>159</v>
      </c>
      <c r="AU241" s="273" t="s">
        <v>91</v>
      </c>
      <c r="AV241" s="15" t="s">
        <v>156</v>
      </c>
      <c r="AW241" s="15" t="s">
        <v>5</v>
      </c>
      <c r="AX241" s="15" t="s">
        <v>89</v>
      </c>
      <c r="AY241" s="273" t="s">
        <v>148</v>
      </c>
    </row>
    <row r="242" spans="1:65" s="2" customFormat="1" ht="24.15" customHeight="1">
      <c r="A242" s="38"/>
      <c r="B242" s="39"/>
      <c r="C242" s="221" t="s">
        <v>8</v>
      </c>
      <c r="D242" s="221" t="s">
        <v>151</v>
      </c>
      <c r="E242" s="222" t="s">
        <v>254</v>
      </c>
      <c r="F242" s="223" t="s">
        <v>255</v>
      </c>
      <c r="G242" s="224" t="s">
        <v>154</v>
      </c>
      <c r="H242" s="225">
        <v>6</v>
      </c>
      <c r="I242" s="226"/>
      <c r="J242" s="227"/>
      <c r="K242" s="228">
        <f>ROUND(P242*H242,2)</f>
        <v>0</v>
      </c>
      <c r="L242" s="223" t="s">
        <v>1</v>
      </c>
      <c r="M242" s="229"/>
      <c r="N242" s="230" t="s">
        <v>1</v>
      </c>
      <c r="O242" s="231" t="s">
        <v>44</v>
      </c>
      <c r="P242" s="232">
        <f>I242+J242</f>
        <v>0</v>
      </c>
      <c r="Q242" s="232">
        <f>ROUND(I242*H242,2)</f>
        <v>0</v>
      </c>
      <c r="R242" s="232">
        <f>ROUND(J242*H242,2)</f>
        <v>0</v>
      </c>
      <c r="S242" s="91"/>
      <c r="T242" s="233">
        <f>S242*H242</f>
        <v>0</v>
      </c>
      <c r="U242" s="233">
        <v>0</v>
      </c>
      <c r="V242" s="233">
        <f>U242*H242</f>
        <v>0</v>
      </c>
      <c r="W242" s="233">
        <v>0</v>
      </c>
      <c r="X242" s="234">
        <f>W242*H242</f>
        <v>0</v>
      </c>
      <c r="Y242" s="38"/>
      <c r="Z242" s="38"/>
      <c r="AA242" s="38"/>
      <c r="AB242" s="38"/>
      <c r="AC242" s="38"/>
      <c r="AD242" s="38"/>
      <c r="AE242" s="38"/>
      <c r="AR242" s="235" t="s">
        <v>155</v>
      </c>
      <c r="AT242" s="235" t="s">
        <v>151</v>
      </c>
      <c r="AU242" s="235" t="s">
        <v>91</v>
      </c>
      <c r="AY242" s="17" t="s">
        <v>148</v>
      </c>
      <c r="BE242" s="236">
        <f>IF(O242="základní",K242,0)</f>
        <v>0</v>
      </c>
      <c r="BF242" s="236">
        <f>IF(O242="snížená",K242,0)</f>
        <v>0</v>
      </c>
      <c r="BG242" s="236">
        <f>IF(O242="zákl. přenesená",K242,0)</f>
        <v>0</v>
      </c>
      <c r="BH242" s="236">
        <f>IF(O242="sníž. přenesená",K242,0)</f>
        <v>0</v>
      </c>
      <c r="BI242" s="236">
        <f>IF(O242="nulová",K242,0)</f>
        <v>0</v>
      </c>
      <c r="BJ242" s="17" t="s">
        <v>89</v>
      </c>
      <c r="BK242" s="236">
        <f>ROUND(P242*H242,2)</f>
        <v>0</v>
      </c>
      <c r="BL242" s="17" t="s">
        <v>156</v>
      </c>
      <c r="BM242" s="235" t="s">
        <v>256</v>
      </c>
    </row>
    <row r="243" spans="1:47" s="2" customFormat="1" ht="12">
      <c r="A243" s="38"/>
      <c r="B243" s="39"/>
      <c r="C243" s="40"/>
      <c r="D243" s="237" t="s">
        <v>158</v>
      </c>
      <c r="E243" s="40"/>
      <c r="F243" s="238" t="s">
        <v>255</v>
      </c>
      <c r="G243" s="40"/>
      <c r="H243" s="40"/>
      <c r="I243" s="239"/>
      <c r="J243" s="239"/>
      <c r="K243" s="40"/>
      <c r="L243" s="40"/>
      <c r="M243" s="44"/>
      <c r="N243" s="240"/>
      <c r="O243" s="241"/>
      <c r="P243" s="91"/>
      <c r="Q243" s="91"/>
      <c r="R243" s="91"/>
      <c r="S243" s="91"/>
      <c r="T243" s="91"/>
      <c r="U243" s="91"/>
      <c r="V243" s="91"/>
      <c r="W243" s="91"/>
      <c r="X243" s="92"/>
      <c r="Y243" s="38"/>
      <c r="Z243" s="38"/>
      <c r="AA243" s="38"/>
      <c r="AB243" s="38"/>
      <c r="AC243" s="38"/>
      <c r="AD243" s="38"/>
      <c r="AE243" s="38"/>
      <c r="AT243" s="17" t="s">
        <v>158</v>
      </c>
      <c r="AU243" s="17" t="s">
        <v>91</v>
      </c>
    </row>
    <row r="244" spans="1:47" s="2" customFormat="1" ht="12">
      <c r="A244" s="38"/>
      <c r="B244" s="39"/>
      <c r="C244" s="40"/>
      <c r="D244" s="237" t="s">
        <v>176</v>
      </c>
      <c r="E244" s="40"/>
      <c r="F244" s="284" t="s">
        <v>192</v>
      </c>
      <c r="G244" s="40"/>
      <c r="H244" s="40"/>
      <c r="I244" s="239"/>
      <c r="J244" s="239"/>
      <c r="K244" s="40"/>
      <c r="L244" s="40"/>
      <c r="M244" s="44"/>
      <c r="N244" s="240"/>
      <c r="O244" s="241"/>
      <c r="P244" s="91"/>
      <c r="Q244" s="91"/>
      <c r="R244" s="91"/>
      <c r="S244" s="91"/>
      <c r="T244" s="91"/>
      <c r="U244" s="91"/>
      <c r="V244" s="91"/>
      <c r="W244" s="91"/>
      <c r="X244" s="92"/>
      <c r="Y244" s="38"/>
      <c r="Z244" s="38"/>
      <c r="AA244" s="38"/>
      <c r="AB244" s="38"/>
      <c r="AC244" s="38"/>
      <c r="AD244" s="38"/>
      <c r="AE244" s="38"/>
      <c r="AT244" s="17" t="s">
        <v>176</v>
      </c>
      <c r="AU244" s="17" t="s">
        <v>91</v>
      </c>
    </row>
    <row r="245" spans="1:51" s="13" customFormat="1" ht="12">
      <c r="A245" s="13"/>
      <c r="B245" s="242"/>
      <c r="C245" s="243"/>
      <c r="D245" s="237" t="s">
        <v>159</v>
      </c>
      <c r="E245" s="244" t="s">
        <v>1</v>
      </c>
      <c r="F245" s="245" t="s">
        <v>160</v>
      </c>
      <c r="G245" s="243"/>
      <c r="H245" s="244" t="s">
        <v>1</v>
      </c>
      <c r="I245" s="246"/>
      <c r="J245" s="246"/>
      <c r="K245" s="243"/>
      <c r="L245" s="243"/>
      <c r="M245" s="247"/>
      <c r="N245" s="248"/>
      <c r="O245" s="249"/>
      <c r="P245" s="249"/>
      <c r="Q245" s="249"/>
      <c r="R245" s="249"/>
      <c r="S245" s="249"/>
      <c r="T245" s="249"/>
      <c r="U245" s="249"/>
      <c r="V245" s="249"/>
      <c r="W245" s="249"/>
      <c r="X245" s="250"/>
      <c r="Y245" s="13"/>
      <c r="Z245" s="13"/>
      <c r="AA245" s="13"/>
      <c r="AB245" s="13"/>
      <c r="AC245" s="13"/>
      <c r="AD245" s="13"/>
      <c r="AE245" s="13"/>
      <c r="AT245" s="251" t="s">
        <v>159</v>
      </c>
      <c r="AU245" s="251" t="s">
        <v>91</v>
      </c>
      <c r="AV245" s="13" t="s">
        <v>89</v>
      </c>
      <c r="AW245" s="13" t="s">
        <v>5</v>
      </c>
      <c r="AX245" s="13" t="s">
        <v>81</v>
      </c>
      <c r="AY245" s="251" t="s">
        <v>148</v>
      </c>
    </row>
    <row r="246" spans="1:51" s="14" customFormat="1" ht="12">
      <c r="A246" s="14"/>
      <c r="B246" s="252"/>
      <c r="C246" s="253"/>
      <c r="D246" s="237" t="s">
        <v>159</v>
      </c>
      <c r="E246" s="254" t="s">
        <v>1</v>
      </c>
      <c r="F246" s="255" t="s">
        <v>188</v>
      </c>
      <c r="G246" s="253"/>
      <c r="H246" s="256">
        <v>6</v>
      </c>
      <c r="I246" s="257"/>
      <c r="J246" s="257"/>
      <c r="K246" s="253"/>
      <c r="L246" s="253"/>
      <c r="M246" s="258"/>
      <c r="N246" s="259"/>
      <c r="O246" s="260"/>
      <c r="P246" s="260"/>
      <c r="Q246" s="260"/>
      <c r="R246" s="260"/>
      <c r="S246" s="260"/>
      <c r="T246" s="260"/>
      <c r="U246" s="260"/>
      <c r="V246" s="260"/>
      <c r="W246" s="260"/>
      <c r="X246" s="261"/>
      <c r="Y246" s="14"/>
      <c r="Z246" s="14"/>
      <c r="AA246" s="14"/>
      <c r="AB246" s="14"/>
      <c r="AC246" s="14"/>
      <c r="AD246" s="14"/>
      <c r="AE246" s="14"/>
      <c r="AT246" s="262" t="s">
        <v>159</v>
      </c>
      <c r="AU246" s="262" t="s">
        <v>91</v>
      </c>
      <c r="AV246" s="14" t="s">
        <v>91</v>
      </c>
      <c r="AW246" s="14" t="s">
        <v>5</v>
      </c>
      <c r="AX246" s="14" t="s">
        <v>81</v>
      </c>
      <c r="AY246" s="262" t="s">
        <v>148</v>
      </c>
    </row>
    <row r="247" spans="1:51" s="15" customFormat="1" ht="12">
      <c r="A247" s="15"/>
      <c r="B247" s="263"/>
      <c r="C247" s="264"/>
      <c r="D247" s="237" t="s">
        <v>159</v>
      </c>
      <c r="E247" s="265" t="s">
        <v>1</v>
      </c>
      <c r="F247" s="266" t="s">
        <v>161</v>
      </c>
      <c r="G247" s="264"/>
      <c r="H247" s="267">
        <v>6</v>
      </c>
      <c r="I247" s="268"/>
      <c r="J247" s="268"/>
      <c r="K247" s="264"/>
      <c r="L247" s="264"/>
      <c r="M247" s="269"/>
      <c r="N247" s="270"/>
      <c r="O247" s="271"/>
      <c r="P247" s="271"/>
      <c r="Q247" s="271"/>
      <c r="R247" s="271"/>
      <c r="S247" s="271"/>
      <c r="T247" s="271"/>
      <c r="U247" s="271"/>
      <c r="V247" s="271"/>
      <c r="W247" s="271"/>
      <c r="X247" s="272"/>
      <c r="Y247" s="15"/>
      <c r="Z247" s="15"/>
      <c r="AA247" s="15"/>
      <c r="AB247" s="15"/>
      <c r="AC247" s="15"/>
      <c r="AD247" s="15"/>
      <c r="AE247" s="15"/>
      <c r="AT247" s="273" t="s">
        <v>159</v>
      </c>
      <c r="AU247" s="273" t="s">
        <v>91</v>
      </c>
      <c r="AV247" s="15" t="s">
        <v>156</v>
      </c>
      <c r="AW247" s="15" t="s">
        <v>5</v>
      </c>
      <c r="AX247" s="15" t="s">
        <v>89</v>
      </c>
      <c r="AY247" s="273" t="s">
        <v>148</v>
      </c>
    </row>
    <row r="248" spans="1:65" s="2" customFormat="1" ht="21.75" customHeight="1">
      <c r="A248" s="38"/>
      <c r="B248" s="39"/>
      <c r="C248" s="221" t="s">
        <v>261</v>
      </c>
      <c r="D248" s="221" t="s">
        <v>151</v>
      </c>
      <c r="E248" s="222" t="s">
        <v>257</v>
      </c>
      <c r="F248" s="223" t="s">
        <v>258</v>
      </c>
      <c r="G248" s="224" t="s">
        <v>259</v>
      </c>
      <c r="H248" s="225">
        <v>1</v>
      </c>
      <c r="I248" s="226"/>
      <c r="J248" s="227"/>
      <c r="K248" s="228">
        <f>ROUND(P248*H248,2)</f>
        <v>0</v>
      </c>
      <c r="L248" s="223" t="s">
        <v>1</v>
      </c>
      <c r="M248" s="229"/>
      <c r="N248" s="230" t="s">
        <v>1</v>
      </c>
      <c r="O248" s="231" t="s">
        <v>44</v>
      </c>
      <c r="P248" s="232">
        <f>I248+J248</f>
        <v>0</v>
      </c>
      <c r="Q248" s="232">
        <f>ROUND(I248*H248,2)</f>
        <v>0</v>
      </c>
      <c r="R248" s="232">
        <f>ROUND(J248*H248,2)</f>
        <v>0</v>
      </c>
      <c r="S248" s="91"/>
      <c r="T248" s="233">
        <f>S248*H248</f>
        <v>0</v>
      </c>
      <c r="U248" s="233">
        <v>0</v>
      </c>
      <c r="V248" s="233">
        <f>U248*H248</f>
        <v>0</v>
      </c>
      <c r="W248" s="233">
        <v>0</v>
      </c>
      <c r="X248" s="234">
        <f>W248*H248</f>
        <v>0</v>
      </c>
      <c r="Y248" s="38"/>
      <c r="Z248" s="38"/>
      <c r="AA248" s="38"/>
      <c r="AB248" s="38"/>
      <c r="AC248" s="38"/>
      <c r="AD248" s="38"/>
      <c r="AE248" s="38"/>
      <c r="AR248" s="235" t="s">
        <v>155</v>
      </c>
      <c r="AT248" s="235" t="s">
        <v>151</v>
      </c>
      <c r="AU248" s="235" t="s">
        <v>91</v>
      </c>
      <c r="AY248" s="17" t="s">
        <v>148</v>
      </c>
      <c r="BE248" s="236">
        <f>IF(O248="základní",K248,0)</f>
        <v>0</v>
      </c>
      <c r="BF248" s="236">
        <f>IF(O248="snížená",K248,0)</f>
        <v>0</v>
      </c>
      <c r="BG248" s="236">
        <f>IF(O248="zákl. přenesená",K248,0)</f>
        <v>0</v>
      </c>
      <c r="BH248" s="236">
        <f>IF(O248="sníž. přenesená",K248,0)</f>
        <v>0</v>
      </c>
      <c r="BI248" s="236">
        <f>IF(O248="nulová",K248,0)</f>
        <v>0</v>
      </c>
      <c r="BJ248" s="17" t="s">
        <v>89</v>
      </c>
      <c r="BK248" s="236">
        <f>ROUND(P248*H248,2)</f>
        <v>0</v>
      </c>
      <c r="BL248" s="17" t="s">
        <v>156</v>
      </c>
      <c r="BM248" s="235" t="s">
        <v>260</v>
      </c>
    </row>
    <row r="249" spans="1:47" s="2" customFormat="1" ht="12">
      <c r="A249" s="38"/>
      <c r="B249" s="39"/>
      <c r="C249" s="40"/>
      <c r="D249" s="237" t="s">
        <v>158</v>
      </c>
      <c r="E249" s="40"/>
      <c r="F249" s="238" t="s">
        <v>258</v>
      </c>
      <c r="G249" s="40"/>
      <c r="H249" s="40"/>
      <c r="I249" s="239"/>
      <c r="J249" s="239"/>
      <c r="K249" s="40"/>
      <c r="L249" s="40"/>
      <c r="M249" s="44"/>
      <c r="N249" s="240"/>
      <c r="O249" s="241"/>
      <c r="P249" s="91"/>
      <c r="Q249" s="91"/>
      <c r="R249" s="91"/>
      <c r="S249" s="91"/>
      <c r="T249" s="91"/>
      <c r="U249" s="91"/>
      <c r="V249" s="91"/>
      <c r="W249" s="91"/>
      <c r="X249" s="92"/>
      <c r="Y249" s="38"/>
      <c r="Z249" s="38"/>
      <c r="AA249" s="38"/>
      <c r="AB249" s="38"/>
      <c r="AC249" s="38"/>
      <c r="AD249" s="38"/>
      <c r="AE249" s="38"/>
      <c r="AT249" s="17" t="s">
        <v>158</v>
      </c>
      <c r="AU249" s="17" t="s">
        <v>91</v>
      </c>
    </row>
    <row r="250" spans="1:47" s="2" customFormat="1" ht="12">
      <c r="A250" s="38"/>
      <c r="B250" s="39"/>
      <c r="C250" s="40"/>
      <c r="D250" s="237" t="s">
        <v>176</v>
      </c>
      <c r="E250" s="40"/>
      <c r="F250" s="284" t="s">
        <v>192</v>
      </c>
      <c r="G250" s="40"/>
      <c r="H250" s="40"/>
      <c r="I250" s="239"/>
      <c r="J250" s="239"/>
      <c r="K250" s="40"/>
      <c r="L250" s="40"/>
      <c r="M250" s="44"/>
      <c r="N250" s="240"/>
      <c r="O250" s="241"/>
      <c r="P250" s="91"/>
      <c r="Q250" s="91"/>
      <c r="R250" s="91"/>
      <c r="S250" s="91"/>
      <c r="T250" s="91"/>
      <c r="U250" s="91"/>
      <c r="V250" s="91"/>
      <c r="W250" s="91"/>
      <c r="X250" s="92"/>
      <c r="Y250" s="38"/>
      <c r="Z250" s="38"/>
      <c r="AA250" s="38"/>
      <c r="AB250" s="38"/>
      <c r="AC250" s="38"/>
      <c r="AD250" s="38"/>
      <c r="AE250" s="38"/>
      <c r="AT250" s="17" t="s">
        <v>176</v>
      </c>
      <c r="AU250" s="17" t="s">
        <v>91</v>
      </c>
    </row>
    <row r="251" spans="1:51" s="13" customFormat="1" ht="12">
      <c r="A251" s="13"/>
      <c r="B251" s="242"/>
      <c r="C251" s="243"/>
      <c r="D251" s="237" t="s">
        <v>159</v>
      </c>
      <c r="E251" s="244" t="s">
        <v>1</v>
      </c>
      <c r="F251" s="245" t="s">
        <v>160</v>
      </c>
      <c r="G251" s="243"/>
      <c r="H251" s="244" t="s">
        <v>1</v>
      </c>
      <c r="I251" s="246"/>
      <c r="J251" s="246"/>
      <c r="K251" s="243"/>
      <c r="L251" s="243"/>
      <c r="M251" s="247"/>
      <c r="N251" s="248"/>
      <c r="O251" s="249"/>
      <c r="P251" s="249"/>
      <c r="Q251" s="249"/>
      <c r="R251" s="249"/>
      <c r="S251" s="249"/>
      <c r="T251" s="249"/>
      <c r="U251" s="249"/>
      <c r="V251" s="249"/>
      <c r="W251" s="249"/>
      <c r="X251" s="250"/>
      <c r="Y251" s="13"/>
      <c r="Z251" s="13"/>
      <c r="AA251" s="13"/>
      <c r="AB251" s="13"/>
      <c r="AC251" s="13"/>
      <c r="AD251" s="13"/>
      <c r="AE251" s="13"/>
      <c r="AT251" s="251" t="s">
        <v>159</v>
      </c>
      <c r="AU251" s="251" t="s">
        <v>91</v>
      </c>
      <c r="AV251" s="13" t="s">
        <v>89</v>
      </c>
      <c r="AW251" s="13" t="s">
        <v>5</v>
      </c>
      <c r="AX251" s="13" t="s">
        <v>81</v>
      </c>
      <c r="AY251" s="251" t="s">
        <v>148</v>
      </c>
    </row>
    <row r="252" spans="1:51" s="14" customFormat="1" ht="12">
      <c r="A252" s="14"/>
      <c r="B252" s="252"/>
      <c r="C252" s="253"/>
      <c r="D252" s="237" t="s">
        <v>159</v>
      </c>
      <c r="E252" s="254" t="s">
        <v>1</v>
      </c>
      <c r="F252" s="255" t="s">
        <v>89</v>
      </c>
      <c r="G252" s="253"/>
      <c r="H252" s="256">
        <v>1</v>
      </c>
      <c r="I252" s="257"/>
      <c r="J252" s="257"/>
      <c r="K252" s="253"/>
      <c r="L252" s="253"/>
      <c r="M252" s="258"/>
      <c r="N252" s="259"/>
      <c r="O252" s="260"/>
      <c r="P252" s="260"/>
      <c r="Q252" s="260"/>
      <c r="R252" s="260"/>
      <c r="S252" s="260"/>
      <c r="T252" s="260"/>
      <c r="U252" s="260"/>
      <c r="V252" s="260"/>
      <c r="W252" s="260"/>
      <c r="X252" s="261"/>
      <c r="Y252" s="14"/>
      <c r="Z252" s="14"/>
      <c r="AA252" s="14"/>
      <c r="AB252" s="14"/>
      <c r="AC252" s="14"/>
      <c r="AD252" s="14"/>
      <c r="AE252" s="14"/>
      <c r="AT252" s="262" t="s">
        <v>159</v>
      </c>
      <c r="AU252" s="262" t="s">
        <v>91</v>
      </c>
      <c r="AV252" s="14" t="s">
        <v>91</v>
      </c>
      <c r="AW252" s="14" t="s">
        <v>5</v>
      </c>
      <c r="AX252" s="14" t="s">
        <v>81</v>
      </c>
      <c r="AY252" s="262" t="s">
        <v>148</v>
      </c>
    </row>
    <row r="253" spans="1:51" s="15" customFormat="1" ht="12">
      <c r="A253" s="15"/>
      <c r="B253" s="263"/>
      <c r="C253" s="264"/>
      <c r="D253" s="237" t="s">
        <v>159</v>
      </c>
      <c r="E253" s="265" t="s">
        <v>1</v>
      </c>
      <c r="F253" s="266" t="s">
        <v>161</v>
      </c>
      <c r="G253" s="264"/>
      <c r="H253" s="267">
        <v>1</v>
      </c>
      <c r="I253" s="268"/>
      <c r="J253" s="268"/>
      <c r="K253" s="264"/>
      <c r="L253" s="264"/>
      <c r="M253" s="269"/>
      <c r="N253" s="270"/>
      <c r="O253" s="271"/>
      <c r="P253" s="271"/>
      <c r="Q253" s="271"/>
      <c r="R253" s="271"/>
      <c r="S253" s="271"/>
      <c r="T253" s="271"/>
      <c r="U253" s="271"/>
      <c r="V253" s="271"/>
      <c r="W253" s="271"/>
      <c r="X253" s="272"/>
      <c r="Y253" s="15"/>
      <c r="Z253" s="15"/>
      <c r="AA253" s="15"/>
      <c r="AB253" s="15"/>
      <c r="AC253" s="15"/>
      <c r="AD253" s="15"/>
      <c r="AE253" s="15"/>
      <c r="AT253" s="273" t="s">
        <v>159</v>
      </c>
      <c r="AU253" s="273" t="s">
        <v>91</v>
      </c>
      <c r="AV253" s="15" t="s">
        <v>156</v>
      </c>
      <c r="AW253" s="15" t="s">
        <v>5</v>
      </c>
      <c r="AX253" s="15" t="s">
        <v>89</v>
      </c>
      <c r="AY253" s="273" t="s">
        <v>148</v>
      </c>
    </row>
    <row r="254" spans="1:65" s="2" customFormat="1" ht="24.15" customHeight="1">
      <c r="A254" s="38"/>
      <c r="B254" s="39"/>
      <c r="C254" s="274" t="s">
        <v>267</v>
      </c>
      <c r="D254" s="274" t="s">
        <v>162</v>
      </c>
      <c r="E254" s="275" t="s">
        <v>262</v>
      </c>
      <c r="F254" s="276" t="s">
        <v>263</v>
      </c>
      <c r="G254" s="277" t="s">
        <v>264</v>
      </c>
      <c r="H254" s="278">
        <v>4</v>
      </c>
      <c r="I254" s="279"/>
      <c r="J254" s="279"/>
      <c r="K254" s="280">
        <f>ROUND(P254*H254,2)</f>
        <v>0</v>
      </c>
      <c r="L254" s="276" t="s">
        <v>166</v>
      </c>
      <c r="M254" s="44"/>
      <c r="N254" s="281" t="s">
        <v>1</v>
      </c>
      <c r="O254" s="231" t="s">
        <v>44</v>
      </c>
      <c r="P254" s="232">
        <f>I254+J254</f>
        <v>0</v>
      </c>
      <c r="Q254" s="232">
        <f>ROUND(I254*H254,2)</f>
        <v>0</v>
      </c>
      <c r="R254" s="232">
        <f>ROUND(J254*H254,2)</f>
        <v>0</v>
      </c>
      <c r="S254" s="91"/>
      <c r="T254" s="233">
        <f>S254*H254</f>
        <v>0</v>
      </c>
      <c r="U254" s="233">
        <v>0</v>
      </c>
      <c r="V254" s="233">
        <f>U254*H254</f>
        <v>0</v>
      </c>
      <c r="W254" s="233">
        <v>0</v>
      </c>
      <c r="X254" s="234">
        <f>W254*H254</f>
        <v>0</v>
      </c>
      <c r="Y254" s="38"/>
      <c r="Z254" s="38"/>
      <c r="AA254" s="38"/>
      <c r="AB254" s="38"/>
      <c r="AC254" s="38"/>
      <c r="AD254" s="38"/>
      <c r="AE254" s="38"/>
      <c r="AR254" s="235" t="s">
        <v>156</v>
      </c>
      <c r="AT254" s="235" t="s">
        <v>162</v>
      </c>
      <c r="AU254" s="235" t="s">
        <v>91</v>
      </c>
      <c r="AY254" s="17" t="s">
        <v>148</v>
      </c>
      <c r="BE254" s="236">
        <f>IF(O254="základní",K254,0)</f>
        <v>0</v>
      </c>
      <c r="BF254" s="236">
        <f>IF(O254="snížená",K254,0)</f>
        <v>0</v>
      </c>
      <c r="BG254" s="236">
        <f>IF(O254="zákl. přenesená",K254,0)</f>
        <v>0</v>
      </c>
      <c r="BH254" s="236">
        <f>IF(O254="sníž. přenesená",K254,0)</f>
        <v>0</v>
      </c>
      <c r="BI254" s="236">
        <f>IF(O254="nulová",K254,0)</f>
        <v>0</v>
      </c>
      <c r="BJ254" s="17" t="s">
        <v>89</v>
      </c>
      <c r="BK254" s="236">
        <f>ROUND(P254*H254,2)</f>
        <v>0</v>
      </c>
      <c r="BL254" s="17" t="s">
        <v>156</v>
      </c>
      <c r="BM254" s="235" t="s">
        <v>265</v>
      </c>
    </row>
    <row r="255" spans="1:47" s="2" customFormat="1" ht="12">
      <c r="A255" s="38"/>
      <c r="B255" s="39"/>
      <c r="C255" s="40"/>
      <c r="D255" s="237" t="s">
        <v>158</v>
      </c>
      <c r="E255" s="40"/>
      <c r="F255" s="238" t="s">
        <v>263</v>
      </c>
      <c r="G255" s="40"/>
      <c r="H255" s="40"/>
      <c r="I255" s="239"/>
      <c r="J255" s="239"/>
      <c r="K255" s="40"/>
      <c r="L255" s="40"/>
      <c r="M255" s="44"/>
      <c r="N255" s="240"/>
      <c r="O255" s="241"/>
      <c r="P255" s="91"/>
      <c r="Q255" s="91"/>
      <c r="R255" s="91"/>
      <c r="S255" s="91"/>
      <c r="T255" s="91"/>
      <c r="U255" s="91"/>
      <c r="V255" s="91"/>
      <c r="W255" s="91"/>
      <c r="X255" s="92"/>
      <c r="Y255" s="38"/>
      <c r="Z255" s="38"/>
      <c r="AA255" s="38"/>
      <c r="AB255" s="38"/>
      <c r="AC255" s="38"/>
      <c r="AD255" s="38"/>
      <c r="AE255" s="38"/>
      <c r="AT255" s="17" t="s">
        <v>158</v>
      </c>
      <c r="AU255" s="17" t="s">
        <v>91</v>
      </c>
    </row>
    <row r="256" spans="1:47" s="2" customFormat="1" ht="12">
      <c r="A256" s="38"/>
      <c r="B256" s="39"/>
      <c r="C256" s="40"/>
      <c r="D256" s="282" t="s">
        <v>169</v>
      </c>
      <c r="E256" s="40"/>
      <c r="F256" s="283" t="s">
        <v>266</v>
      </c>
      <c r="G256" s="40"/>
      <c r="H256" s="40"/>
      <c r="I256" s="239"/>
      <c r="J256" s="239"/>
      <c r="K256" s="40"/>
      <c r="L256" s="40"/>
      <c r="M256" s="44"/>
      <c r="N256" s="240"/>
      <c r="O256" s="241"/>
      <c r="P256" s="91"/>
      <c r="Q256" s="91"/>
      <c r="R256" s="91"/>
      <c r="S256" s="91"/>
      <c r="T256" s="91"/>
      <c r="U256" s="91"/>
      <c r="V256" s="91"/>
      <c r="W256" s="91"/>
      <c r="X256" s="92"/>
      <c r="Y256" s="38"/>
      <c r="Z256" s="38"/>
      <c r="AA256" s="38"/>
      <c r="AB256" s="38"/>
      <c r="AC256" s="38"/>
      <c r="AD256" s="38"/>
      <c r="AE256" s="38"/>
      <c r="AT256" s="17" t="s">
        <v>169</v>
      </c>
      <c r="AU256" s="17" t="s">
        <v>91</v>
      </c>
    </row>
    <row r="257" spans="1:65" s="2" customFormat="1" ht="16.5" customHeight="1">
      <c r="A257" s="38"/>
      <c r="B257" s="39"/>
      <c r="C257" s="274" t="s">
        <v>271</v>
      </c>
      <c r="D257" s="274" t="s">
        <v>162</v>
      </c>
      <c r="E257" s="275" t="s">
        <v>268</v>
      </c>
      <c r="F257" s="276" t="s">
        <v>269</v>
      </c>
      <c r="G257" s="277" t="s">
        <v>264</v>
      </c>
      <c r="H257" s="278">
        <v>8</v>
      </c>
      <c r="I257" s="279"/>
      <c r="J257" s="279"/>
      <c r="K257" s="280">
        <f>ROUND(P257*H257,2)</f>
        <v>0</v>
      </c>
      <c r="L257" s="276" t="s">
        <v>1</v>
      </c>
      <c r="M257" s="44"/>
      <c r="N257" s="281" t="s">
        <v>1</v>
      </c>
      <c r="O257" s="231" t="s">
        <v>44</v>
      </c>
      <c r="P257" s="232">
        <f>I257+J257</f>
        <v>0</v>
      </c>
      <c r="Q257" s="232">
        <f>ROUND(I257*H257,2)</f>
        <v>0</v>
      </c>
      <c r="R257" s="232">
        <f>ROUND(J257*H257,2)</f>
        <v>0</v>
      </c>
      <c r="S257" s="91"/>
      <c r="T257" s="233">
        <f>S257*H257</f>
        <v>0</v>
      </c>
      <c r="U257" s="233">
        <v>0</v>
      </c>
      <c r="V257" s="233">
        <f>U257*H257</f>
        <v>0</v>
      </c>
      <c r="W257" s="233">
        <v>0</v>
      </c>
      <c r="X257" s="234">
        <f>W257*H257</f>
        <v>0</v>
      </c>
      <c r="Y257" s="38"/>
      <c r="Z257" s="38"/>
      <c r="AA257" s="38"/>
      <c r="AB257" s="38"/>
      <c r="AC257" s="38"/>
      <c r="AD257" s="38"/>
      <c r="AE257" s="38"/>
      <c r="AR257" s="235" t="s">
        <v>156</v>
      </c>
      <c r="AT257" s="235" t="s">
        <v>162</v>
      </c>
      <c r="AU257" s="235" t="s">
        <v>91</v>
      </c>
      <c r="AY257" s="17" t="s">
        <v>148</v>
      </c>
      <c r="BE257" s="236">
        <f>IF(O257="základní",K257,0)</f>
        <v>0</v>
      </c>
      <c r="BF257" s="236">
        <f>IF(O257="snížená",K257,0)</f>
        <v>0</v>
      </c>
      <c r="BG257" s="236">
        <f>IF(O257="zákl. přenesená",K257,0)</f>
        <v>0</v>
      </c>
      <c r="BH257" s="236">
        <f>IF(O257="sníž. přenesená",K257,0)</f>
        <v>0</v>
      </c>
      <c r="BI257" s="236">
        <f>IF(O257="nulová",K257,0)</f>
        <v>0</v>
      </c>
      <c r="BJ257" s="17" t="s">
        <v>89</v>
      </c>
      <c r="BK257" s="236">
        <f>ROUND(P257*H257,2)</f>
        <v>0</v>
      </c>
      <c r="BL257" s="17" t="s">
        <v>156</v>
      </c>
      <c r="BM257" s="235" t="s">
        <v>270</v>
      </c>
    </row>
    <row r="258" spans="1:47" s="2" customFormat="1" ht="12">
      <c r="A258" s="38"/>
      <c r="B258" s="39"/>
      <c r="C258" s="40"/>
      <c r="D258" s="237" t="s">
        <v>158</v>
      </c>
      <c r="E258" s="40"/>
      <c r="F258" s="238" t="s">
        <v>269</v>
      </c>
      <c r="G258" s="40"/>
      <c r="H258" s="40"/>
      <c r="I258" s="239"/>
      <c r="J258" s="239"/>
      <c r="K258" s="40"/>
      <c r="L258" s="40"/>
      <c r="M258" s="44"/>
      <c r="N258" s="240"/>
      <c r="O258" s="241"/>
      <c r="P258" s="91"/>
      <c r="Q258" s="91"/>
      <c r="R258" s="91"/>
      <c r="S258" s="91"/>
      <c r="T258" s="91"/>
      <c r="U258" s="91"/>
      <c r="V258" s="91"/>
      <c r="W258" s="91"/>
      <c r="X258" s="92"/>
      <c r="Y258" s="38"/>
      <c r="Z258" s="38"/>
      <c r="AA258" s="38"/>
      <c r="AB258" s="38"/>
      <c r="AC258" s="38"/>
      <c r="AD258" s="38"/>
      <c r="AE258" s="38"/>
      <c r="AT258" s="17" t="s">
        <v>158</v>
      </c>
      <c r="AU258" s="17" t="s">
        <v>91</v>
      </c>
    </row>
    <row r="259" spans="1:65" s="2" customFormat="1" ht="16.5" customHeight="1">
      <c r="A259" s="38"/>
      <c r="B259" s="39"/>
      <c r="C259" s="221" t="s">
        <v>279</v>
      </c>
      <c r="D259" s="221" t="s">
        <v>151</v>
      </c>
      <c r="E259" s="222" t="s">
        <v>272</v>
      </c>
      <c r="F259" s="223" t="s">
        <v>273</v>
      </c>
      <c r="G259" s="224" t="s">
        <v>259</v>
      </c>
      <c r="H259" s="225">
        <v>1</v>
      </c>
      <c r="I259" s="226"/>
      <c r="J259" s="227"/>
      <c r="K259" s="228">
        <f>ROUND(P259*H259,2)</f>
        <v>0</v>
      </c>
      <c r="L259" s="223" t="s">
        <v>1</v>
      </c>
      <c r="M259" s="229"/>
      <c r="N259" s="230" t="s">
        <v>1</v>
      </c>
      <c r="O259" s="231" t="s">
        <v>44</v>
      </c>
      <c r="P259" s="232">
        <f>I259+J259</f>
        <v>0</v>
      </c>
      <c r="Q259" s="232">
        <f>ROUND(I259*H259,2)</f>
        <v>0</v>
      </c>
      <c r="R259" s="232">
        <f>ROUND(J259*H259,2)</f>
        <v>0</v>
      </c>
      <c r="S259" s="91"/>
      <c r="T259" s="233">
        <f>S259*H259</f>
        <v>0</v>
      </c>
      <c r="U259" s="233">
        <v>0</v>
      </c>
      <c r="V259" s="233">
        <f>U259*H259</f>
        <v>0</v>
      </c>
      <c r="W259" s="233">
        <v>0</v>
      </c>
      <c r="X259" s="234">
        <f>W259*H259</f>
        <v>0</v>
      </c>
      <c r="Y259" s="38"/>
      <c r="Z259" s="38"/>
      <c r="AA259" s="38"/>
      <c r="AB259" s="38"/>
      <c r="AC259" s="38"/>
      <c r="AD259" s="38"/>
      <c r="AE259" s="38"/>
      <c r="AR259" s="235" t="s">
        <v>155</v>
      </c>
      <c r="AT259" s="235" t="s">
        <v>151</v>
      </c>
      <c r="AU259" s="235" t="s">
        <v>91</v>
      </c>
      <c r="AY259" s="17" t="s">
        <v>148</v>
      </c>
      <c r="BE259" s="236">
        <f>IF(O259="základní",K259,0)</f>
        <v>0</v>
      </c>
      <c r="BF259" s="236">
        <f>IF(O259="snížená",K259,0)</f>
        <v>0</v>
      </c>
      <c r="BG259" s="236">
        <f>IF(O259="zákl. přenesená",K259,0)</f>
        <v>0</v>
      </c>
      <c r="BH259" s="236">
        <f>IF(O259="sníž. přenesená",K259,0)</f>
        <v>0</v>
      </c>
      <c r="BI259" s="236">
        <f>IF(O259="nulová",K259,0)</f>
        <v>0</v>
      </c>
      <c r="BJ259" s="17" t="s">
        <v>89</v>
      </c>
      <c r="BK259" s="236">
        <f>ROUND(P259*H259,2)</f>
        <v>0</v>
      </c>
      <c r="BL259" s="17" t="s">
        <v>156</v>
      </c>
      <c r="BM259" s="235" t="s">
        <v>274</v>
      </c>
    </row>
    <row r="260" spans="1:47" s="2" customFormat="1" ht="12">
      <c r="A260" s="38"/>
      <c r="B260" s="39"/>
      <c r="C260" s="40"/>
      <c r="D260" s="237" t="s">
        <v>158</v>
      </c>
      <c r="E260" s="40"/>
      <c r="F260" s="238" t="s">
        <v>273</v>
      </c>
      <c r="G260" s="40"/>
      <c r="H260" s="40"/>
      <c r="I260" s="239"/>
      <c r="J260" s="239"/>
      <c r="K260" s="40"/>
      <c r="L260" s="40"/>
      <c r="M260" s="44"/>
      <c r="N260" s="240"/>
      <c r="O260" s="241"/>
      <c r="P260" s="91"/>
      <c r="Q260" s="91"/>
      <c r="R260" s="91"/>
      <c r="S260" s="91"/>
      <c r="T260" s="91"/>
      <c r="U260" s="91"/>
      <c r="V260" s="91"/>
      <c r="W260" s="91"/>
      <c r="X260" s="92"/>
      <c r="Y260" s="38"/>
      <c r="Z260" s="38"/>
      <c r="AA260" s="38"/>
      <c r="AB260" s="38"/>
      <c r="AC260" s="38"/>
      <c r="AD260" s="38"/>
      <c r="AE260" s="38"/>
      <c r="AT260" s="17" t="s">
        <v>158</v>
      </c>
      <c r="AU260" s="17" t="s">
        <v>91</v>
      </c>
    </row>
    <row r="261" spans="1:63" s="12" customFormat="1" ht="22.8" customHeight="1">
      <c r="A261" s="12"/>
      <c r="B261" s="204"/>
      <c r="C261" s="205"/>
      <c r="D261" s="206" t="s">
        <v>80</v>
      </c>
      <c r="E261" s="219" t="s">
        <v>275</v>
      </c>
      <c r="F261" s="219" t="s">
        <v>276</v>
      </c>
      <c r="G261" s="205"/>
      <c r="H261" s="205"/>
      <c r="I261" s="208"/>
      <c r="J261" s="208"/>
      <c r="K261" s="220">
        <f>BK261</f>
        <v>0</v>
      </c>
      <c r="L261" s="205"/>
      <c r="M261" s="210"/>
      <c r="N261" s="211"/>
      <c r="O261" s="212"/>
      <c r="P261" s="212"/>
      <c r="Q261" s="213">
        <f>Q262</f>
        <v>0</v>
      </c>
      <c r="R261" s="213">
        <f>R262</f>
        <v>0</v>
      </c>
      <c r="S261" s="212"/>
      <c r="T261" s="214">
        <f>T262</f>
        <v>0</v>
      </c>
      <c r="U261" s="212"/>
      <c r="V261" s="214">
        <f>V262</f>
        <v>0</v>
      </c>
      <c r="W261" s="212"/>
      <c r="X261" s="215">
        <f>X262</f>
        <v>0</v>
      </c>
      <c r="Y261" s="12"/>
      <c r="Z261" s="12"/>
      <c r="AA261" s="12"/>
      <c r="AB261" s="12"/>
      <c r="AC261" s="12"/>
      <c r="AD261" s="12"/>
      <c r="AE261" s="12"/>
      <c r="AR261" s="216" t="s">
        <v>156</v>
      </c>
      <c r="AT261" s="217" t="s">
        <v>80</v>
      </c>
      <c r="AU261" s="217" t="s">
        <v>89</v>
      </c>
      <c r="AY261" s="216" t="s">
        <v>148</v>
      </c>
      <c r="BK261" s="218">
        <f>BK262</f>
        <v>0</v>
      </c>
    </row>
    <row r="262" spans="1:63" s="12" customFormat="1" ht="20.85" customHeight="1">
      <c r="A262" s="12"/>
      <c r="B262" s="204"/>
      <c r="C262" s="205"/>
      <c r="D262" s="206" t="s">
        <v>80</v>
      </c>
      <c r="E262" s="219" t="s">
        <v>277</v>
      </c>
      <c r="F262" s="219" t="s">
        <v>278</v>
      </c>
      <c r="G262" s="205"/>
      <c r="H262" s="205"/>
      <c r="I262" s="208"/>
      <c r="J262" s="208"/>
      <c r="K262" s="220">
        <f>BK262</f>
        <v>0</v>
      </c>
      <c r="L262" s="205"/>
      <c r="M262" s="210"/>
      <c r="N262" s="211"/>
      <c r="O262" s="212"/>
      <c r="P262" s="212"/>
      <c r="Q262" s="213">
        <f>SUM(Q263:Q270)</f>
        <v>0</v>
      </c>
      <c r="R262" s="213">
        <f>SUM(R263:R270)</f>
        <v>0</v>
      </c>
      <c r="S262" s="212"/>
      <c r="T262" s="214">
        <f>SUM(T263:T270)</f>
        <v>0</v>
      </c>
      <c r="U262" s="212"/>
      <c r="V262" s="214">
        <f>SUM(V263:V270)</f>
        <v>0</v>
      </c>
      <c r="W262" s="212"/>
      <c r="X262" s="215">
        <f>SUM(X263:X270)</f>
        <v>0</v>
      </c>
      <c r="Y262" s="12"/>
      <c r="Z262" s="12"/>
      <c r="AA262" s="12"/>
      <c r="AB262" s="12"/>
      <c r="AC262" s="12"/>
      <c r="AD262" s="12"/>
      <c r="AE262" s="12"/>
      <c r="AR262" s="216" t="s">
        <v>182</v>
      </c>
      <c r="AT262" s="217" t="s">
        <v>80</v>
      </c>
      <c r="AU262" s="217" t="s">
        <v>91</v>
      </c>
      <c r="AY262" s="216" t="s">
        <v>148</v>
      </c>
      <c r="BK262" s="218">
        <f>SUM(BK263:BK270)</f>
        <v>0</v>
      </c>
    </row>
    <row r="263" spans="1:65" s="2" customFormat="1" ht="24.15" customHeight="1">
      <c r="A263" s="38"/>
      <c r="B263" s="39"/>
      <c r="C263" s="274" t="s">
        <v>287</v>
      </c>
      <c r="D263" s="274" t="s">
        <v>162</v>
      </c>
      <c r="E263" s="275" t="s">
        <v>280</v>
      </c>
      <c r="F263" s="276" t="s">
        <v>281</v>
      </c>
      <c r="G263" s="277" t="s">
        <v>154</v>
      </c>
      <c r="H263" s="278">
        <v>1</v>
      </c>
      <c r="I263" s="279"/>
      <c r="J263" s="279"/>
      <c r="K263" s="280">
        <f>ROUND(P263*H263,2)</f>
        <v>0</v>
      </c>
      <c r="L263" s="276" t="s">
        <v>166</v>
      </c>
      <c r="M263" s="44"/>
      <c r="N263" s="281" t="s">
        <v>1</v>
      </c>
      <c r="O263" s="231" t="s">
        <v>44</v>
      </c>
      <c r="P263" s="232">
        <f>I263+J263</f>
        <v>0</v>
      </c>
      <c r="Q263" s="232">
        <f>ROUND(I263*H263,2)</f>
        <v>0</v>
      </c>
      <c r="R263" s="232">
        <f>ROUND(J263*H263,2)</f>
        <v>0</v>
      </c>
      <c r="S263" s="91"/>
      <c r="T263" s="233">
        <f>S263*H263</f>
        <v>0</v>
      </c>
      <c r="U263" s="233">
        <v>0</v>
      </c>
      <c r="V263" s="233">
        <f>U263*H263</f>
        <v>0</v>
      </c>
      <c r="W263" s="233">
        <v>0</v>
      </c>
      <c r="X263" s="234">
        <f>W263*H263</f>
        <v>0</v>
      </c>
      <c r="Y263" s="38"/>
      <c r="Z263" s="38"/>
      <c r="AA263" s="38"/>
      <c r="AB263" s="38"/>
      <c r="AC263" s="38"/>
      <c r="AD263" s="38"/>
      <c r="AE263" s="38"/>
      <c r="AR263" s="235" t="s">
        <v>156</v>
      </c>
      <c r="AT263" s="235" t="s">
        <v>162</v>
      </c>
      <c r="AU263" s="235" t="s">
        <v>172</v>
      </c>
      <c r="AY263" s="17" t="s">
        <v>148</v>
      </c>
      <c r="BE263" s="236">
        <f>IF(O263="základní",K263,0)</f>
        <v>0</v>
      </c>
      <c r="BF263" s="236">
        <f>IF(O263="snížená",K263,0)</f>
        <v>0</v>
      </c>
      <c r="BG263" s="236">
        <f>IF(O263="zákl. přenesená",K263,0)</f>
        <v>0</v>
      </c>
      <c r="BH263" s="236">
        <f>IF(O263="sníž. přenesená",K263,0)</f>
        <v>0</v>
      </c>
      <c r="BI263" s="236">
        <f>IF(O263="nulová",K263,0)</f>
        <v>0</v>
      </c>
      <c r="BJ263" s="17" t="s">
        <v>89</v>
      </c>
      <c r="BK263" s="236">
        <f>ROUND(P263*H263,2)</f>
        <v>0</v>
      </c>
      <c r="BL263" s="17" t="s">
        <v>156</v>
      </c>
      <c r="BM263" s="235" t="s">
        <v>316</v>
      </c>
    </row>
    <row r="264" spans="1:47" s="2" customFormat="1" ht="12">
      <c r="A264" s="38"/>
      <c r="B264" s="39"/>
      <c r="C264" s="40"/>
      <c r="D264" s="237" t="s">
        <v>158</v>
      </c>
      <c r="E264" s="40"/>
      <c r="F264" s="238" t="s">
        <v>283</v>
      </c>
      <c r="G264" s="40"/>
      <c r="H264" s="40"/>
      <c r="I264" s="239"/>
      <c r="J264" s="239"/>
      <c r="K264" s="40"/>
      <c r="L264" s="40"/>
      <c r="M264" s="44"/>
      <c r="N264" s="240"/>
      <c r="O264" s="241"/>
      <c r="P264" s="91"/>
      <c r="Q264" s="91"/>
      <c r="R264" s="91"/>
      <c r="S264" s="91"/>
      <c r="T264" s="91"/>
      <c r="U264" s="91"/>
      <c r="V264" s="91"/>
      <c r="W264" s="91"/>
      <c r="X264" s="92"/>
      <c r="Y264" s="38"/>
      <c r="Z264" s="38"/>
      <c r="AA264" s="38"/>
      <c r="AB264" s="38"/>
      <c r="AC264" s="38"/>
      <c r="AD264" s="38"/>
      <c r="AE264" s="38"/>
      <c r="AT264" s="17" t="s">
        <v>158</v>
      </c>
      <c r="AU264" s="17" t="s">
        <v>172</v>
      </c>
    </row>
    <row r="265" spans="1:47" s="2" customFormat="1" ht="12">
      <c r="A265" s="38"/>
      <c r="B265" s="39"/>
      <c r="C265" s="40"/>
      <c r="D265" s="282" t="s">
        <v>169</v>
      </c>
      <c r="E265" s="40"/>
      <c r="F265" s="283" t="s">
        <v>284</v>
      </c>
      <c r="G265" s="40"/>
      <c r="H265" s="40"/>
      <c r="I265" s="239"/>
      <c r="J265" s="239"/>
      <c r="K265" s="40"/>
      <c r="L265" s="40"/>
      <c r="M265" s="44"/>
      <c r="N265" s="240"/>
      <c r="O265" s="241"/>
      <c r="P265" s="91"/>
      <c r="Q265" s="91"/>
      <c r="R265" s="91"/>
      <c r="S265" s="91"/>
      <c r="T265" s="91"/>
      <c r="U265" s="91"/>
      <c r="V265" s="91"/>
      <c r="W265" s="91"/>
      <c r="X265" s="92"/>
      <c r="Y265" s="38"/>
      <c r="Z265" s="38"/>
      <c r="AA265" s="38"/>
      <c r="AB265" s="38"/>
      <c r="AC265" s="38"/>
      <c r="AD265" s="38"/>
      <c r="AE265" s="38"/>
      <c r="AT265" s="17" t="s">
        <v>169</v>
      </c>
      <c r="AU265" s="17" t="s">
        <v>172</v>
      </c>
    </row>
    <row r="266" spans="1:65" s="2" customFormat="1" ht="24.15" customHeight="1">
      <c r="A266" s="38"/>
      <c r="B266" s="39"/>
      <c r="C266" s="274" t="s">
        <v>292</v>
      </c>
      <c r="D266" s="274" t="s">
        <v>162</v>
      </c>
      <c r="E266" s="275" t="s">
        <v>288</v>
      </c>
      <c r="F266" s="276" t="s">
        <v>289</v>
      </c>
      <c r="G266" s="277" t="s">
        <v>259</v>
      </c>
      <c r="H266" s="278">
        <v>1</v>
      </c>
      <c r="I266" s="279"/>
      <c r="J266" s="279"/>
      <c r="K266" s="280">
        <f>ROUND(P266*H266,2)</f>
        <v>0</v>
      </c>
      <c r="L266" s="276" t="s">
        <v>166</v>
      </c>
      <c r="M266" s="44"/>
      <c r="N266" s="281" t="s">
        <v>1</v>
      </c>
      <c r="O266" s="231" t="s">
        <v>44</v>
      </c>
      <c r="P266" s="232">
        <f>I266+J266</f>
        <v>0</v>
      </c>
      <c r="Q266" s="232">
        <f>ROUND(I266*H266,2)</f>
        <v>0</v>
      </c>
      <c r="R266" s="232">
        <f>ROUND(J266*H266,2)</f>
        <v>0</v>
      </c>
      <c r="S266" s="91"/>
      <c r="T266" s="233">
        <f>S266*H266</f>
        <v>0</v>
      </c>
      <c r="U266" s="233">
        <v>0</v>
      </c>
      <c r="V266" s="233">
        <f>U266*H266</f>
        <v>0</v>
      </c>
      <c r="W266" s="233">
        <v>0</v>
      </c>
      <c r="X266" s="234">
        <f>W266*H266</f>
        <v>0</v>
      </c>
      <c r="Y266" s="38"/>
      <c r="Z266" s="38"/>
      <c r="AA266" s="38"/>
      <c r="AB266" s="38"/>
      <c r="AC266" s="38"/>
      <c r="AD266" s="38"/>
      <c r="AE266" s="38"/>
      <c r="AR266" s="235" t="s">
        <v>156</v>
      </c>
      <c r="AT266" s="235" t="s">
        <v>162</v>
      </c>
      <c r="AU266" s="235" t="s">
        <v>172</v>
      </c>
      <c r="AY266" s="17" t="s">
        <v>148</v>
      </c>
      <c r="BE266" s="236">
        <f>IF(O266="základní",K266,0)</f>
        <v>0</v>
      </c>
      <c r="BF266" s="236">
        <f>IF(O266="snížená",K266,0)</f>
        <v>0</v>
      </c>
      <c r="BG266" s="236">
        <f>IF(O266="zákl. přenesená",K266,0)</f>
        <v>0</v>
      </c>
      <c r="BH266" s="236">
        <f>IF(O266="sníž. přenesená",K266,0)</f>
        <v>0</v>
      </c>
      <c r="BI266" s="236">
        <f>IF(O266="nulová",K266,0)</f>
        <v>0</v>
      </c>
      <c r="BJ266" s="17" t="s">
        <v>89</v>
      </c>
      <c r="BK266" s="236">
        <f>ROUND(P266*H266,2)</f>
        <v>0</v>
      </c>
      <c r="BL266" s="17" t="s">
        <v>156</v>
      </c>
      <c r="BM266" s="235" t="s">
        <v>290</v>
      </c>
    </row>
    <row r="267" spans="1:47" s="2" customFormat="1" ht="12">
      <c r="A267" s="38"/>
      <c r="B267" s="39"/>
      <c r="C267" s="40"/>
      <c r="D267" s="237" t="s">
        <v>158</v>
      </c>
      <c r="E267" s="40"/>
      <c r="F267" s="238" t="s">
        <v>289</v>
      </c>
      <c r="G267" s="40"/>
      <c r="H267" s="40"/>
      <c r="I267" s="239"/>
      <c r="J267" s="239"/>
      <c r="K267" s="40"/>
      <c r="L267" s="40"/>
      <c r="M267" s="44"/>
      <c r="N267" s="240"/>
      <c r="O267" s="241"/>
      <c r="P267" s="91"/>
      <c r="Q267" s="91"/>
      <c r="R267" s="91"/>
      <c r="S267" s="91"/>
      <c r="T267" s="91"/>
      <c r="U267" s="91"/>
      <c r="V267" s="91"/>
      <c r="W267" s="91"/>
      <c r="X267" s="92"/>
      <c r="Y267" s="38"/>
      <c r="Z267" s="38"/>
      <c r="AA267" s="38"/>
      <c r="AB267" s="38"/>
      <c r="AC267" s="38"/>
      <c r="AD267" s="38"/>
      <c r="AE267" s="38"/>
      <c r="AT267" s="17" t="s">
        <v>158</v>
      </c>
      <c r="AU267" s="17" t="s">
        <v>172</v>
      </c>
    </row>
    <row r="268" spans="1:47" s="2" customFormat="1" ht="12">
      <c r="A268" s="38"/>
      <c r="B268" s="39"/>
      <c r="C268" s="40"/>
      <c r="D268" s="282" t="s">
        <v>169</v>
      </c>
      <c r="E268" s="40"/>
      <c r="F268" s="283" t="s">
        <v>291</v>
      </c>
      <c r="G268" s="40"/>
      <c r="H268" s="40"/>
      <c r="I268" s="239"/>
      <c r="J268" s="239"/>
      <c r="K268" s="40"/>
      <c r="L268" s="40"/>
      <c r="M268" s="44"/>
      <c r="N268" s="240"/>
      <c r="O268" s="241"/>
      <c r="P268" s="91"/>
      <c r="Q268" s="91"/>
      <c r="R268" s="91"/>
      <c r="S268" s="91"/>
      <c r="T268" s="91"/>
      <c r="U268" s="91"/>
      <c r="V268" s="91"/>
      <c r="W268" s="91"/>
      <c r="X268" s="92"/>
      <c r="Y268" s="38"/>
      <c r="Z268" s="38"/>
      <c r="AA268" s="38"/>
      <c r="AB268" s="38"/>
      <c r="AC268" s="38"/>
      <c r="AD268" s="38"/>
      <c r="AE268" s="38"/>
      <c r="AT268" s="17" t="s">
        <v>169</v>
      </c>
      <c r="AU268" s="17" t="s">
        <v>172</v>
      </c>
    </row>
    <row r="269" spans="1:65" s="2" customFormat="1" ht="16.5" customHeight="1">
      <c r="A269" s="38"/>
      <c r="B269" s="39"/>
      <c r="C269" s="274" t="s">
        <v>317</v>
      </c>
      <c r="D269" s="274" t="s">
        <v>162</v>
      </c>
      <c r="E269" s="275" t="s">
        <v>293</v>
      </c>
      <c r="F269" s="276" t="s">
        <v>294</v>
      </c>
      <c r="G269" s="277" t="s">
        <v>295</v>
      </c>
      <c r="H269" s="285"/>
      <c r="I269" s="279"/>
      <c r="J269" s="279"/>
      <c r="K269" s="280">
        <f>ROUND(P269*H269,2)</f>
        <v>0</v>
      </c>
      <c r="L269" s="276" t="s">
        <v>1</v>
      </c>
      <c r="M269" s="44"/>
      <c r="N269" s="281" t="s">
        <v>1</v>
      </c>
      <c r="O269" s="231" t="s">
        <v>44</v>
      </c>
      <c r="P269" s="232">
        <f>I269+J269</f>
        <v>0</v>
      </c>
      <c r="Q269" s="232">
        <f>ROUND(I269*H269,2)</f>
        <v>0</v>
      </c>
      <c r="R269" s="232">
        <f>ROUND(J269*H269,2)</f>
        <v>0</v>
      </c>
      <c r="S269" s="91"/>
      <c r="T269" s="233">
        <f>S269*H269</f>
        <v>0</v>
      </c>
      <c r="U269" s="233">
        <v>0</v>
      </c>
      <c r="V269" s="233">
        <f>U269*H269</f>
        <v>0</v>
      </c>
      <c r="W269" s="233">
        <v>0</v>
      </c>
      <c r="X269" s="234">
        <f>W269*H269</f>
        <v>0</v>
      </c>
      <c r="Y269" s="38"/>
      <c r="Z269" s="38"/>
      <c r="AA269" s="38"/>
      <c r="AB269" s="38"/>
      <c r="AC269" s="38"/>
      <c r="AD269" s="38"/>
      <c r="AE269" s="38"/>
      <c r="AR269" s="235" t="s">
        <v>156</v>
      </c>
      <c r="AT269" s="235" t="s">
        <v>162</v>
      </c>
      <c r="AU269" s="235" t="s">
        <v>172</v>
      </c>
      <c r="AY269" s="17" t="s">
        <v>148</v>
      </c>
      <c r="BE269" s="236">
        <f>IF(O269="základní",K269,0)</f>
        <v>0</v>
      </c>
      <c r="BF269" s="236">
        <f>IF(O269="snížená",K269,0)</f>
        <v>0</v>
      </c>
      <c r="BG269" s="236">
        <f>IF(O269="zákl. přenesená",K269,0)</f>
        <v>0</v>
      </c>
      <c r="BH269" s="236">
        <f>IF(O269="sníž. přenesená",K269,0)</f>
        <v>0</v>
      </c>
      <c r="BI269" s="236">
        <f>IF(O269="nulová",K269,0)</f>
        <v>0</v>
      </c>
      <c r="BJ269" s="17" t="s">
        <v>89</v>
      </c>
      <c r="BK269" s="236">
        <f>ROUND(P269*H269,2)</f>
        <v>0</v>
      </c>
      <c r="BL269" s="17" t="s">
        <v>156</v>
      </c>
      <c r="BM269" s="235" t="s">
        <v>296</v>
      </c>
    </row>
    <row r="270" spans="1:47" s="2" customFormat="1" ht="12">
      <c r="A270" s="38"/>
      <c r="B270" s="39"/>
      <c r="C270" s="40"/>
      <c r="D270" s="237" t="s">
        <v>158</v>
      </c>
      <c r="E270" s="40"/>
      <c r="F270" s="238" t="s">
        <v>294</v>
      </c>
      <c r="G270" s="40"/>
      <c r="H270" s="40"/>
      <c r="I270" s="239"/>
      <c r="J270" s="239"/>
      <c r="K270" s="40"/>
      <c r="L270" s="40"/>
      <c r="M270" s="44"/>
      <c r="N270" s="286"/>
      <c r="O270" s="287"/>
      <c r="P270" s="288"/>
      <c r="Q270" s="288"/>
      <c r="R270" s="288"/>
      <c r="S270" s="288"/>
      <c r="T270" s="288"/>
      <c r="U270" s="288"/>
      <c r="V270" s="288"/>
      <c r="W270" s="288"/>
      <c r="X270" s="289"/>
      <c r="Y270" s="38"/>
      <c r="Z270" s="38"/>
      <c r="AA270" s="38"/>
      <c r="AB270" s="38"/>
      <c r="AC270" s="38"/>
      <c r="AD270" s="38"/>
      <c r="AE270" s="38"/>
      <c r="AT270" s="17" t="s">
        <v>158</v>
      </c>
      <c r="AU270" s="17" t="s">
        <v>172</v>
      </c>
    </row>
    <row r="271" spans="1:31" s="2" customFormat="1" ht="6.95" customHeight="1">
      <c r="A271" s="38"/>
      <c r="B271" s="66"/>
      <c r="C271" s="67"/>
      <c r="D271" s="67"/>
      <c r="E271" s="67"/>
      <c r="F271" s="67"/>
      <c r="G271" s="67"/>
      <c r="H271" s="67"/>
      <c r="I271" s="67"/>
      <c r="J271" s="67"/>
      <c r="K271" s="67"/>
      <c r="L271" s="67"/>
      <c r="M271" s="44"/>
      <c r="N271" s="38"/>
      <c r="P271" s="38"/>
      <c r="Q271" s="38"/>
      <c r="R271" s="38"/>
      <c r="S271" s="38"/>
      <c r="T271" s="38"/>
      <c r="U271" s="38"/>
      <c r="V271" s="38"/>
      <c r="W271" s="38"/>
      <c r="X271" s="38"/>
      <c r="Y271" s="38"/>
      <c r="Z271" s="38"/>
      <c r="AA271" s="38"/>
      <c r="AB271" s="38"/>
      <c r="AC271" s="38"/>
      <c r="AD271" s="38"/>
      <c r="AE271" s="38"/>
    </row>
  </sheetData>
  <sheetProtection password="CC35" sheet="1" objects="1" scenarios="1" formatColumns="0" formatRows="0" autoFilter="0"/>
  <autoFilter ref="C119:L270"/>
  <mergeCells count="9">
    <mergeCell ref="E7:H7"/>
    <mergeCell ref="E9:H9"/>
    <mergeCell ref="E18:H18"/>
    <mergeCell ref="E27:H27"/>
    <mergeCell ref="E85:H85"/>
    <mergeCell ref="E87:H87"/>
    <mergeCell ref="E110:H110"/>
    <mergeCell ref="E112:H112"/>
    <mergeCell ref="M2:Z2"/>
  </mergeCells>
  <hyperlinks>
    <hyperlink ref="F130" r:id="rId1" display="https://podminky.urs.cz/item/CS_URS_2022_01/741122005"/>
    <hyperlink ref="F142" r:id="rId2" display="https://podminky.urs.cz/item/CS_URS_2022_01/741130001"/>
    <hyperlink ref="F148" r:id="rId3" display="https://podminky.urs.cz/item/CS_URS_2022_01/741372021"/>
    <hyperlink ref="F160" r:id="rId4" display="https://podminky.urs.cz/item/CS_URS_2022_01/741372062"/>
    <hyperlink ref="F178" r:id="rId5" display="https://podminky.urs.cz/item/CS_URS_2022_01/741310101"/>
    <hyperlink ref="F190" r:id="rId6" display="https://podminky.urs.cz/item/CS_URS_2022_01/741310121"/>
    <hyperlink ref="F226" r:id="rId7" display="https://podminky.urs.cz/item/CS_URS_2022_01/741112061"/>
    <hyperlink ref="F238" r:id="rId8" display="https://podminky.urs.cz/item/CS_URS_2022_01/741112001"/>
    <hyperlink ref="F256" r:id="rId9" display="https://podminky.urs.cz/item/CS_URS_2022_01/HZS2232"/>
    <hyperlink ref="F265" r:id="rId10" display="https://podminky.urs.cz/item/CS_URS_2022_01/741810001"/>
    <hyperlink ref="F268" r:id="rId11" display="https://podminky.urs.cz/item/CS_URS_2022_01/013254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
</worksheet>
</file>

<file path=xl/worksheets/sheet6.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103</v>
      </c>
    </row>
    <row r="3" spans="2:46" s="1" customFormat="1" ht="6.95" customHeight="1">
      <c r="B3" s="137"/>
      <c r="C3" s="138"/>
      <c r="D3" s="138"/>
      <c r="E3" s="138"/>
      <c r="F3" s="138"/>
      <c r="G3" s="138"/>
      <c r="H3" s="138"/>
      <c r="I3" s="138"/>
      <c r="J3" s="138"/>
      <c r="K3" s="138"/>
      <c r="L3" s="138"/>
      <c r="M3" s="20"/>
      <c r="AT3" s="17" t="s">
        <v>91</v>
      </c>
    </row>
    <row r="4" spans="2:46" s="1" customFormat="1" ht="24.95" customHeight="1">
      <c r="B4" s="20"/>
      <c r="D4" s="139" t="s">
        <v>113</v>
      </c>
      <c r="M4" s="20"/>
      <c r="N4" s="140" t="s">
        <v>11</v>
      </c>
      <c r="AT4" s="17" t="s">
        <v>4</v>
      </c>
    </row>
    <row r="5" spans="2:13" s="1" customFormat="1" ht="6.95" customHeight="1">
      <c r="B5" s="20"/>
      <c r="M5" s="20"/>
    </row>
    <row r="6" spans="2:13" s="1" customFormat="1" ht="12" customHeight="1">
      <c r="B6" s="20"/>
      <c r="D6" s="141" t="s">
        <v>17</v>
      </c>
      <c r="M6" s="20"/>
    </row>
    <row r="7" spans="2:13" s="1" customFormat="1" ht="16.5" customHeight="1">
      <c r="B7" s="20"/>
      <c r="E7" s="142" t="str">
        <f>'Rekapitulace stavby'!K6</f>
        <v>MŠ Pionýrů – Oprava elektroinstalace (osvětlení) čtyř tříd, Sokolov</v>
      </c>
      <c r="F7" s="141"/>
      <c r="G7" s="141"/>
      <c r="H7" s="141"/>
      <c r="M7" s="20"/>
    </row>
    <row r="8" spans="1:31" s="2" customFormat="1" ht="12" customHeight="1">
      <c r="A8" s="38"/>
      <c r="B8" s="44"/>
      <c r="C8" s="38"/>
      <c r="D8" s="141" t="s">
        <v>114</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c r="A9" s="38"/>
      <c r="B9" s="44"/>
      <c r="C9" s="38"/>
      <c r="D9" s="38"/>
      <c r="E9" s="143" t="s">
        <v>318</v>
      </c>
      <c r="F9" s="38"/>
      <c r="G9" s="38"/>
      <c r="H9" s="38"/>
      <c r="I9" s="38"/>
      <c r="J9" s="38"/>
      <c r="K9" s="38"/>
      <c r="L9" s="38"/>
      <c r="M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c r="A11" s="38"/>
      <c r="B11" s="44"/>
      <c r="C11" s="38"/>
      <c r="D11" s="141" t="s">
        <v>19</v>
      </c>
      <c r="E11" s="38"/>
      <c r="F11" s="144" t="s">
        <v>20</v>
      </c>
      <c r="G11" s="38"/>
      <c r="H11" s="38"/>
      <c r="I11" s="141" t="s">
        <v>21</v>
      </c>
      <c r="J11" s="144" t="s">
        <v>1</v>
      </c>
      <c r="K11" s="38"/>
      <c r="L11" s="38"/>
      <c r="M11" s="63"/>
      <c r="S11" s="38"/>
      <c r="T11" s="38"/>
      <c r="U11" s="38"/>
      <c r="V11" s="38"/>
      <c r="W11" s="38"/>
      <c r="X11" s="38"/>
      <c r="Y11" s="38"/>
      <c r="Z11" s="38"/>
      <c r="AA11" s="38"/>
      <c r="AB11" s="38"/>
      <c r="AC11" s="38"/>
      <c r="AD11" s="38"/>
      <c r="AE11" s="38"/>
    </row>
    <row r="12" spans="1:31" s="2" customFormat="1" ht="12" customHeight="1">
      <c r="A12" s="38"/>
      <c r="B12" s="44"/>
      <c r="C12" s="38"/>
      <c r="D12" s="141" t="s">
        <v>23</v>
      </c>
      <c r="E12" s="38"/>
      <c r="F12" s="144" t="s">
        <v>24</v>
      </c>
      <c r="G12" s="38"/>
      <c r="H12" s="38"/>
      <c r="I12" s="141" t="s">
        <v>25</v>
      </c>
      <c r="J12" s="145" t="str">
        <f>'Rekapitulace stavby'!AN8</f>
        <v>23. 2. 2022</v>
      </c>
      <c r="K12" s="38"/>
      <c r="L12" s="38"/>
      <c r="M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c r="A14" s="38"/>
      <c r="B14" s="44"/>
      <c r="C14" s="38"/>
      <c r="D14" s="141" t="s">
        <v>27</v>
      </c>
      <c r="E14" s="38"/>
      <c r="F14" s="38"/>
      <c r="G14" s="38"/>
      <c r="H14" s="38"/>
      <c r="I14" s="141" t="s">
        <v>28</v>
      </c>
      <c r="J14" s="144" t="s">
        <v>1</v>
      </c>
      <c r="K14" s="38"/>
      <c r="L14" s="38"/>
      <c r="M14" s="63"/>
      <c r="S14" s="38"/>
      <c r="T14" s="38"/>
      <c r="U14" s="38"/>
      <c r="V14" s="38"/>
      <c r="W14" s="38"/>
      <c r="X14" s="38"/>
      <c r="Y14" s="38"/>
      <c r="Z14" s="38"/>
      <c r="AA14" s="38"/>
      <c r="AB14" s="38"/>
      <c r="AC14" s="38"/>
      <c r="AD14" s="38"/>
      <c r="AE14" s="38"/>
    </row>
    <row r="15" spans="1:31" s="2" customFormat="1" ht="18" customHeight="1">
      <c r="A15" s="38"/>
      <c r="B15" s="44"/>
      <c r="C15" s="38"/>
      <c r="D15" s="38"/>
      <c r="E15" s="144" t="s">
        <v>29</v>
      </c>
      <c r="F15" s="38"/>
      <c r="G15" s="38"/>
      <c r="H15" s="38"/>
      <c r="I15" s="141" t="s">
        <v>30</v>
      </c>
      <c r="J15" s="144" t="s">
        <v>1</v>
      </c>
      <c r="K15" s="38"/>
      <c r="L15" s="38"/>
      <c r="M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c r="A17" s="38"/>
      <c r="B17" s="44"/>
      <c r="C17" s="38"/>
      <c r="D17" s="141" t="s">
        <v>31</v>
      </c>
      <c r="E17" s="38"/>
      <c r="F17" s="38"/>
      <c r="G17" s="38"/>
      <c r="H17" s="38"/>
      <c r="I17" s="141" t="s">
        <v>28</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30</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c r="A20" s="38"/>
      <c r="B20" s="44"/>
      <c r="C20" s="38"/>
      <c r="D20" s="141" t="s">
        <v>33</v>
      </c>
      <c r="E20" s="38"/>
      <c r="F20" s="38"/>
      <c r="G20" s="38"/>
      <c r="H20" s="38"/>
      <c r="I20" s="141" t="s">
        <v>28</v>
      </c>
      <c r="J20" s="144" t="s">
        <v>1</v>
      </c>
      <c r="K20" s="38"/>
      <c r="L20" s="38"/>
      <c r="M20" s="63"/>
      <c r="S20" s="38"/>
      <c r="T20" s="38"/>
      <c r="U20" s="38"/>
      <c r="V20" s="38"/>
      <c r="W20" s="38"/>
      <c r="X20" s="38"/>
      <c r="Y20" s="38"/>
      <c r="Z20" s="38"/>
      <c r="AA20" s="38"/>
      <c r="AB20" s="38"/>
      <c r="AC20" s="38"/>
      <c r="AD20" s="38"/>
      <c r="AE20" s="38"/>
    </row>
    <row r="21" spans="1:31" s="2" customFormat="1" ht="18" customHeight="1">
      <c r="A21" s="38"/>
      <c r="B21" s="44"/>
      <c r="C21" s="38"/>
      <c r="D21" s="38"/>
      <c r="E21" s="144" t="s">
        <v>34</v>
      </c>
      <c r="F21" s="38"/>
      <c r="G21" s="38"/>
      <c r="H21" s="38"/>
      <c r="I21" s="141" t="s">
        <v>30</v>
      </c>
      <c r="J21" s="144" t="s">
        <v>1</v>
      </c>
      <c r="K21" s="38"/>
      <c r="L21" s="38"/>
      <c r="M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c r="A23" s="38"/>
      <c r="B23" s="44"/>
      <c r="C23" s="38"/>
      <c r="D23" s="141" t="s">
        <v>35</v>
      </c>
      <c r="E23" s="38"/>
      <c r="F23" s="38"/>
      <c r="G23" s="38"/>
      <c r="H23" s="38"/>
      <c r="I23" s="141" t="s">
        <v>28</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 xml:space="preserve"> </v>
      </c>
      <c r="F24" s="38"/>
      <c r="G24" s="38"/>
      <c r="H24" s="38"/>
      <c r="I24" s="141" t="s">
        <v>30</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c r="A26" s="38"/>
      <c r="B26" s="44"/>
      <c r="C26" s="38"/>
      <c r="D26" s="141" t="s">
        <v>37</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c r="A30" s="38"/>
      <c r="B30" s="44"/>
      <c r="C30" s="38"/>
      <c r="D30" s="38"/>
      <c r="E30" s="141" t="s">
        <v>116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c r="A31" s="38"/>
      <c r="B31" s="44"/>
      <c r="C31" s="38"/>
      <c r="D31" s="38"/>
      <c r="E31" s="141" t="s">
        <v>117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c r="A32" s="38"/>
      <c r="B32" s="44"/>
      <c r="C32" s="38"/>
      <c r="D32" s="152" t="s">
        <v>39</v>
      </c>
      <c r="E32" s="38"/>
      <c r="F32" s="38"/>
      <c r="G32" s="38"/>
      <c r="H32" s="38"/>
      <c r="I32" s="38"/>
      <c r="J32" s="38"/>
      <c r="K32" s="153">
        <f>ROUND(K122,2)</f>
        <v>0</v>
      </c>
      <c r="L32" s="38"/>
      <c r="M32" s="63"/>
      <c r="S32" s="38"/>
      <c r="T32" s="38"/>
      <c r="U32" s="38"/>
      <c r="V32" s="38"/>
      <c r="W32" s="38"/>
      <c r="X32" s="38"/>
      <c r="Y32" s="38"/>
      <c r="Z32" s="38"/>
      <c r="AA32" s="38"/>
      <c r="AB32" s="38"/>
      <c r="AC32" s="38"/>
      <c r="AD32" s="38"/>
      <c r="AE32" s="38"/>
    </row>
    <row r="33" spans="1:31" s="2" customFormat="1" ht="6.95" customHeight="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c r="A34" s="38"/>
      <c r="B34" s="44"/>
      <c r="C34" s="38"/>
      <c r="D34" s="38"/>
      <c r="E34" s="38"/>
      <c r="F34" s="154" t="s">
        <v>41</v>
      </c>
      <c r="G34" s="38"/>
      <c r="H34" s="38"/>
      <c r="I34" s="154" t="s">
        <v>40</v>
      </c>
      <c r="J34" s="38"/>
      <c r="K34" s="154" t="s">
        <v>42</v>
      </c>
      <c r="L34" s="38"/>
      <c r="M34" s="63"/>
      <c r="S34" s="38"/>
      <c r="T34" s="38"/>
      <c r="U34" s="38"/>
      <c r="V34" s="38"/>
      <c r="W34" s="38"/>
      <c r="X34" s="38"/>
      <c r="Y34" s="38"/>
      <c r="Z34" s="38"/>
      <c r="AA34" s="38"/>
      <c r="AB34" s="38"/>
      <c r="AC34" s="38"/>
      <c r="AD34" s="38"/>
      <c r="AE34" s="38"/>
    </row>
    <row r="35" spans="1:31" s="2" customFormat="1" ht="14.4" customHeight="1">
      <c r="A35" s="38"/>
      <c r="B35" s="44"/>
      <c r="C35" s="38"/>
      <c r="D35" s="155" t="s">
        <v>43</v>
      </c>
      <c r="E35" s="141" t="s">
        <v>44</v>
      </c>
      <c r="F35" s="151">
        <f>ROUND((SUM(BE122:BE195)),2)</f>
        <v>0</v>
      </c>
      <c r="G35" s="38"/>
      <c r="H35" s="38"/>
      <c r="I35" s="156">
        <v>0.21</v>
      </c>
      <c r="J35" s="38"/>
      <c r="K35" s="151">
        <f>ROUND(((SUM(BE122:BE195))*I35),2)</f>
        <v>0</v>
      </c>
      <c r="L35" s="38"/>
      <c r="M35" s="63"/>
      <c r="S35" s="38"/>
      <c r="T35" s="38"/>
      <c r="U35" s="38"/>
      <c r="V35" s="38"/>
      <c r="W35" s="38"/>
      <c r="X35" s="38"/>
      <c r="Y35" s="38"/>
      <c r="Z35" s="38"/>
      <c r="AA35" s="38"/>
      <c r="AB35" s="38"/>
      <c r="AC35" s="38"/>
      <c r="AD35" s="38"/>
      <c r="AE35" s="38"/>
    </row>
    <row r="36" spans="1:31" s="2" customFormat="1" ht="14.4" customHeight="1">
      <c r="A36" s="38"/>
      <c r="B36" s="44"/>
      <c r="C36" s="38"/>
      <c r="D36" s="38"/>
      <c r="E36" s="141" t="s">
        <v>45</v>
      </c>
      <c r="F36" s="151">
        <f>ROUND((SUM(BF122:BF195)),2)</f>
        <v>0</v>
      </c>
      <c r="G36" s="38"/>
      <c r="H36" s="38"/>
      <c r="I36" s="156">
        <v>0.15</v>
      </c>
      <c r="J36" s="38"/>
      <c r="K36" s="151">
        <f>ROUND(((SUM(BF122:BF195))*I36),2)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46</v>
      </c>
      <c r="F37" s="151">
        <f>ROUND((SUM(BG122:BG195)),2)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47</v>
      </c>
      <c r="F38" s="151">
        <f>ROUND((SUM(BH122:BH195)),2)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48</v>
      </c>
      <c r="F39" s="151">
        <f>ROUND((SUM(BI122:BI195)),2)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c r="A41" s="38"/>
      <c r="B41" s="44"/>
      <c r="C41" s="157"/>
      <c r="D41" s="158" t="s">
        <v>49</v>
      </c>
      <c r="E41" s="159"/>
      <c r="F41" s="159"/>
      <c r="G41" s="160" t="s">
        <v>50</v>
      </c>
      <c r="H41" s="161" t="s">
        <v>51</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c r="B43" s="20"/>
      <c r="M43" s="20"/>
    </row>
    <row r="44" spans="2:13" s="1" customFormat="1" ht="14.4" customHeight="1">
      <c r="B44" s="20"/>
      <c r="M44" s="20"/>
    </row>
    <row r="45" spans="2:13" s="1" customFormat="1" ht="14.4" customHeight="1">
      <c r="B45" s="20"/>
      <c r="M45" s="20"/>
    </row>
    <row r="46" spans="2:13" s="1" customFormat="1" ht="14.4" customHeight="1">
      <c r="B46" s="20"/>
      <c r="M46" s="20"/>
    </row>
    <row r="47" spans="2:13" s="1" customFormat="1" ht="14.4" customHeight="1">
      <c r="B47" s="20"/>
      <c r="M47" s="20"/>
    </row>
    <row r="48" spans="2:13" s="1" customFormat="1" ht="14.4" customHeight="1">
      <c r="B48" s="20"/>
      <c r="M48" s="20"/>
    </row>
    <row r="49" spans="2:13" s="1" customFormat="1" ht="14.4" customHeight="1">
      <c r="B49" s="20"/>
      <c r="M49" s="20"/>
    </row>
    <row r="50" spans="2:13" s="2" customFormat="1" ht="14.4" customHeight="1">
      <c r="B50" s="63"/>
      <c r="D50" s="164" t="s">
        <v>52</v>
      </c>
      <c r="E50" s="165"/>
      <c r="F50" s="165"/>
      <c r="G50" s="164" t="s">
        <v>53</v>
      </c>
      <c r="H50" s="165"/>
      <c r="I50" s="165"/>
      <c r="J50" s="165"/>
      <c r="K50" s="165"/>
      <c r="L50" s="165"/>
      <c r="M50" s="63"/>
    </row>
    <row r="51" spans="2:13" ht="12">
      <c r="B51" s="20"/>
      <c r="M51" s="20"/>
    </row>
    <row r="52" spans="2:13" ht="12">
      <c r="B52" s="20"/>
      <c r="M52" s="20"/>
    </row>
    <row r="53" spans="2:13" ht="12">
      <c r="B53" s="20"/>
      <c r="M53" s="20"/>
    </row>
    <row r="54" spans="2:13" ht="12">
      <c r="B54" s="20"/>
      <c r="M54" s="20"/>
    </row>
    <row r="55" spans="2:13" ht="12">
      <c r="B55" s="20"/>
      <c r="M55" s="20"/>
    </row>
    <row r="56" spans="2:13" ht="12">
      <c r="B56" s="20"/>
      <c r="M56" s="20"/>
    </row>
    <row r="57" spans="2:13" ht="12">
      <c r="B57" s="20"/>
      <c r="M57" s="20"/>
    </row>
    <row r="58" spans="2:13" ht="12">
      <c r="B58" s="20"/>
      <c r="M58" s="20"/>
    </row>
    <row r="59" spans="2:13" ht="12">
      <c r="B59" s="20"/>
      <c r="M59" s="20"/>
    </row>
    <row r="60" spans="2:13" ht="12">
      <c r="B60" s="20"/>
      <c r="M60" s="20"/>
    </row>
    <row r="61" spans="1:31" s="2" customFormat="1" ht="12">
      <c r="A61" s="38"/>
      <c r="B61" s="44"/>
      <c r="C61" s="38"/>
      <c r="D61" s="166" t="s">
        <v>54</v>
      </c>
      <c r="E61" s="167"/>
      <c r="F61" s="168" t="s">
        <v>55</v>
      </c>
      <c r="G61" s="166" t="s">
        <v>54</v>
      </c>
      <c r="H61" s="167"/>
      <c r="I61" s="167"/>
      <c r="J61" s="169" t="s">
        <v>55</v>
      </c>
      <c r="K61" s="167"/>
      <c r="L61" s="167"/>
      <c r="M61" s="63"/>
      <c r="S61" s="38"/>
      <c r="T61" s="38"/>
      <c r="U61" s="38"/>
      <c r="V61" s="38"/>
      <c r="W61" s="38"/>
      <c r="X61" s="38"/>
      <c r="Y61" s="38"/>
      <c r="Z61" s="38"/>
      <c r="AA61" s="38"/>
      <c r="AB61" s="38"/>
      <c r="AC61" s="38"/>
      <c r="AD61" s="38"/>
      <c r="AE61" s="38"/>
    </row>
    <row r="62" spans="2:13" ht="12">
      <c r="B62" s="20"/>
      <c r="M62" s="20"/>
    </row>
    <row r="63" spans="2:13" ht="12">
      <c r="B63" s="20"/>
      <c r="M63" s="20"/>
    </row>
    <row r="64" spans="2:13" ht="12">
      <c r="B64" s="20"/>
      <c r="M64" s="20"/>
    </row>
    <row r="65" spans="1:31" s="2" customFormat="1" ht="12">
      <c r="A65" s="38"/>
      <c r="B65" s="44"/>
      <c r="C65" s="38"/>
      <c r="D65" s="164" t="s">
        <v>56</v>
      </c>
      <c r="E65" s="170"/>
      <c r="F65" s="170"/>
      <c r="G65" s="164" t="s">
        <v>57</v>
      </c>
      <c r="H65" s="170"/>
      <c r="I65" s="170"/>
      <c r="J65" s="170"/>
      <c r="K65" s="170"/>
      <c r="L65" s="170"/>
      <c r="M65" s="63"/>
      <c r="S65" s="38"/>
      <c r="T65" s="38"/>
      <c r="U65" s="38"/>
      <c r="V65" s="38"/>
      <c r="W65" s="38"/>
      <c r="X65" s="38"/>
      <c r="Y65" s="38"/>
      <c r="Z65" s="38"/>
      <c r="AA65" s="38"/>
      <c r="AB65" s="38"/>
      <c r="AC65" s="38"/>
      <c r="AD65" s="38"/>
      <c r="AE65" s="38"/>
    </row>
    <row r="66" spans="2:13" ht="12">
      <c r="B66" s="20"/>
      <c r="M66" s="20"/>
    </row>
    <row r="67" spans="2:13" ht="12">
      <c r="B67" s="20"/>
      <c r="M67" s="20"/>
    </row>
    <row r="68" spans="2:13" ht="12">
      <c r="B68" s="20"/>
      <c r="M68" s="20"/>
    </row>
    <row r="69" spans="2:13" ht="12">
      <c r="B69" s="20"/>
      <c r="M69" s="20"/>
    </row>
    <row r="70" spans="2:13" ht="12">
      <c r="B70" s="20"/>
      <c r="M70" s="20"/>
    </row>
    <row r="71" spans="2:13" ht="12">
      <c r="B71" s="20"/>
      <c r="M71" s="20"/>
    </row>
    <row r="72" spans="2:13" ht="12">
      <c r="B72" s="20"/>
      <c r="M72" s="20"/>
    </row>
    <row r="73" spans="2:13" ht="12">
      <c r="B73" s="20"/>
      <c r="M73" s="20"/>
    </row>
    <row r="74" spans="2:13" ht="12">
      <c r="B74" s="20"/>
      <c r="M74" s="20"/>
    </row>
    <row r="75" spans="2:13" ht="12">
      <c r="B75" s="20"/>
      <c r="M75" s="20"/>
    </row>
    <row r="76" spans="1:31" s="2" customFormat="1" ht="12">
      <c r="A76" s="38"/>
      <c r="B76" s="44"/>
      <c r="C76" s="38"/>
      <c r="D76" s="166" t="s">
        <v>54</v>
      </c>
      <c r="E76" s="167"/>
      <c r="F76" s="168" t="s">
        <v>55</v>
      </c>
      <c r="G76" s="166" t="s">
        <v>54</v>
      </c>
      <c r="H76" s="167"/>
      <c r="I76" s="167"/>
      <c r="J76" s="169" t="s">
        <v>55</v>
      </c>
      <c r="K76" s="167"/>
      <c r="L76" s="167"/>
      <c r="M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118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MŠ Pionýrů – Oprava elektroinstalace (osvětlení) čtyř tříd, Sokolov</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114</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05 - Stavební přípomoc m.č. 101</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23</v>
      </c>
      <c r="D89" s="40"/>
      <c r="E89" s="40"/>
      <c r="F89" s="27" t="str">
        <f>F12</f>
        <v>Sokolov</v>
      </c>
      <c r="G89" s="40"/>
      <c r="H89" s="40"/>
      <c r="I89" s="32" t="s">
        <v>25</v>
      </c>
      <c r="J89" s="79" t="str">
        <f>IF(J12="","",J12)</f>
        <v>23. 2. 2022</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Město Sokolov</v>
      </c>
      <c r="G91" s="40"/>
      <c r="H91" s="40"/>
      <c r="I91" s="32" t="s">
        <v>33</v>
      </c>
      <c r="J91" s="36" t="str">
        <f>E21</f>
        <v>Ing. Jiří Voráč</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31</v>
      </c>
      <c r="D92" s="40"/>
      <c r="E92" s="40"/>
      <c r="F92" s="27" t="str">
        <f>IF(E18="","",E18)</f>
        <v>Vyplň údaj</v>
      </c>
      <c r="G92" s="40"/>
      <c r="H92" s="40"/>
      <c r="I92" s="32" t="s">
        <v>35</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119</v>
      </c>
      <c r="D94" s="177"/>
      <c r="E94" s="177"/>
      <c r="F94" s="177"/>
      <c r="G94" s="177"/>
      <c r="H94" s="177"/>
      <c r="I94" s="178" t="s">
        <v>120</v>
      </c>
      <c r="J94" s="178" t="s">
        <v>121</v>
      </c>
      <c r="K94" s="178" t="s">
        <v>122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123</v>
      </c>
      <c r="D96" s="40"/>
      <c r="E96" s="40"/>
      <c r="F96" s="40"/>
      <c r="G96" s="40"/>
      <c r="H96" s="40"/>
      <c r="I96" s="110">
        <f>Q122</f>
        <v>0</v>
      </c>
      <c r="J96" s="110">
        <f>R122</f>
        <v>0</v>
      </c>
      <c r="K96" s="110">
        <f>K122</f>
        <v>0</v>
      </c>
      <c r="L96" s="40"/>
      <c r="M96" s="63"/>
      <c r="S96" s="38"/>
      <c r="T96" s="38"/>
      <c r="U96" s="38"/>
      <c r="V96" s="38"/>
      <c r="W96" s="38"/>
      <c r="X96" s="38"/>
      <c r="Y96" s="38"/>
      <c r="Z96" s="38"/>
      <c r="AA96" s="38"/>
      <c r="AB96" s="38"/>
      <c r="AC96" s="38"/>
      <c r="AD96" s="38"/>
      <c r="AE96" s="38"/>
      <c r="AU96" s="17" t="s">
        <v>124</v>
      </c>
    </row>
    <row r="97" spans="1:31" s="9" customFormat="1" ht="24.95" customHeight="1">
      <c r="A97" s="9"/>
      <c r="B97" s="180"/>
      <c r="C97" s="181"/>
      <c r="D97" s="182" t="s">
        <v>319</v>
      </c>
      <c r="E97" s="183"/>
      <c r="F97" s="183"/>
      <c r="G97" s="183"/>
      <c r="H97" s="183"/>
      <c r="I97" s="184">
        <f>Q123</f>
        <v>0</v>
      </c>
      <c r="J97" s="184">
        <f>R123</f>
        <v>0</v>
      </c>
      <c r="K97" s="184">
        <f>K123</f>
        <v>0</v>
      </c>
      <c r="L97" s="181"/>
      <c r="M97" s="185"/>
      <c r="S97" s="9"/>
      <c r="T97" s="9"/>
      <c r="U97" s="9"/>
      <c r="V97" s="9"/>
      <c r="W97" s="9"/>
      <c r="X97" s="9"/>
      <c r="Y97" s="9"/>
      <c r="Z97" s="9"/>
      <c r="AA97" s="9"/>
      <c r="AB97" s="9"/>
      <c r="AC97" s="9"/>
      <c r="AD97" s="9"/>
      <c r="AE97" s="9"/>
    </row>
    <row r="98" spans="1:31" s="9" customFormat="1" ht="24.95" customHeight="1">
      <c r="A98" s="9"/>
      <c r="B98" s="180"/>
      <c r="C98" s="181"/>
      <c r="D98" s="182" t="s">
        <v>320</v>
      </c>
      <c r="E98" s="183"/>
      <c r="F98" s="183"/>
      <c r="G98" s="183"/>
      <c r="H98" s="183"/>
      <c r="I98" s="184">
        <f>Q128</f>
        <v>0</v>
      </c>
      <c r="J98" s="184">
        <f>R128</f>
        <v>0</v>
      </c>
      <c r="K98" s="184">
        <f>K128</f>
        <v>0</v>
      </c>
      <c r="L98" s="181"/>
      <c r="M98" s="185"/>
      <c r="S98" s="9"/>
      <c r="T98" s="9"/>
      <c r="U98" s="9"/>
      <c r="V98" s="9"/>
      <c r="W98" s="9"/>
      <c r="X98" s="9"/>
      <c r="Y98" s="9"/>
      <c r="Z98" s="9"/>
      <c r="AA98" s="9"/>
      <c r="AB98" s="9"/>
      <c r="AC98" s="9"/>
      <c r="AD98" s="9"/>
      <c r="AE98" s="9"/>
    </row>
    <row r="99" spans="1:31" s="9" customFormat="1" ht="24.95" customHeight="1">
      <c r="A99" s="9"/>
      <c r="B99" s="180"/>
      <c r="C99" s="181"/>
      <c r="D99" s="182" t="s">
        <v>321</v>
      </c>
      <c r="E99" s="183"/>
      <c r="F99" s="183"/>
      <c r="G99" s="183"/>
      <c r="H99" s="183"/>
      <c r="I99" s="184">
        <f>Q137</f>
        <v>0</v>
      </c>
      <c r="J99" s="184">
        <f>R137</f>
        <v>0</v>
      </c>
      <c r="K99" s="184">
        <f>K137</f>
        <v>0</v>
      </c>
      <c r="L99" s="181"/>
      <c r="M99" s="185"/>
      <c r="S99" s="9"/>
      <c r="T99" s="9"/>
      <c r="U99" s="9"/>
      <c r="V99" s="9"/>
      <c r="W99" s="9"/>
      <c r="X99" s="9"/>
      <c r="Y99" s="9"/>
      <c r="Z99" s="9"/>
      <c r="AA99" s="9"/>
      <c r="AB99" s="9"/>
      <c r="AC99" s="9"/>
      <c r="AD99" s="9"/>
      <c r="AE99" s="9"/>
    </row>
    <row r="100" spans="1:31" s="9" customFormat="1" ht="24.95" customHeight="1">
      <c r="A100" s="9"/>
      <c r="B100" s="180"/>
      <c r="C100" s="181"/>
      <c r="D100" s="182" t="s">
        <v>322</v>
      </c>
      <c r="E100" s="183"/>
      <c r="F100" s="183"/>
      <c r="G100" s="183"/>
      <c r="H100" s="183"/>
      <c r="I100" s="184">
        <f>Q142</f>
        <v>0</v>
      </c>
      <c r="J100" s="184">
        <f>R142</f>
        <v>0</v>
      </c>
      <c r="K100" s="184">
        <f>K142</f>
        <v>0</v>
      </c>
      <c r="L100" s="181"/>
      <c r="M100" s="185"/>
      <c r="S100" s="9"/>
      <c r="T100" s="9"/>
      <c r="U100" s="9"/>
      <c r="V100" s="9"/>
      <c r="W100" s="9"/>
      <c r="X100" s="9"/>
      <c r="Y100" s="9"/>
      <c r="Z100" s="9"/>
      <c r="AA100" s="9"/>
      <c r="AB100" s="9"/>
      <c r="AC100" s="9"/>
      <c r="AD100" s="9"/>
      <c r="AE100" s="9"/>
    </row>
    <row r="101" spans="1:31" s="9" customFormat="1" ht="24.95" customHeight="1">
      <c r="A101" s="9"/>
      <c r="B101" s="180"/>
      <c r="C101" s="181"/>
      <c r="D101" s="182" t="s">
        <v>323</v>
      </c>
      <c r="E101" s="183"/>
      <c r="F101" s="183"/>
      <c r="G101" s="183"/>
      <c r="H101" s="183"/>
      <c r="I101" s="184">
        <f>Q153</f>
        <v>0</v>
      </c>
      <c r="J101" s="184">
        <f>R153</f>
        <v>0</v>
      </c>
      <c r="K101" s="184">
        <f>K153</f>
        <v>0</v>
      </c>
      <c r="L101" s="181"/>
      <c r="M101" s="185"/>
      <c r="S101" s="9"/>
      <c r="T101" s="9"/>
      <c r="U101" s="9"/>
      <c r="V101" s="9"/>
      <c r="W101" s="9"/>
      <c r="X101" s="9"/>
      <c r="Y101" s="9"/>
      <c r="Z101" s="9"/>
      <c r="AA101" s="9"/>
      <c r="AB101" s="9"/>
      <c r="AC101" s="9"/>
      <c r="AD101" s="9"/>
      <c r="AE101" s="9"/>
    </row>
    <row r="102" spans="1:31" s="10" customFormat="1" ht="19.9" customHeight="1">
      <c r="A102" s="10"/>
      <c r="B102" s="186"/>
      <c r="C102" s="187"/>
      <c r="D102" s="188" t="s">
        <v>324</v>
      </c>
      <c r="E102" s="189"/>
      <c r="F102" s="189"/>
      <c r="G102" s="189"/>
      <c r="H102" s="189"/>
      <c r="I102" s="190">
        <f>Q154</f>
        <v>0</v>
      </c>
      <c r="J102" s="190">
        <f>R154</f>
        <v>0</v>
      </c>
      <c r="K102" s="190">
        <f>K154</f>
        <v>0</v>
      </c>
      <c r="L102" s="187"/>
      <c r="M102" s="191"/>
      <c r="S102" s="10"/>
      <c r="T102" s="10"/>
      <c r="U102" s="10"/>
      <c r="V102" s="10"/>
      <c r="W102" s="10"/>
      <c r="X102" s="10"/>
      <c r="Y102" s="10"/>
      <c r="Z102" s="10"/>
      <c r="AA102" s="10"/>
      <c r="AB102" s="10"/>
      <c r="AC102" s="10"/>
      <c r="AD102" s="10"/>
      <c r="AE102" s="10"/>
    </row>
    <row r="103" spans="1:31" s="2" customFormat="1" ht="21.8" customHeight="1">
      <c r="A103" s="38"/>
      <c r="B103" s="39"/>
      <c r="C103" s="40"/>
      <c r="D103" s="40"/>
      <c r="E103" s="40"/>
      <c r="F103" s="40"/>
      <c r="G103" s="40"/>
      <c r="H103" s="40"/>
      <c r="I103" s="40"/>
      <c r="J103" s="40"/>
      <c r="K103" s="40"/>
      <c r="L103" s="40"/>
      <c r="M103" s="63"/>
      <c r="S103" s="38"/>
      <c r="T103" s="38"/>
      <c r="U103" s="38"/>
      <c r="V103" s="38"/>
      <c r="W103" s="38"/>
      <c r="X103" s="38"/>
      <c r="Y103" s="38"/>
      <c r="Z103" s="38"/>
      <c r="AA103" s="38"/>
      <c r="AB103" s="38"/>
      <c r="AC103" s="38"/>
      <c r="AD103" s="38"/>
      <c r="AE103" s="38"/>
    </row>
    <row r="104" spans="1:31" s="2" customFormat="1" ht="6.95" customHeight="1">
      <c r="A104" s="38"/>
      <c r="B104" s="66"/>
      <c r="C104" s="67"/>
      <c r="D104" s="67"/>
      <c r="E104" s="67"/>
      <c r="F104" s="67"/>
      <c r="G104" s="67"/>
      <c r="H104" s="67"/>
      <c r="I104" s="67"/>
      <c r="J104" s="67"/>
      <c r="K104" s="67"/>
      <c r="L104" s="67"/>
      <c r="M104" s="63"/>
      <c r="S104" s="38"/>
      <c r="T104" s="38"/>
      <c r="U104" s="38"/>
      <c r="V104" s="38"/>
      <c r="W104" s="38"/>
      <c r="X104" s="38"/>
      <c r="Y104" s="38"/>
      <c r="Z104" s="38"/>
      <c r="AA104" s="38"/>
      <c r="AB104" s="38"/>
      <c r="AC104" s="38"/>
      <c r="AD104" s="38"/>
      <c r="AE104" s="38"/>
    </row>
    <row r="108" spans="1:31" s="2" customFormat="1" ht="6.95" customHeight="1">
      <c r="A108" s="38"/>
      <c r="B108" s="68"/>
      <c r="C108" s="69"/>
      <c r="D108" s="69"/>
      <c r="E108" s="69"/>
      <c r="F108" s="69"/>
      <c r="G108" s="69"/>
      <c r="H108" s="69"/>
      <c r="I108" s="69"/>
      <c r="J108" s="69"/>
      <c r="K108" s="69"/>
      <c r="L108" s="69"/>
      <c r="M108" s="63"/>
      <c r="S108" s="38"/>
      <c r="T108" s="38"/>
      <c r="U108" s="38"/>
      <c r="V108" s="38"/>
      <c r="W108" s="38"/>
      <c r="X108" s="38"/>
      <c r="Y108" s="38"/>
      <c r="Z108" s="38"/>
      <c r="AA108" s="38"/>
      <c r="AB108" s="38"/>
      <c r="AC108" s="38"/>
      <c r="AD108" s="38"/>
      <c r="AE108" s="38"/>
    </row>
    <row r="109" spans="1:31" s="2" customFormat="1" ht="24.95" customHeight="1">
      <c r="A109" s="38"/>
      <c r="B109" s="39"/>
      <c r="C109" s="23" t="s">
        <v>129</v>
      </c>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40"/>
      <c r="M110" s="63"/>
      <c r="S110" s="38"/>
      <c r="T110" s="38"/>
      <c r="U110" s="38"/>
      <c r="V110" s="38"/>
      <c r="W110" s="38"/>
      <c r="X110" s="38"/>
      <c r="Y110" s="38"/>
      <c r="Z110" s="38"/>
      <c r="AA110" s="38"/>
      <c r="AB110" s="38"/>
      <c r="AC110" s="38"/>
      <c r="AD110" s="38"/>
      <c r="AE110" s="38"/>
    </row>
    <row r="111" spans="1:31" s="2" customFormat="1" ht="12" customHeight="1">
      <c r="A111" s="38"/>
      <c r="B111" s="39"/>
      <c r="C111" s="32" t="s">
        <v>17</v>
      </c>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175" t="str">
        <f>E7</f>
        <v>MŠ Pionýrů – Oprava elektroinstalace (osvětlení) čtyř tříd, Sokolov</v>
      </c>
      <c r="F112" s="32"/>
      <c r="G112" s="32"/>
      <c r="H112" s="32"/>
      <c r="I112" s="40"/>
      <c r="J112" s="40"/>
      <c r="K112" s="40"/>
      <c r="L112" s="40"/>
      <c r="M112" s="63"/>
      <c r="S112" s="38"/>
      <c r="T112" s="38"/>
      <c r="U112" s="38"/>
      <c r="V112" s="38"/>
      <c r="W112" s="38"/>
      <c r="X112" s="38"/>
      <c r="Y112" s="38"/>
      <c r="Z112" s="38"/>
      <c r="AA112" s="38"/>
      <c r="AB112" s="38"/>
      <c r="AC112" s="38"/>
      <c r="AD112" s="38"/>
      <c r="AE112" s="38"/>
    </row>
    <row r="113" spans="1:31" s="2" customFormat="1" ht="12" customHeight="1">
      <c r="A113" s="38"/>
      <c r="B113" s="39"/>
      <c r="C113" s="32" t="s">
        <v>114</v>
      </c>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76" t="str">
        <f>E9</f>
        <v>05 - Stavební přípomoc m.č. 101</v>
      </c>
      <c r="F114" s="40"/>
      <c r="G114" s="40"/>
      <c r="H114" s="40"/>
      <c r="I114" s="40"/>
      <c r="J114" s="40"/>
      <c r="K114" s="40"/>
      <c r="L114" s="40"/>
      <c r="M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12" customHeight="1">
      <c r="A116" s="38"/>
      <c r="B116" s="39"/>
      <c r="C116" s="32" t="s">
        <v>23</v>
      </c>
      <c r="D116" s="40"/>
      <c r="E116" s="40"/>
      <c r="F116" s="27" t="str">
        <f>F12</f>
        <v>Sokolov</v>
      </c>
      <c r="G116" s="40"/>
      <c r="H116" s="40"/>
      <c r="I116" s="32" t="s">
        <v>25</v>
      </c>
      <c r="J116" s="79" t="str">
        <f>IF(J12="","",J12)</f>
        <v>23. 2. 2022</v>
      </c>
      <c r="K116" s="40"/>
      <c r="L116" s="40"/>
      <c r="M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40"/>
      <c r="M117" s="63"/>
      <c r="S117" s="38"/>
      <c r="T117" s="38"/>
      <c r="U117" s="38"/>
      <c r="V117" s="38"/>
      <c r="W117" s="38"/>
      <c r="X117" s="38"/>
      <c r="Y117" s="38"/>
      <c r="Z117" s="38"/>
      <c r="AA117" s="38"/>
      <c r="AB117" s="38"/>
      <c r="AC117" s="38"/>
      <c r="AD117" s="38"/>
      <c r="AE117" s="38"/>
    </row>
    <row r="118" spans="1:31" s="2" customFormat="1" ht="15.15" customHeight="1">
      <c r="A118" s="38"/>
      <c r="B118" s="39"/>
      <c r="C118" s="32" t="s">
        <v>27</v>
      </c>
      <c r="D118" s="40"/>
      <c r="E118" s="40"/>
      <c r="F118" s="27" t="str">
        <f>E15</f>
        <v>Město Sokolov</v>
      </c>
      <c r="G118" s="40"/>
      <c r="H118" s="40"/>
      <c r="I118" s="32" t="s">
        <v>33</v>
      </c>
      <c r="J118" s="36" t="str">
        <f>E21</f>
        <v>Ing. Jiří Voráč</v>
      </c>
      <c r="K118" s="40"/>
      <c r="L118" s="40"/>
      <c r="M118" s="63"/>
      <c r="S118" s="38"/>
      <c r="T118" s="38"/>
      <c r="U118" s="38"/>
      <c r="V118" s="38"/>
      <c r="W118" s="38"/>
      <c r="X118" s="38"/>
      <c r="Y118" s="38"/>
      <c r="Z118" s="38"/>
      <c r="AA118" s="38"/>
      <c r="AB118" s="38"/>
      <c r="AC118" s="38"/>
      <c r="AD118" s="38"/>
      <c r="AE118" s="38"/>
    </row>
    <row r="119" spans="1:31" s="2" customFormat="1" ht="15.15" customHeight="1">
      <c r="A119" s="38"/>
      <c r="B119" s="39"/>
      <c r="C119" s="32" t="s">
        <v>31</v>
      </c>
      <c r="D119" s="40"/>
      <c r="E119" s="40"/>
      <c r="F119" s="27" t="str">
        <f>IF(E18="","",E18)</f>
        <v>Vyplň údaj</v>
      </c>
      <c r="G119" s="40"/>
      <c r="H119" s="40"/>
      <c r="I119" s="32" t="s">
        <v>35</v>
      </c>
      <c r="J119" s="36" t="str">
        <f>E24</f>
        <v xml:space="preserve"> </v>
      </c>
      <c r="K119" s="40"/>
      <c r="L119" s="40"/>
      <c r="M119" s="63"/>
      <c r="S119" s="38"/>
      <c r="T119" s="38"/>
      <c r="U119" s="38"/>
      <c r="V119" s="38"/>
      <c r="W119" s="38"/>
      <c r="X119" s="38"/>
      <c r="Y119" s="38"/>
      <c r="Z119" s="38"/>
      <c r="AA119" s="38"/>
      <c r="AB119" s="38"/>
      <c r="AC119" s="38"/>
      <c r="AD119" s="38"/>
      <c r="AE119" s="38"/>
    </row>
    <row r="120" spans="1:31" s="2" customFormat="1" ht="10.3" customHeight="1">
      <c r="A120" s="38"/>
      <c r="B120" s="39"/>
      <c r="C120" s="40"/>
      <c r="D120" s="40"/>
      <c r="E120" s="40"/>
      <c r="F120" s="40"/>
      <c r="G120" s="40"/>
      <c r="H120" s="40"/>
      <c r="I120" s="40"/>
      <c r="J120" s="40"/>
      <c r="K120" s="40"/>
      <c r="L120" s="40"/>
      <c r="M120" s="63"/>
      <c r="S120" s="38"/>
      <c r="T120" s="38"/>
      <c r="U120" s="38"/>
      <c r="V120" s="38"/>
      <c r="W120" s="38"/>
      <c r="X120" s="38"/>
      <c r="Y120" s="38"/>
      <c r="Z120" s="38"/>
      <c r="AA120" s="38"/>
      <c r="AB120" s="38"/>
      <c r="AC120" s="38"/>
      <c r="AD120" s="38"/>
      <c r="AE120" s="38"/>
    </row>
    <row r="121" spans="1:31" s="11" customFormat="1" ht="29.25" customHeight="1">
      <c r="A121" s="192"/>
      <c r="B121" s="193"/>
      <c r="C121" s="194" t="s">
        <v>130</v>
      </c>
      <c r="D121" s="195" t="s">
        <v>64</v>
      </c>
      <c r="E121" s="195" t="s">
        <v>60</v>
      </c>
      <c r="F121" s="195" t="s">
        <v>61</v>
      </c>
      <c r="G121" s="195" t="s">
        <v>131</v>
      </c>
      <c r="H121" s="195" t="s">
        <v>132</v>
      </c>
      <c r="I121" s="195" t="s">
        <v>133</v>
      </c>
      <c r="J121" s="195" t="s">
        <v>134</v>
      </c>
      <c r="K121" s="195" t="s">
        <v>122</v>
      </c>
      <c r="L121" s="196" t="s">
        <v>135</v>
      </c>
      <c r="M121" s="197"/>
      <c r="N121" s="100" t="s">
        <v>1</v>
      </c>
      <c r="O121" s="101" t="s">
        <v>43</v>
      </c>
      <c r="P121" s="101" t="s">
        <v>136</v>
      </c>
      <c r="Q121" s="101" t="s">
        <v>137</v>
      </c>
      <c r="R121" s="101" t="s">
        <v>138</v>
      </c>
      <c r="S121" s="101" t="s">
        <v>139</v>
      </c>
      <c r="T121" s="101" t="s">
        <v>140</v>
      </c>
      <c r="U121" s="101" t="s">
        <v>141</v>
      </c>
      <c r="V121" s="101" t="s">
        <v>142</v>
      </c>
      <c r="W121" s="101" t="s">
        <v>143</v>
      </c>
      <c r="X121" s="102" t="s">
        <v>144</v>
      </c>
      <c r="Y121" s="192"/>
      <c r="Z121" s="192"/>
      <c r="AA121" s="192"/>
      <c r="AB121" s="192"/>
      <c r="AC121" s="192"/>
      <c r="AD121" s="192"/>
      <c r="AE121" s="192"/>
    </row>
    <row r="122" spans="1:63" s="2" customFormat="1" ht="22.8" customHeight="1">
      <c r="A122" s="38"/>
      <c r="B122" s="39"/>
      <c r="C122" s="107" t="s">
        <v>145</v>
      </c>
      <c r="D122" s="40"/>
      <c r="E122" s="40"/>
      <c r="F122" s="40"/>
      <c r="G122" s="40"/>
      <c r="H122" s="40"/>
      <c r="I122" s="40"/>
      <c r="J122" s="40"/>
      <c r="K122" s="198">
        <f>BK122</f>
        <v>0</v>
      </c>
      <c r="L122" s="40"/>
      <c r="M122" s="44"/>
      <c r="N122" s="103"/>
      <c r="O122" s="199"/>
      <c r="P122" s="104"/>
      <c r="Q122" s="200">
        <f>Q123+Q128+Q137+Q142+Q153</f>
        <v>0</v>
      </c>
      <c r="R122" s="200">
        <f>R123+R128+R137+R142+R153</f>
        <v>0</v>
      </c>
      <c r="S122" s="104"/>
      <c r="T122" s="201">
        <f>T123+T128+T137+T142+T153</f>
        <v>0</v>
      </c>
      <c r="U122" s="104"/>
      <c r="V122" s="201">
        <f>V123+V128+V137+V142+V153</f>
        <v>0.023129999999999998</v>
      </c>
      <c r="W122" s="104"/>
      <c r="X122" s="202">
        <f>X123+X128+X137+X142+X153</f>
        <v>0.092</v>
      </c>
      <c r="Y122" s="38"/>
      <c r="Z122" s="38"/>
      <c r="AA122" s="38"/>
      <c r="AB122" s="38"/>
      <c r="AC122" s="38"/>
      <c r="AD122" s="38"/>
      <c r="AE122" s="38"/>
      <c r="AT122" s="17" t="s">
        <v>80</v>
      </c>
      <c r="AU122" s="17" t="s">
        <v>124</v>
      </c>
      <c r="BK122" s="203">
        <f>BK123+BK128+BK137+BK142+BK153</f>
        <v>0</v>
      </c>
    </row>
    <row r="123" spans="1:63" s="12" customFormat="1" ht="25.9" customHeight="1">
      <c r="A123" s="12"/>
      <c r="B123" s="204"/>
      <c r="C123" s="205"/>
      <c r="D123" s="206" t="s">
        <v>80</v>
      </c>
      <c r="E123" s="207" t="s">
        <v>188</v>
      </c>
      <c r="F123" s="207" t="s">
        <v>325</v>
      </c>
      <c r="G123" s="205"/>
      <c r="H123" s="205"/>
      <c r="I123" s="208"/>
      <c r="J123" s="208"/>
      <c r="K123" s="209">
        <f>BK123</f>
        <v>0</v>
      </c>
      <c r="L123" s="205"/>
      <c r="M123" s="210"/>
      <c r="N123" s="211"/>
      <c r="O123" s="212"/>
      <c r="P123" s="212"/>
      <c r="Q123" s="213">
        <f>SUM(Q124:Q127)</f>
        <v>0</v>
      </c>
      <c r="R123" s="213">
        <f>SUM(R124:R127)</f>
        <v>0</v>
      </c>
      <c r="S123" s="212"/>
      <c r="T123" s="214">
        <f>SUM(T124:T127)</f>
        <v>0</v>
      </c>
      <c r="U123" s="212"/>
      <c r="V123" s="214">
        <f>SUM(V124:V127)</f>
        <v>0</v>
      </c>
      <c r="W123" s="212"/>
      <c r="X123" s="215">
        <f>SUM(X124:X127)</f>
        <v>0</v>
      </c>
      <c r="Y123" s="12"/>
      <c r="Z123" s="12"/>
      <c r="AA123" s="12"/>
      <c r="AB123" s="12"/>
      <c r="AC123" s="12"/>
      <c r="AD123" s="12"/>
      <c r="AE123" s="12"/>
      <c r="AR123" s="216" t="s">
        <v>89</v>
      </c>
      <c r="AT123" s="217" t="s">
        <v>80</v>
      </c>
      <c r="AU123" s="217" t="s">
        <v>81</v>
      </c>
      <c r="AY123" s="216" t="s">
        <v>148</v>
      </c>
      <c r="BK123" s="218">
        <f>SUM(BK124:BK127)</f>
        <v>0</v>
      </c>
    </row>
    <row r="124" spans="1:65" s="2" customFormat="1" ht="24.15" customHeight="1">
      <c r="A124" s="38"/>
      <c r="B124" s="39"/>
      <c r="C124" s="274" t="s">
        <v>89</v>
      </c>
      <c r="D124" s="274" t="s">
        <v>162</v>
      </c>
      <c r="E124" s="275" t="s">
        <v>326</v>
      </c>
      <c r="F124" s="276" t="s">
        <v>327</v>
      </c>
      <c r="G124" s="277" t="s">
        <v>328</v>
      </c>
      <c r="H124" s="278">
        <v>70.8</v>
      </c>
      <c r="I124" s="279"/>
      <c r="J124" s="279"/>
      <c r="K124" s="280">
        <f>ROUND(P124*H124,2)</f>
        <v>0</v>
      </c>
      <c r="L124" s="276" t="s">
        <v>329</v>
      </c>
      <c r="M124" s="44"/>
      <c r="N124" s="281" t="s">
        <v>1</v>
      </c>
      <c r="O124" s="231" t="s">
        <v>44</v>
      </c>
      <c r="P124" s="232">
        <f>I124+J124</f>
        <v>0</v>
      </c>
      <c r="Q124" s="232">
        <f>ROUND(I124*H124,2)</f>
        <v>0</v>
      </c>
      <c r="R124" s="232">
        <f>ROUND(J124*H124,2)</f>
        <v>0</v>
      </c>
      <c r="S124" s="91"/>
      <c r="T124" s="233">
        <f>S124*H124</f>
        <v>0</v>
      </c>
      <c r="U124" s="233">
        <v>0</v>
      </c>
      <c r="V124" s="233">
        <f>U124*H124</f>
        <v>0</v>
      </c>
      <c r="W124" s="233">
        <v>0</v>
      </c>
      <c r="X124" s="234">
        <f>W124*H124</f>
        <v>0</v>
      </c>
      <c r="Y124" s="38"/>
      <c r="Z124" s="38"/>
      <c r="AA124" s="38"/>
      <c r="AB124" s="38"/>
      <c r="AC124" s="38"/>
      <c r="AD124" s="38"/>
      <c r="AE124" s="38"/>
      <c r="AR124" s="235" t="s">
        <v>156</v>
      </c>
      <c r="AT124" s="235" t="s">
        <v>162</v>
      </c>
      <c r="AU124" s="235" t="s">
        <v>89</v>
      </c>
      <c r="AY124" s="17" t="s">
        <v>148</v>
      </c>
      <c r="BE124" s="236">
        <f>IF(O124="základní",K124,0)</f>
        <v>0</v>
      </c>
      <c r="BF124" s="236">
        <f>IF(O124="snížená",K124,0)</f>
        <v>0</v>
      </c>
      <c r="BG124" s="236">
        <f>IF(O124="zákl. přenesená",K124,0)</f>
        <v>0</v>
      </c>
      <c r="BH124" s="236">
        <f>IF(O124="sníž. přenesená",K124,0)</f>
        <v>0</v>
      </c>
      <c r="BI124" s="236">
        <f>IF(O124="nulová",K124,0)</f>
        <v>0</v>
      </c>
      <c r="BJ124" s="17" t="s">
        <v>89</v>
      </c>
      <c r="BK124" s="236">
        <f>ROUND(P124*H124,2)</f>
        <v>0</v>
      </c>
      <c r="BL124" s="17" t="s">
        <v>156</v>
      </c>
      <c r="BM124" s="235" t="s">
        <v>330</v>
      </c>
    </row>
    <row r="125" spans="1:47" s="2" customFormat="1" ht="12">
      <c r="A125" s="38"/>
      <c r="B125" s="39"/>
      <c r="C125" s="40"/>
      <c r="D125" s="237" t="s">
        <v>158</v>
      </c>
      <c r="E125" s="40"/>
      <c r="F125" s="238" t="s">
        <v>331</v>
      </c>
      <c r="G125" s="40"/>
      <c r="H125" s="40"/>
      <c r="I125" s="239"/>
      <c r="J125" s="239"/>
      <c r="K125" s="40"/>
      <c r="L125" s="40"/>
      <c r="M125" s="44"/>
      <c r="N125" s="240"/>
      <c r="O125" s="241"/>
      <c r="P125" s="91"/>
      <c r="Q125" s="91"/>
      <c r="R125" s="91"/>
      <c r="S125" s="91"/>
      <c r="T125" s="91"/>
      <c r="U125" s="91"/>
      <c r="V125" s="91"/>
      <c r="W125" s="91"/>
      <c r="X125" s="92"/>
      <c r="Y125" s="38"/>
      <c r="Z125" s="38"/>
      <c r="AA125" s="38"/>
      <c r="AB125" s="38"/>
      <c r="AC125" s="38"/>
      <c r="AD125" s="38"/>
      <c r="AE125" s="38"/>
      <c r="AT125" s="17" t="s">
        <v>158</v>
      </c>
      <c r="AU125" s="17" t="s">
        <v>89</v>
      </c>
    </row>
    <row r="126" spans="1:47" s="2" customFormat="1" ht="12">
      <c r="A126" s="38"/>
      <c r="B126" s="39"/>
      <c r="C126" s="40"/>
      <c r="D126" s="282" t="s">
        <v>169</v>
      </c>
      <c r="E126" s="40"/>
      <c r="F126" s="283" t="s">
        <v>332</v>
      </c>
      <c r="G126" s="40"/>
      <c r="H126" s="40"/>
      <c r="I126" s="239"/>
      <c r="J126" s="239"/>
      <c r="K126" s="40"/>
      <c r="L126" s="40"/>
      <c r="M126" s="44"/>
      <c r="N126" s="240"/>
      <c r="O126" s="241"/>
      <c r="P126" s="91"/>
      <c r="Q126" s="91"/>
      <c r="R126" s="91"/>
      <c r="S126" s="91"/>
      <c r="T126" s="91"/>
      <c r="U126" s="91"/>
      <c r="V126" s="91"/>
      <c r="W126" s="91"/>
      <c r="X126" s="92"/>
      <c r="Y126" s="38"/>
      <c r="Z126" s="38"/>
      <c r="AA126" s="38"/>
      <c r="AB126" s="38"/>
      <c r="AC126" s="38"/>
      <c r="AD126" s="38"/>
      <c r="AE126" s="38"/>
      <c r="AT126" s="17" t="s">
        <v>169</v>
      </c>
      <c r="AU126" s="17" t="s">
        <v>89</v>
      </c>
    </row>
    <row r="127" spans="1:47" s="2" customFormat="1" ht="12">
      <c r="A127" s="38"/>
      <c r="B127" s="39"/>
      <c r="C127" s="40"/>
      <c r="D127" s="237" t="s">
        <v>285</v>
      </c>
      <c r="E127" s="40"/>
      <c r="F127" s="284" t="s">
        <v>333</v>
      </c>
      <c r="G127" s="40"/>
      <c r="H127" s="40"/>
      <c r="I127" s="239"/>
      <c r="J127" s="239"/>
      <c r="K127" s="40"/>
      <c r="L127" s="40"/>
      <c r="M127" s="44"/>
      <c r="N127" s="240"/>
      <c r="O127" s="241"/>
      <c r="P127" s="91"/>
      <c r="Q127" s="91"/>
      <c r="R127" s="91"/>
      <c r="S127" s="91"/>
      <c r="T127" s="91"/>
      <c r="U127" s="91"/>
      <c r="V127" s="91"/>
      <c r="W127" s="91"/>
      <c r="X127" s="92"/>
      <c r="Y127" s="38"/>
      <c r="Z127" s="38"/>
      <c r="AA127" s="38"/>
      <c r="AB127" s="38"/>
      <c r="AC127" s="38"/>
      <c r="AD127" s="38"/>
      <c r="AE127" s="38"/>
      <c r="AT127" s="17" t="s">
        <v>285</v>
      </c>
      <c r="AU127" s="17" t="s">
        <v>89</v>
      </c>
    </row>
    <row r="128" spans="1:63" s="12" customFormat="1" ht="25.9" customHeight="1">
      <c r="A128" s="12"/>
      <c r="B128" s="204"/>
      <c r="C128" s="205"/>
      <c r="D128" s="206" t="s">
        <v>80</v>
      </c>
      <c r="E128" s="207" t="s">
        <v>202</v>
      </c>
      <c r="F128" s="207" t="s">
        <v>334</v>
      </c>
      <c r="G128" s="205"/>
      <c r="H128" s="205"/>
      <c r="I128" s="208"/>
      <c r="J128" s="208"/>
      <c r="K128" s="209">
        <f>BK128</f>
        <v>0</v>
      </c>
      <c r="L128" s="205"/>
      <c r="M128" s="210"/>
      <c r="N128" s="211"/>
      <c r="O128" s="212"/>
      <c r="P128" s="212"/>
      <c r="Q128" s="213">
        <f>SUM(Q129:Q136)</f>
        <v>0</v>
      </c>
      <c r="R128" s="213">
        <f>SUM(R129:R136)</f>
        <v>0</v>
      </c>
      <c r="S128" s="212"/>
      <c r="T128" s="214">
        <f>SUM(T129:T136)</f>
        <v>0</v>
      </c>
      <c r="U128" s="212"/>
      <c r="V128" s="214">
        <f>SUM(V129:V136)</f>
        <v>0.012035999999999998</v>
      </c>
      <c r="W128" s="212"/>
      <c r="X128" s="215">
        <f>SUM(X129:X136)</f>
        <v>0</v>
      </c>
      <c r="Y128" s="12"/>
      <c r="Z128" s="12"/>
      <c r="AA128" s="12"/>
      <c r="AB128" s="12"/>
      <c r="AC128" s="12"/>
      <c r="AD128" s="12"/>
      <c r="AE128" s="12"/>
      <c r="AR128" s="216" t="s">
        <v>89</v>
      </c>
      <c r="AT128" s="217" t="s">
        <v>80</v>
      </c>
      <c r="AU128" s="217" t="s">
        <v>81</v>
      </c>
      <c r="AY128" s="216" t="s">
        <v>148</v>
      </c>
      <c r="BK128" s="218">
        <f>SUM(BK129:BK136)</f>
        <v>0</v>
      </c>
    </row>
    <row r="129" spans="1:65" s="2" customFormat="1" ht="33" customHeight="1">
      <c r="A129" s="38"/>
      <c r="B129" s="39"/>
      <c r="C129" s="274" t="s">
        <v>91</v>
      </c>
      <c r="D129" s="274" t="s">
        <v>162</v>
      </c>
      <c r="E129" s="275" t="s">
        <v>335</v>
      </c>
      <c r="F129" s="276" t="s">
        <v>336</v>
      </c>
      <c r="G129" s="277" t="s">
        <v>328</v>
      </c>
      <c r="H129" s="278">
        <v>70.8</v>
      </c>
      <c r="I129" s="279"/>
      <c r="J129" s="279"/>
      <c r="K129" s="280">
        <f>ROUND(P129*H129,2)</f>
        <v>0</v>
      </c>
      <c r="L129" s="276" t="s">
        <v>329</v>
      </c>
      <c r="M129" s="44"/>
      <c r="N129" s="281" t="s">
        <v>1</v>
      </c>
      <c r="O129" s="231" t="s">
        <v>44</v>
      </c>
      <c r="P129" s="232">
        <f>I129+J129</f>
        <v>0</v>
      </c>
      <c r="Q129" s="232">
        <f>ROUND(I129*H129,2)</f>
        <v>0</v>
      </c>
      <c r="R129" s="232">
        <f>ROUND(J129*H129,2)</f>
        <v>0</v>
      </c>
      <c r="S129" s="91"/>
      <c r="T129" s="233">
        <f>S129*H129</f>
        <v>0</v>
      </c>
      <c r="U129" s="233">
        <v>0.00013</v>
      </c>
      <c r="V129" s="233">
        <f>U129*H129</f>
        <v>0.009203999999999999</v>
      </c>
      <c r="W129" s="233">
        <v>0</v>
      </c>
      <c r="X129" s="234">
        <f>W129*H129</f>
        <v>0</v>
      </c>
      <c r="Y129" s="38"/>
      <c r="Z129" s="38"/>
      <c r="AA129" s="38"/>
      <c r="AB129" s="38"/>
      <c r="AC129" s="38"/>
      <c r="AD129" s="38"/>
      <c r="AE129" s="38"/>
      <c r="AR129" s="235" t="s">
        <v>156</v>
      </c>
      <c r="AT129" s="235" t="s">
        <v>162</v>
      </c>
      <c r="AU129" s="235" t="s">
        <v>89</v>
      </c>
      <c r="AY129" s="17" t="s">
        <v>148</v>
      </c>
      <c r="BE129" s="236">
        <f>IF(O129="základní",K129,0)</f>
        <v>0</v>
      </c>
      <c r="BF129" s="236">
        <f>IF(O129="snížená",K129,0)</f>
        <v>0</v>
      </c>
      <c r="BG129" s="236">
        <f>IF(O129="zákl. přenesená",K129,0)</f>
        <v>0</v>
      </c>
      <c r="BH129" s="236">
        <f>IF(O129="sníž. přenesená",K129,0)</f>
        <v>0</v>
      </c>
      <c r="BI129" s="236">
        <f>IF(O129="nulová",K129,0)</f>
        <v>0</v>
      </c>
      <c r="BJ129" s="17" t="s">
        <v>89</v>
      </c>
      <c r="BK129" s="236">
        <f>ROUND(P129*H129,2)</f>
        <v>0</v>
      </c>
      <c r="BL129" s="17" t="s">
        <v>156</v>
      </c>
      <c r="BM129" s="235" t="s">
        <v>337</v>
      </c>
    </row>
    <row r="130" spans="1:47" s="2" customFormat="1" ht="12">
      <c r="A130" s="38"/>
      <c r="B130" s="39"/>
      <c r="C130" s="40"/>
      <c r="D130" s="237" t="s">
        <v>158</v>
      </c>
      <c r="E130" s="40"/>
      <c r="F130" s="238" t="s">
        <v>338</v>
      </c>
      <c r="G130" s="40"/>
      <c r="H130" s="40"/>
      <c r="I130" s="239"/>
      <c r="J130" s="239"/>
      <c r="K130" s="40"/>
      <c r="L130" s="40"/>
      <c r="M130" s="44"/>
      <c r="N130" s="240"/>
      <c r="O130" s="241"/>
      <c r="P130" s="91"/>
      <c r="Q130" s="91"/>
      <c r="R130" s="91"/>
      <c r="S130" s="91"/>
      <c r="T130" s="91"/>
      <c r="U130" s="91"/>
      <c r="V130" s="91"/>
      <c r="W130" s="91"/>
      <c r="X130" s="92"/>
      <c r="Y130" s="38"/>
      <c r="Z130" s="38"/>
      <c r="AA130" s="38"/>
      <c r="AB130" s="38"/>
      <c r="AC130" s="38"/>
      <c r="AD130" s="38"/>
      <c r="AE130" s="38"/>
      <c r="AT130" s="17" t="s">
        <v>158</v>
      </c>
      <c r="AU130" s="17" t="s">
        <v>89</v>
      </c>
    </row>
    <row r="131" spans="1:47" s="2" customFormat="1" ht="12">
      <c r="A131" s="38"/>
      <c r="B131" s="39"/>
      <c r="C131" s="40"/>
      <c r="D131" s="282" t="s">
        <v>169</v>
      </c>
      <c r="E131" s="40"/>
      <c r="F131" s="283" t="s">
        <v>339</v>
      </c>
      <c r="G131" s="40"/>
      <c r="H131" s="40"/>
      <c r="I131" s="239"/>
      <c r="J131" s="239"/>
      <c r="K131" s="40"/>
      <c r="L131" s="40"/>
      <c r="M131" s="44"/>
      <c r="N131" s="240"/>
      <c r="O131" s="241"/>
      <c r="P131" s="91"/>
      <c r="Q131" s="91"/>
      <c r="R131" s="91"/>
      <c r="S131" s="91"/>
      <c r="T131" s="91"/>
      <c r="U131" s="91"/>
      <c r="V131" s="91"/>
      <c r="W131" s="91"/>
      <c r="X131" s="92"/>
      <c r="Y131" s="38"/>
      <c r="Z131" s="38"/>
      <c r="AA131" s="38"/>
      <c r="AB131" s="38"/>
      <c r="AC131" s="38"/>
      <c r="AD131" s="38"/>
      <c r="AE131" s="38"/>
      <c r="AT131" s="17" t="s">
        <v>169</v>
      </c>
      <c r="AU131" s="17" t="s">
        <v>89</v>
      </c>
    </row>
    <row r="132" spans="1:47" s="2" customFormat="1" ht="12">
      <c r="A132" s="38"/>
      <c r="B132" s="39"/>
      <c r="C132" s="40"/>
      <c r="D132" s="237" t="s">
        <v>285</v>
      </c>
      <c r="E132" s="40"/>
      <c r="F132" s="284" t="s">
        <v>340</v>
      </c>
      <c r="G132" s="40"/>
      <c r="H132" s="40"/>
      <c r="I132" s="239"/>
      <c r="J132" s="239"/>
      <c r="K132" s="40"/>
      <c r="L132" s="40"/>
      <c r="M132" s="44"/>
      <c r="N132" s="240"/>
      <c r="O132" s="241"/>
      <c r="P132" s="91"/>
      <c r="Q132" s="91"/>
      <c r="R132" s="91"/>
      <c r="S132" s="91"/>
      <c r="T132" s="91"/>
      <c r="U132" s="91"/>
      <c r="V132" s="91"/>
      <c r="W132" s="91"/>
      <c r="X132" s="92"/>
      <c r="Y132" s="38"/>
      <c r="Z132" s="38"/>
      <c r="AA132" s="38"/>
      <c r="AB132" s="38"/>
      <c r="AC132" s="38"/>
      <c r="AD132" s="38"/>
      <c r="AE132" s="38"/>
      <c r="AT132" s="17" t="s">
        <v>285</v>
      </c>
      <c r="AU132" s="17" t="s">
        <v>89</v>
      </c>
    </row>
    <row r="133" spans="1:65" s="2" customFormat="1" ht="24.15" customHeight="1">
      <c r="A133" s="38"/>
      <c r="B133" s="39"/>
      <c r="C133" s="274" t="s">
        <v>172</v>
      </c>
      <c r="D133" s="274" t="s">
        <v>162</v>
      </c>
      <c r="E133" s="275" t="s">
        <v>341</v>
      </c>
      <c r="F133" s="276" t="s">
        <v>342</v>
      </c>
      <c r="G133" s="277" t="s">
        <v>328</v>
      </c>
      <c r="H133" s="278">
        <v>70.8</v>
      </c>
      <c r="I133" s="279"/>
      <c r="J133" s="279"/>
      <c r="K133" s="280">
        <f>ROUND(P133*H133,2)</f>
        <v>0</v>
      </c>
      <c r="L133" s="276" t="s">
        <v>329</v>
      </c>
      <c r="M133" s="44"/>
      <c r="N133" s="281" t="s">
        <v>1</v>
      </c>
      <c r="O133" s="231" t="s">
        <v>44</v>
      </c>
      <c r="P133" s="232">
        <f>I133+J133</f>
        <v>0</v>
      </c>
      <c r="Q133" s="232">
        <f>ROUND(I133*H133,2)</f>
        <v>0</v>
      </c>
      <c r="R133" s="232">
        <f>ROUND(J133*H133,2)</f>
        <v>0</v>
      </c>
      <c r="S133" s="91"/>
      <c r="T133" s="233">
        <f>S133*H133</f>
        <v>0</v>
      </c>
      <c r="U133" s="233">
        <v>4E-05</v>
      </c>
      <c r="V133" s="233">
        <f>U133*H133</f>
        <v>0.0028320000000000003</v>
      </c>
      <c r="W133" s="233">
        <v>0</v>
      </c>
      <c r="X133" s="234">
        <f>W133*H133</f>
        <v>0</v>
      </c>
      <c r="Y133" s="38"/>
      <c r="Z133" s="38"/>
      <c r="AA133" s="38"/>
      <c r="AB133" s="38"/>
      <c r="AC133" s="38"/>
      <c r="AD133" s="38"/>
      <c r="AE133" s="38"/>
      <c r="AR133" s="235" t="s">
        <v>156</v>
      </c>
      <c r="AT133" s="235" t="s">
        <v>162</v>
      </c>
      <c r="AU133" s="235" t="s">
        <v>89</v>
      </c>
      <c r="AY133" s="17" t="s">
        <v>148</v>
      </c>
      <c r="BE133" s="236">
        <f>IF(O133="základní",K133,0)</f>
        <v>0</v>
      </c>
      <c r="BF133" s="236">
        <f>IF(O133="snížená",K133,0)</f>
        <v>0</v>
      </c>
      <c r="BG133" s="236">
        <f>IF(O133="zákl. přenesená",K133,0)</f>
        <v>0</v>
      </c>
      <c r="BH133" s="236">
        <f>IF(O133="sníž. přenesená",K133,0)</f>
        <v>0</v>
      </c>
      <c r="BI133" s="236">
        <f>IF(O133="nulová",K133,0)</f>
        <v>0</v>
      </c>
      <c r="BJ133" s="17" t="s">
        <v>89</v>
      </c>
      <c r="BK133" s="236">
        <f>ROUND(P133*H133,2)</f>
        <v>0</v>
      </c>
      <c r="BL133" s="17" t="s">
        <v>156</v>
      </c>
      <c r="BM133" s="235" t="s">
        <v>343</v>
      </c>
    </row>
    <row r="134" spans="1:47" s="2" customFormat="1" ht="12">
      <c r="A134" s="38"/>
      <c r="B134" s="39"/>
      <c r="C134" s="40"/>
      <c r="D134" s="237" t="s">
        <v>158</v>
      </c>
      <c r="E134" s="40"/>
      <c r="F134" s="238" t="s">
        <v>344</v>
      </c>
      <c r="G134" s="40"/>
      <c r="H134" s="40"/>
      <c r="I134" s="239"/>
      <c r="J134" s="239"/>
      <c r="K134" s="40"/>
      <c r="L134" s="40"/>
      <c r="M134" s="44"/>
      <c r="N134" s="240"/>
      <c r="O134" s="241"/>
      <c r="P134" s="91"/>
      <c r="Q134" s="91"/>
      <c r="R134" s="91"/>
      <c r="S134" s="91"/>
      <c r="T134" s="91"/>
      <c r="U134" s="91"/>
      <c r="V134" s="91"/>
      <c r="W134" s="91"/>
      <c r="X134" s="92"/>
      <c r="Y134" s="38"/>
      <c r="Z134" s="38"/>
      <c r="AA134" s="38"/>
      <c r="AB134" s="38"/>
      <c r="AC134" s="38"/>
      <c r="AD134" s="38"/>
      <c r="AE134" s="38"/>
      <c r="AT134" s="17" t="s">
        <v>158</v>
      </c>
      <c r="AU134" s="17" t="s">
        <v>89</v>
      </c>
    </row>
    <row r="135" spans="1:47" s="2" customFormat="1" ht="12">
      <c r="A135" s="38"/>
      <c r="B135" s="39"/>
      <c r="C135" s="40"/>
      <c r="D135" s="282" t="s">
        <v>169</v>
      </c>
      <c r="E135" s="40"/>
      <c r="F135" s="283" t="s">
        <v>345</v>
      </c>
      <c r="G135" s="40"/>
      <c r="H135" s="40"/>
      <c r="I135" s="239"/>
      <c r="J135" s="239"/>
      <c r="K135" s="40"/>
      <c r="L135" s="40"/>
      <c r="M135" s="44"/>
      <c r="N135" s="240"/>
      <c r="O135" s="241"/>
      <c r="P135" s="91"/>
      <c r="Q135" s="91"/>
      <c r="R135" s="91"/>
      <c r="S135" s="91"/>
      <c r="T135" s="91"/>
      <c r="U135" s="91"/>
      <c r="V135" s="91"/>
      <c r="W135" s="91"/>
      <c r="X135" s="92"/>
      <c r="Y135" s="38"/>
      <c r="Z135" s="38"/>
      <c r="AA135" s="38"/>
      <c r="AB135" s="38"/>
      <c r="AC135" s="38"/>
      <c r="AD135" s="38"/>
      <c r="AE135" s="38"/>
      <c r="AT135" s="17" t="s">
        <v>169</v>
      </c>
      <c r="AU135" s="17" t="s">
        <v>89</v>
      </c>
    </row>
    <row r="136" spans="1:47" s="2" customFormat="1" ht="12">
      <c r="A136" s="38"/>
      <c r="B136" s="39"/>
      <c r="C136" s="40"/>
      <c r="D136" s="237" t="s">
        <v>285</v>
      </c>
      <c r="E136" s="40"/>
      <c r="F136" s="284" t="s">
        <v>346</v>
      </c>
      <c r="G136" s="40"/>
      <c r="H136" s="40"/>
      <c r="I136" s="239"/>
      <c r="J136" s="239"/>
      <c r="K136" s="40"/>
      <c r="L136" s="40"/>
      <c r="M136" s="44"/>
      <c r="N136" s="240"/>
      <c r="O136" s="241"/>
      <c r="P136" s="91"/>
      <c r="Q136" s="91"/>
      <c r="R136" s="91"/>
      <c r="S136" s="91"/>
      <c r="T136" s="91"/>
      <c r="U136" s="91"/>
      <c r="V136" s="91"/>
      <c r="W136" s="91"/>
      <c r="X136" s="92"/>
      <c r="Y136" s="38"/>
      <c r="Z136" s="38"/>
      <c r="AA136" s="38"/>
      <c r="AB136" s="38"/>
      <c r="AC136" s="38"/>
      <c r="AD136" s="38"/>
      <c r="AE136" s="38"/>
      <c r="AT136" s="17" t="s">
        <v>285</v>
      </c>
      <c r="AU136" s="17" t="s">
        <v>89</v>
      </c>
    </row>
    <row r="137" spans="1:63" s="12" customFormat="1" ht="25.9" customHeight="1">
      <c r="A137" s="12"/>
      <c r="B137" s="204"/>
      <c r="C137" s="205"/>
      <c r="D137" s="206" t="s">
        <v>80</v>
      </c>
      <c r="E137" s="207" t="s">
        <v>347</v>
      </c>
      <c r="F137" s="207" t="s">
        <v>348</v>
      </c>
      <c r="G137" s="205"/>
      <c r="H137" s="205"/>
      <c r="I137" s="208"/>
      <c r="J137" s="208"/>
      <c r="K137" s="209">
        <f>BK137</f>
        <v>0</v>
      </c>
      <c r="L137" s="205"/>
      <c r="M137" s="210"/>
      <c r="N137" s="211"/>
      <c r="O137" s="212"/>
      <c r="P137" s="212"/>
      <c r="Q137" s="213">
        <f>SUM(Q138:Q141)</f>
        <v>0</v>
      </c>
      <c r="R137" s="213">
        <f>SUM(R138:R141)</f>
        <v>0</v>
      </c>
      <c r="S137" s="212"/>
      <c r="T137" s="214">
        <f>SUM(T138:T141)</f>
        <v>0</v>
      </c>
      <c r="U137" s="212"/>
      <c r="V137" s="214">
        <f>SUM(V138:V141)</f>
        <v>0</v>
      </c>
      <c r="W137" s="212"/>
      <c r="X137" s="215">
        <f>SUM(X138:X141)</f>
        <v>0</v>
      </c>
      <c r="Y137" s="12"/>
      <c r="Z137" s="12"/>
      <c r="AA137" s="12"/>
      <c r="AB137" s="12"/>
      <c r="AC137" s="12"/>
      <c r="AD137" s="12"/>
      <c r="AE137" s="12"/>
      <c r="AR137" s="216" t="s">
        <v>89</v>
      </c>
      <c r="AT137" s="217" t="s">
        <v>80</v>
      </c>
      <c r="AU137" s="217" t="s">
        <v>81</v>
      </c>
      <c r="AY137" s="216" t="s">
        <v>148</v>
      </c>
      <c r="BK137" s="218">
        <f>SUM(BK138:BK141)</f>
        <v>0</v>
      </c>
    </row>
    <row r="138" spans="1:65" s="2" customFormat="1" ht="24.15" customHeight="1">
      <c r="A138" s="38"/>
      <c r="B138" s="39"/>
      <c r="C138" s="274" t="s">
        <v>156</v>
      </c>
      <c r="D138" s="274" t="s">
        <v>162</v>
      </c>
      <c r="E138" s="275" t="s">
        <v>349</v>
      </c>
      <c r="F138" s="276" t="s">
        <v>350</v>
      </c>
      <c r="G138" s="277" t="s">
        <v>351</v>
      </c>
      <c r="H138" s="278">
        <v>0.012</v>
      </c>
      <c r="I138" s="279"/>
      <c r="J138" s="279"/>
      <c r="K138" s="280">
        <f>ROUND(P138*H138,2)</f>
        <v>0</v>
      </c>
      <c r="L138" s="276" t="s">
        <v>329</v>
      </c>
      <c r="M138" s="44"/>
      <c r="N138" s="281" t="s">
        <v>1</v>
      </c>
      <c r="O138" s="231" t="s">
        <v>44</v>
      </c>
      <c r="P138" s="232">
        <f>I138+J138</f>
        <v>0</v>
      </c>
      <c r="Q138" s="232">
        <f>ROUND(I138*H138,2)</f>
        <v>0</v>
      </c>
      <c r="R138" s="232">
        <f>ROUND(J138*H138,2)</f>
        <v>0</v>
      </c>
      <c r="S138" s="91"/>
      <c r="T138" s="233">
        <f>S138*H138</f>
        <v>0</v>
      </c>
      <c r="U138" s="233">
        <v>0</v>
      </c>
      <c r="V138" s="233">
        <f>U138*H138</f>
        <v>0</v>
      </c>
      <c r="W138" s="233">
        <v>0</v>
      </c>
      <c r="X138" s="234">
        <f>W138*H138</f>
        <v>0</v>
      </c>
      <c r="Y138" s="38"/>
      <c r="Z138" s="38"/>
      <c r="AA138" s="38"/>
      <c r="AB138" s="38"/>
      <c r="AC138" s="38"/>
      <c r="AD138" s="38"/>
      <c r="AE138" s="38"/>
      <c r="AR138" s="235" t="s">
        <v>156</v>
      </c>
      <c r="AT138" s="235" t="s">
        <v>162</v>
      </c>
      <c r="AU138" s="235" t="s">
        <v>89</v>
      </c>
      <c r="AY138" s="17" t="s">
        <v>148</v>
      </c>
      <c r="BE138" s="236">
        <f>IF(O138="základní",K138,0)</f>
        <v>0</v>
      </c>
      <c r="BF138" s="236">
        <f>IF(O138="snížená",K138,0)</f>
        <v>0</v>
      </c>
      <c r="BG138" s="236">
        <f>IF(O138="zákl. přenesená",K138,0)</f>
        <v>0</v>
      </c>
      <c r="BH138" s="236">
        <f>IF(O138="sníž. přenesená",K138,0)</f>
        <v>0</v>
      </c>
      <c r="BI138" s="236">
        <f>IF(O138="nulová",K138,0)</f>
        <v>0</v>
      </c>
      <c r="BJ138" s="17" t="s">
        <v>89</v>
      </c>
      <c r="BK138" s="236">
        <f>ROUND(P138*H138,2)</f>
        <v>0</v>
      </c>
      <c r="BL138" s="17" t="s">
        <v>156</v>
      </c>
      <c r="BM138" s="235" t="s">
        <v>352</v>
      </c>
    </row>
    <row r="139" spans="1:47" s="2" customFormat="1" ht="12">
      <c r="A139" s="38"/>
      <c r="B139" s="39"/>
      <c r="C139" s="40"/>
      <c r="D139" s="237" t="s">
        <v>158</v>
      </c>
      <c r="E139" s="40"/>
      <c r="F139" s="238" t="s">
        <v>353</v>
      </c>
      <c r="G139" s="40"/>
      <c r="H139" s="40"/>
      <c r="I139" s="239"/>
      <c r="J139" s="239"/>
      <c r="K139" s="40"/>
      <c r="L139" s="40"/>
      <c r="M139" s="44"/>
      <c r="N139" s="240"/>
      <c r="O139" s="241"/>
      <c r="P139" s="91"/>
      <c r="Q139" s="91"/>
      <c r="R139" s="91"/>
      <c r="S139" s="91"/>
      <c r="T139" s="91"/>
      <c r="U139" s="91"/>
      <c r="V139" s="91"/>
      <c r="W139" s="91"/>
      <c r="X139" s="92"/>
      <c r="Y139" s="38"/>
      <c r="Z139" s="38"/>
      <c r="AA139" s="38"/>
      <c r="AB139" s="38"/>
      <c r="AC139" s="38"/>
      <c r="AD139" s="38"/>
      <c r="AE139" s="38"/>
      <c r="AT139" s="17" t="s">
        <v>158</v>
      </c>
      <c r="AU139" s="17" t="s">
        <v>89</v>
      </c>
    </row>
    <row r="140" spans="1:47" s="2" customFormat="1" ht="12">
      <c r="A140" s="38"/>
      <c r="B140" s="39"/>
      <c r="C140" s="40"/>
      <c r="D140" s="282" t="s">
        <v>169</v>
      </c>
      <c r="E140" s="40"/>
      <c r="F140" s="283" t="s">
        <v>354</v>
      </c>
      <c r="G140" s="40"/>
      <c r="H140" s="40"/>
      <c r="I140" s="239"/>
      <c r="J140" s="239"/>
      <c r="K140" s="40"/>
      <c r="L140" s="40"/>
      <c r="M140" s="44"/>
      <c r="N140" s="240"/>
      <c r="O140" s="241"/>
      <c r="P140" s="91"/>
      <c r="Q140" s="91"/>
      <c r="R140" s="91"/>
      <c r="S140" s="91"/>
      <c r="T140" s="91"/>
      <c r="U140" s="91"/>
      <c r="V140" s="91"/>
      <c r="W140" s="91"/>
      <c r="X140" s="92"/>
      <c r="Y140" s="38"/>
      <c r="Z140" s="38"/>
      <c r="AA140" s="38"/>
      <c r="AB140" s="38"/>
      <c r="AC140" s="38"/>
      <c r="AD140" s="38"/>
      <c r="AE140" s="38"/>
      <c r="AT140" s="17" t="s">
        <v>169</v>
      </c>
      <c r="AU140" s="17" t="s">
        <v>89</v>
      </c>
    </row>
    <row r="141" spans="1:47" s="2" customFormat="1" ht="12">
      <c r="A141" s="38"/>
      <c r="B141" s="39"/>
      <c r="C141" s="40"/>
      <c r="D141" s="237" t="s">
        <v>285</v>
      </c>
      <c r="E141" s="40"/>
      <c r="F141" s="284" t="s">
        <v>355</v>
      </c>
      <c r="G141" s="40"/>
      <c r="H141" s="40"/>
      <c r="I141" s="239"/>
      <c r="J141" s="239"/>
      <c r="K141" s="40"/>
      <c r="L141" s="40"/>
      <c r="M141" s="44"/>
      <c r="N141" s="240"/>
      <c r="O141" s="241"/>
      <c r="P141" s="91"/>
      <c r="Q141" s="91"/>
      <c r="R141" s="91"/>
      <c r="S141" s="91"/>
      <c r="T141" s="91"/>
      <c r="U141" s="91"/>
      <c r="V141" s="91"/>
      <c r="W141" s="91"/>
      <c r="X141" s="92"/>
      <c r="Y141" s="38"/>
      <c r="Z141" s="38"/>
      <c r="AA141" s="38"/>
      <c r="AB141" s="38"/>
      <c r="AC141" s="38"/>
      <c r="AD141" s="38"/>
      <c r="AE141" s="38"/>
      <c r="AT141" s="17" t="s">
        <v>285</v>
      </c>
      <c r="AU141" s="17" t="s">
        <v>89</v>
      </c>
    </row>
    <row r="142" spans="1:63" s="12" customFormat="1" ht="25.9" customHeight="1">
      <c r="A142" s="12"/>
      <c r="B142" s="204"/>
      <c r="C142" s="205"/>
      <c r="D142" s="206" t="s">
        <v>80</v>
      </c>
      <c r="E142" s="207" t="s">
        <v>356</v>
      </c>
      <c r="F142" s="207" t="s">
        <v>357</v>
      </c>
      <c r="G142" s="205"/>
      <c r="H142" s="205"/>
      <c r="I142" s="208"/>
      <c r="J142" s="208"/>
      <c r="K142" s="209">
        <f>BK142</f>
        <v>0</v>
      </c>
      <c r="L142" s="205"/>
      <c r="M142" s="210"/>
      <c r="N142" s="211"/>
      <c r="O142" s="212"/>
      <c r="P142" s="212"/>
      <c r="Q142" s="213">
        <f>SUM(Q143:Q152)</f>
        <v>0</v>
      </c>
      <c r="R142" s="213">
        <f>SUM(R143:R152)</f>
        <v>0</v>
      </c>
      <c r="S142" s="212"/>
      <c r="T142" s="214">
        <f>SUM(T143:T152)</f>
        <v>0</v>
      </c>
      <c r="U142" s="212"/>
      <c r="V142" s="214">
        <f>SUM(V143:V152)</f>
        <v>0.004094</v>
      </c>
      <c r="W142" s="212"/>
      <c r="X142" s="215">
        <f>SUM(X143:X152)</f>
        <v>0</v>
      </c>
      <c r="Y142" s="12"/>
      <c r="Z142" s="12"/>
      <c r="AA142" s="12"/>
      <c r="AB142" s="12"/>
      <c r="AC142" s="12"/>
      <c r="AD142" s="12"/>
      <c r="AE142" s="12"/>
      <c r="AR142" s="216" t="s">
        <v>91</v>
      </c>
      <c r="AT142" s="217" t="s">
        <v>80</v>
      </c>
      <c r="AU142" s="217" t="s">
        <v>81</v>
      </c>
      <c r="AY142" s="216" t="s">
        <v>148</v>
      </c>
      <c r="BK142" s="218">
        <f>SUM(BK143:BK152)</f>
        <v>0</v>
      </c>
    </row>
    <row r="143" spans="1:65" s="2" customFormat="1" ht="24.15" customHeight="1">
      <c r="A143" s="38"/>
      <c r="B143" s="39"/>
      <c r="C143" s="274" t="s">
        <v>182</v>
      </c>
      <c r="D143" s="274" t="s">
        <v>162</v>
      </c>
      <c r="E143" s="275" t="s">
        <v>358</v>
      </c>
      <c r="F143" s="276" t="s">
        <v>359</v>
      </c>
      <c r="G143" s="277" t="s">
        <v>328</v>
      </c>
      <c r="H143" s="278">
        <v>8.9</v>
      </c>
      <c r="I143" s="279"/>
      <c r="J143" s="279"/>
      <c r="K143" s="280">
        <f>ROUND(P143*H143,2)</f>
        <v>0</v>
      </c>
      <c r="L143" s="276" t="s">
        <v>329</v>
      </c>
      <c r="M143" s="44"/>
      <c r="N143" s="281" t="s">
        <v>1</v>
      </c>
      <c r="O143" s="231" t="s">
        <v>44</v>
      </c>
      <c r="P143" s="232">
        <f>I143+J143</f>
        <v>0</v>
      </c>
      <c r="Q143" s="232">
        <f>ROUND(I143*H143,2)</f>
        <v>0</v>
      </c>
      <c r="R143" s="232">
        <f>ROUND(J143*H143,2)</f>
        <v>0</v>
      </c>
      <c r="S143" s="91"/>
      <c r="T143" s="233">
        <f>S143*H143</f>
        <v>0</v>
      </c>
      <c r="U143" s="233">
        <v>0.0002</v>
      </c>
      <c r="V143" s="233">
        <f>U143*H143</f>
        <v>0.0017800000000000001</v>
      </c>
      <c r="W143" s="233">
        <v>0</v>
      </c>
      <c r="X143" s="234">
        <f>W143*H143</f>
        <v>0</v>
      </c>
      <c r="Y143" s="38"/>
      <c r="Z143" s="38"/>
      <c r="AA143" s="38"/>
      <c r="AB143" s="38"/>
      <c r="AC143" s="38"/>
      <c r="AD143" s="38"/>
      <c r="AE143" s="38"/>
      <c r="AR143" s="235" t="s">
        <v>233</v>
      </c>
      <c r="AT143" s="235" t="s">
        <v>162</v>
      </c>
      <c r="AU143" s="235" t="s">
        <v>89</v>
      </c>
      <c r="AY143" s="17" t="s">
        <v>148</v>
      </c>
      <c r="BE143" s="236">
        <f>IF(O143="základní",K143,0)</f>
        <v>0</v>
      </c>
      <c r="BF143" s="236">
        <f>IF(O143="snížená",K143,0)</f>
        <v>0</v>
      </c>
      <c r="BG143" s="236">
        <f>IF(O143="zákl. přenesená",K143,0)</f>
        <v>0</v>
      </c>
      <c r="BH143" s="236">
        <f>IF(O143="sníž. přenesená",K143,0)</f>
        <v>0</v>
      </c>
      <c r="BI143" s="236">
        <f>IF(O143="nulová",K143,0)</f>
        <v>0</v>
      </c>
      <c r="BJ143" s="17" t="s">
        <v>89</v>
      </c>
      <c r="BK143" s="236">
        <f>ROUND(P143*H143,2)</f>
        <v>0</v>
      </c>
      <c r="BL143" s="17" t="s">
        <v>233</v>
      </c>
      <c r="BM143" s="235" t="s">
        <v>360</v>
      </c>
    </row>
    <row r="144" spans="1:47" s="2" customFormat="1" ht="12">
      <c r="A144" s="38"/>
      <c r="B144" s="39"/>
      <c r="C144" s="40"/>
      <c r="D144" s="237" t="s">
        <v>158</v>
      </c>
      <c r="E144" s="40"/>
      <c r="F144" s="238" t="s">
        <v>361</v>
      </c>
      <c r="G144" s="40"/>
      <c r="H144" s="40"/>
      <c r="I144" s="239"/>
      <c r="J144" s="239"/>
      <c r="K144" s="40"/>
      <c r="L144" s="40"/>
      <c r="M144" s="44"/>
      <c r="N144" s="240"/>
      <c r="O144" s="241"/>
      <c r="P144" s="91"/>
      <c r="Q144" s="91"/>
      <c r="R144" s="91"/>
      <c r="S144" s="91"/>
      <c r="T144" s="91"/>
      <c r="U144" s="91"/>
      <c r="V144" s="91"/>
      <c r="W144" s="91"/>
      <c r="X144" s="92"/>
      <c r="Y144" s="38"/>
      <c r="Z144" s="38"/>
      <c r="AA144" s="38"/>
      <c r="AB144" s="38"/>
      <c r="AC144" s="38"/>
      <c r="AD144" s="38"/>
      <c r="AE144" s="38"/>
      <c r="AT144" s="17" t="s">
        <v>158</v>
      </c>
      <c r="AU144" s="17" t="s">
        <v>89</v>
      </c>
    </row>
    <row r="145" spans="1:47" s="2" customFormat="1" ht="12">
      <c r="A145" s="38"/>
      <c r="B145" s="39"/>
      <c r="C145" s="40"/>
      <c r="D145" s="282" t="s">
        <v>169</v>
      </c>
      <c r="E145" s="40"/>
      <c r="F145" s="283" t="s">
        <v>362</v>
      </c>
      <c r="G145" s="40"/>
      <c r="H145" s="40"/>
      <c r="I145" s="239"/>
      <c r="J145" s="239"/>
      <c r="K145" s="40"/>
      <c r="L145" s="40"/>
      <c r="M145" s="44"/>
      <c r="N145" s="240"/>
      <c r="O145" s="241"/>
      <c r="P145" s="91"/>
      <c r="Q145" s="91"/>
      <c r="R145" s="91"/>
      <c r="S145" s="91"/>
      <c r="T145" s="91"/>
      <c r="U145" s="91"/>
      <c r="V145" s="91"/>
      <c r="W145" s="91"/>
      <c r="X145" s="92"/>
      <c r="Y145" s="38"/>
      <c r="Z145" s="38"/>
      <c r="AA145" s="38"/>
      <c r="AB145" s="38"/>
      <c r="AC145" s="38"/>
      <c r="AD145" s="38"/>
      <c r="AE145" s="38"/>
      <c r="AT145" s="17" t="s">
        <v>169</v>
      </c>
      <c r="AU145" s="17" t="s">
        <v>89</v>
      </c>
    </row>
    <row r="146" spans="1:51" s="13" customFormat="1" ht="12">
      <c r="A146" s="13"/>
      <c r="B146" s="242"/>
      <c r="C146" s="243"/>
      <c r="D146" s="237" t="s">
        <v>159</v>
      </c>
      <c r="E146" s="244" t="s">
        <v>1</v>
      </c>
      <c r="F146" s="245" t="s">
        <v>363</v>
      </c>
      <c r="G146" s="243"/>
      <c r="H146" s="244" t="s">
        <v>1</v>
      </c>
      <c r="I146" s="246"/>
      <c r="J146" s="246"/>
      <c r="K146" s="243"/>
      <c r="L146" s="243"/>
      <c r="M146" s="247"/>
      <c r="N146" s="248"/>
      <c r="O146" s="249"/>
      <c r="P146" s="249"/>
      <c r="Q146" s="249"/>
      <c r="R146" s="249"/>
      <c r="S146" s="249"/>
      <c r="T146" s="249"/>
      <c r="U146" s="249"/>
      <c r="V146" s="249"/>
      <c r="W146" s="249"/>
      <c r="X146" s="250"/>
      <c r="Y146" s="13"/>
      <c r="Z146" s="13"/>
      <c r="AA146" s="13"/>
      <c r="AB146" s="13"/>
      <c r="AC146" s="13"/>
      <c r="AD146" s="13"/>
      <c r="AE146" s="13"/>
      <c r="AT146" s="251" t="s">
        <v>159</v>
      </c>
      <c r="AU146" s="251" t="s">
        <v>89</v>
      </c>
      <c r="AV146" s="13" t="s">
        <v>89</v>
      </c>
      <c r="AW146" s="13" t="s">
        <v>5</v>
      </c>
      <c r="AX146" s="13" t="s">
        <v>81</v>
      </c>
      <c r="AY146" s="251" t="s">
        <v>148</v>
      </c>
    </row>
    <row r="147" spans="1:51" s="14" customFormat="1" ht="12">
      <c r="A147" s="14"/>
      <c r="B147" s="252"/>
      <c r="C147" s="253"/>
      <c r="D147" s="237" t="s">
        <v>159</v>
      </c>
      <c r="E147" s="254" t="s">
        <v>1</v>
      </c>
      <c r="F147" s="255" t="s">
        <v>364</v>
      </c>
      <c r="G147" s="253"/>
      <c r="H147" s="256">
        <v>8.4</v>
      </c>
      <c r="I147" s="257"/>
      <c r="J147" s="257"/>
      <c r="K147" s="253"/>
      <c r="L147" s="253"/>
      <c r="M147" s="258"/>
      <c r="N147" s="259"/>
      <c r="O147" s="260"/>
      <c r="P147" s="260"/>
      <c r="Q147" s="260"/>
      <c r="R147" s="260"/>
      <c r="S147" s="260"/>
      <c r="T147" s="260"/>
      <c r="U147" s="260"/>
      <c r="V147" s="260"/>
      <c r="W147" s="260"/>
      <c r="X147" s="261"/>
      <c r="Y147" s="14"/>
      <c r="Z147" s="14"/>
      <c r="AA147" s="14"/>
      <c r="AB147" s="14"/>
      <c r="AC147" s="14"/>
      <c r="AD147" s="14"/>
      <c r="AE147" s="14"/>
      <c r="AT147" s="262" t="s">
        <v>159</v>
      </c>
      <c r="AU147" s="262" t="s">
        <v>89</v>
      </c>
      <c r="AV147" s="14" t="s">
        <v>91</v>
      </c>
      <c r="AW147" s="14" t="s">
        <v>5</v>
      </c>
      <c r="AX147" s="14" t="s">
        <v>81</v>
      </c>
      <c r="AY147" s="262" t="s">
        <v>148</v>
      </c>
    </row>
    <row r="148" spans="1:51" s="14" customFormat="1" ht="12">
      <c r="A148" s="14"/>
      <c r="B148" s="252"/>
      <c r="C148" s="253"/>
      <c r="D148" s="237" t="s">
        <v>159</v>
      </c>
      <c r="E148" s="254" t="s">
        <v>1</v>
      </c>
      <c r="F148" s="255" t="s">
        <v>365</v>
      </c>
      <c r="G148" s="253"/>
      <c r="H148" s="256">
        <v>0.5</v>
      </c>
      <c r="I148" s="257"/>
      <c r="J148" s="257"/>
      <c r="K148" s="253"/>
      <c r="L148" s="253"/>
      <c r="M148" s="258"/>
      <c r="N148" s="259"/>
      <c r="O148" s="260"/>
      <c r="P148" s="260"/>
      <c r="Q148" s="260"/>
      <c r="R148" s="260"/>
      <c r="S148" s="260"/>
      <c r="T148" s="260"/>
      <c r="U148" s="260"/>
      <c r="V148" s="260"/>
      <c r="W148" s="260"/>
      <c r="X148" s="261"/>
      <c r="Y148" s="14"/>
      <c r="Z148" s="14"/>
      <c r="AA148" s="14"/>
      <c r="AB148" s="14"/>
      <c r="AC148" s="14"/>
      <c r="AD148" s="14"/>
      <c r="AE148" s="14"/>
      <c r="AT148" s="262" t="s">
        <v>159</v>
      </c>
      <c r="AU148" s="262" t="s">
        <v>89</v>
      </c>
      <c r="AV148" s="14" t="s">
        <v>91</v>
      </c>
      <c r="AW148" s="14" t="s">
        <v>5</v>
      </c>
      <c r="AX148" s="14" t="s">
        <v>81</v>
      </c>
      <c r="AY148" s="262" t="s">
        <v>148</v>
      </c>
    </row>
    <row r="149" spans="1:51" s="15" customFormat="1" ht="12">
      <c r="A149" s="15"/>
      <c r="B149" s="263"/>
      <c r="C149" s="264"/>
      <c r="D149" s="237" t="s">
        <v>159</v>
      </c>
      <c r="E149" s="265" t="s">
        <v>1</v>
      </c>
      <c r="F149" s="266" t="s">
        <v>161</v>
      </c>
      <c r="G149" s="264"/>
      <c r="H149" s="267">
        <v>8.9</v>
      </c>
      <c r="I149" s="268"/>
      <c r="J149" s="268"/>
      <c r="K149" s="264"/>
      <c r="L149" s="264"/>
      <c r="M149" s="269"/>
      <c r="N149" s="270"/>
      <c r="O149" s="271"/>
      <c r="P149" s="271"/>
      <c r="Q149" s="271"/>
      <c r="R149" s="271"/>
      <c r="S149" s="271"/>
      <c r="T149" s="271"/>
      <c r="U149" s="271"/>
      <c r="V149" s="271"/>
      <c r="W149" s="271"/>
      <c r="X149" s="272"/>
      <c r="Y149" s="15"/>
      <c r="Z149" s="15"/>
      <c r="AA149" s="15"/>
      <c r="AB149" s="15"/>
      <c r="AC149" s="15"/>
      <c r="AD149" s="15"/>
      <c r="AE149" s="15"/>
      <c r="AT149" s="273" t="s">
        <v>159</v>
      </c>
      <c r="AU149" s="273" t="s">
        <v>89</v>
      </c>
      <c r="AV149" s="15" t="s">
        <v>156</v>
      </c>
      <c r="AW149" s="15" t="s">
        <v>5</v>
      </c>
      <c r="AX149" s="15" t="s">
        <v>89</v>
      </c>
      <c r="AY149" s="273" t="s">
        <v>148</v>
      </c>
    </row>
    <row r="150" spans="1:65" s="2" customFormat="1" ht="33" customHeight="1">
      <c r="A150" s="38"/>
      <c r="B150" s="39"/>
      <c r="C150" s="274" t="s">
        <v>188</v>
      </c>
      <c r="D150" s="274" t="s">
        <v>162</v>
      </c>
      <c r="E150" s="275" t="s">
        <v>366</v>
      </c>
      <c r="F150" s="276" t="s">
        <v>367</v>
      </c>
      <c r="G150" s="277" t="s">
        <v>328</v>
      </c>
      <c r="H150" s="278">
        <v>8.9</v>
      </c>
      <c r="I150" s="279"/>
      <c r="J150" s="279"/>
      <c r="K150" s="280">
        <f>ROUND(P150*H150,2)</f>
        <v>0</v>
      </c>
      <c r="L150" s="276" t="s">
        <v>329</v>
      </c>
      <c r="M150" s="44"/>
      <c r="N150" s="281" t="s">
        <v>1</v>
      </c>
      <c r="O150" s="231" t="s">
        <v>44</v>
      </c>
      <c r="P150" s="232">
        <f>I150+J150</f>
        <v>0</v>
      </c>
      <c r="Q150" s="232">
        <f>ROUND(I150*H150,2)</f>
        <v>0</v>
      </c>
      <c r="R150" s="232">
        <f>ROUND(J150*H150,2)</f>
        <v>0</v>
      </c>
      <c r="S150" s="91"/>
      <c r="T150" s="233">
        <f>S150*H150</f>
        <v>0</v>
      </c>
      <c r="U150" s="233">
        <v>0.00026</v>
      </c>
      <c r="V150" s="233">
        <f>U150*H150</f>
        <v>0.002314</v>
      </c>
      <c r="W150" s="233">
        <v>0</v>
      </c>
      <c r="X150" s="234">
        <f>W150*H150</f>
        <v>0</v>
      </c>
      <c r="Y150" s="38"/>
      <c r="Z150" s="38"/>
      <c r="AA150" s="38"/>
      <c r="AB150" s="38"/>
      <c r="AC150" s="38"/>
      <c r="AD150" s="38"/>
      <c r="AE150" s="38"/>
      <c r="AR150" s="235" t="s">
        <v>233</v>
      </c>
      <c r="AT150" s="235" t="s">
        <v>162</v>
      </c>
      <c r="AU150" s="235" t="s">
        <v>89</v>
      </c>
      <c r="AY150" s="17" t="s">
        <v>148</v>
      </c>
      <c r="BE150" s="236">
        <f>IF(O150="základní",K150,0)</f>
        <v>0</v>
      </c>
      <c r="BF150" s="236">
        <f>IF(O150="snížená",K150,0)</f>
        <v>0</v>
      </c>
      <c r="BG150" s="236">
        <f>IF(O150="zákl. přenesená",K150,0)</f>
        <v>0</v>
      </c>
      <c r="BH150" s="236">
        <f>IF(O150="sníž. přenesená",K150,0)</f>
        <v>0</v>
      </c>
      <c r="BI150" s="236">
        <f>IF(O150="nulová",K150,0)</f>
        <v>0</v>
      </c>
      <c r="BJ150" s="17" t="s">
        <v>89</v>
      </c>
      <c r="BK150" s="236">
        <f>ROUND(P150*H150,2)</f>
        <v>0</v>
      </c>
      <c r="BL150" s="17" t="s">
        <v>233</v>
      </c>
      <c r="BM150" s="235" t="s">
        <v>368</v>
      </c>
    </row>
    <row r="151" spans="1:47" s="2" customFormat="1" ht="12">
      <c r="A151" s="38"/>
      <c r="B151" s="39"/>
      <c r="C151" s="40"/>
      <c r="D151" s="237" t="s">
        <v>158</v>
      </c>
      <c r="E151" s="40"/>
      <c r="F151" s="238" t="s">
        <v>369</v>
      </c>
      <c r="G151" s="40"/>
      <c r="H151" s="40"/>
      <c r="I151" s="239"/>
      <c r="J151" s="239"/>
      <c r="K151" s="40"/>
      <c r="L151" s="40"/>
      <c r="M151" s="44"/>
      <c r="N151" s="240"/>
      <c r="O151" s="241"/>
      <c r="P151" s="91"/>
      <c r="Q151" s="91"/>
      <c r="R151" s="91"/>
      <c r="S151" s="91"/>
      <c r="T151" s="91"/>
      <c r="U151" s="91"/>
      <c r="V151" s="91"/>
      <c r="W151" s="91"/>
      <c r="X151" s="92"/>
      <c r="Y151" s="38"/>
      <c r="Z151" s="38"/>
      <c r="AA151" s="38"/>
      <c r="AB151" s="38"/>
      <c r="AC151" s="38"/>
      <c r="AD151" s="38"/>
      <c r="AE151" s="38"/>
      <c r="AT151" s="17" t="s">
        <v>158</v>
      </c>
      <c r="AU151" s="17" t="s">
        <v>89</v>
      </c>
    </row>
    <row r="152" spans="1:47" s="2" customFormat="1" ht="12">
      <c r="A152" s="38"/>
      <c r="B152" s="39"/>
      <c r="C152" s="40"/>
      <c r="D152" s="282" t="s">
        <v>169</v>
      </c>
      <c r="E152" s="40"/>
      <c r="F152" s="283" t="s">
        <v>370</v>
      </c>
      <c r="G152" s="40"/>
      <c r="H152" s="40"/>
      <c r="I152" s="239"/>
      <c r="J152" s="239"/>
      <c r="K152" s="40"/>
      <c r="L152" s="40"/>
      <c r="M152" s="44"/>
      <c r="N152" s="240"/>
      <c r="O152" s="241"/>
      <c r="P152" s="91"/>
      <c r="Q152" s="91"/>
      <c r="R152" s="91"/>
      <c r="S152" s="91"/>
      <c r="T152" s="91"/>
      <c r="U152" s="91"/>
      <c r="V152" s="91"/>
      <c r="W152" s="91"/>
      <c r="X152" s="92"/>
      <c r="Y152" s="38"/>
      <c r="Z152" s="38"/>
      <c r="AA152" s="38"/>
      <c r="AB152" s="38"/>
      <c r="AC152" s="38"/>
      <c r="AD152" s="38"/>
      <c r="AE152" s="38"/>
      <c r="AT152" s="17" t="s">
        <v>169</v>
      </c>
      <c r="AU152" s="17" t="s">
        <v>89</v>
      </c>
    </row>
    <row r="153" spans="1:63" s="12" customFormat="1" ht="25.9" customHeight="1">
      <c r="A153" s="12"/>
      <c r="B153" s="204"/>
      <c r="C153" s="205"/>
      <c r="D153" s="206" t="s">
        <v>80</v>
      </c>
      <c r="E153" s="207" t="s">
        <v>151</v>
      </c>
      <c r="F153" s="207" t="s">
        <v>371</v>
      </c>
      <c r="G153" s="205"/>
      <c r="H153" s="205"/>
      <c r="I153" s="208"/>
      <c r="J153" s="208"/>
      <c r="K153" s="209">
        <f>BK153</f>
        <v>0</v>
      </c>
      <c r="L153" s="205"/>
      <c r="M153" s="210"/>
      <c r="N153" s="211"/>
      <c r="O153" s="212"/>
      <c r="P153" s="212"/>
      <c r="Q153" s="213">
        <f>Q154</f>
        <v>0</v>
      </c>
      <c r="R153" s="213">
        <f>R154</f>
        <v>0</v>
      </c>
      <c r="S153" s="212"/>
      <c r="T153" s="214">
        <f>T154</f>
        <v>0</v>
      </c>
      <c r="U153" s="212"/>
      <c r="V153" s="214">
        <f>V154</f>
        <v>0.006999999999999999</v>
      </c>
      <c r="W153" s="212"/>
      <c r="X153" s="215">
        <f>X154</f>
        <v>0.092</v>
      </c>
      <c r="Y153" s="12"/>
      <c r="Z153" s="12"/>
      <c r="AA153" s="12"/>
      <c r="AB153" s="12"/>
      <c r="AC153" s="12"/>
      <c r="AD153" s="12"/>
      <c r="AE153" s="12"/>
      <c r="AR153" s="216" t="s">
        <v>172</v>
      </c>
      <c r="AT153" s="217" t="s">
        <v>80</v>
      </c>
      <c r="AU153" s="217" t="s">
        <v>81</v>
      </c>
      <c r="AY153" s="216" t="s">
        <v>148</v>
      </c>
      <c r="BK153" s="218">
        <f>BK154</f>
        <v>0</v>
      </c>
    </row>
    <row r="154" spans="1:63" s="12" customFormat="1" ht="22.8" customHeight="1">
      <c r="A154" s="12"/>
      <c r="B154" s="204"/>
      <c r="C154" s="205"/>
      <c r="D154" s="206" t="s">
        <v>80</v>
      </c>
      <c r="E154" s="219" t="s">
        <v>372</v>
      </c>
      <c r="F154" s="219" t="s">
        <v>373</v>
      </c>
      <c r="G154" s="205"/>
      <c r="H154" s="205"/>
      <c r="I154" s="208"/>
      <c r="J154" s="208"/>
      <c r="K154" s="220">
        <f>BK154</f>
        <v>0</v>
      </c>
      <c r="L154" s="205"/>
      <c r="M154" s="210"/>
      <c r="N154" s="211"/>
      <c r="O154" s="212"/>
      <c r="P154" s="212"/>
      <c r="Q154" s="213">
        <f>SUM(Q155:Q195)</f>
        <v>0</v>
      </c>
      <c r="R154" s="213">
        <f>SUM(R155:R195)</f>
        <v>0</v>
      </c>
      <c r="S154" s="212"/>
      <c r="T154" s="214">
        <f>SUM(T155:T195)</f>
        <v>0</v>
      </c>
      <c r="U154" s="212"/>
      <c r="V154" s="214">
        <f>SUM(V155:V195)</f>
        <v>0.006999999999999999</v>
      </c>
      <c r="W154" s="212"/>
      <c r="X154" s="215">
        <f>SUM(X155:X195)</f>
        <v>0.092</v>
      </c>
      <c r="Y154" s="12"/>
      <c r="Z154" s="12"/>
      <c r="AA154" s="12"/>
      <c r="AB154" s="12"/>
      <c r="AC154" s="12"/>
      <c r="AD154" s="12"/>
      <c r="AE154" s="12"/>
      <c r="AR154" s="216" t="s">
        <v>172</v>
      </c>
      <c r="AT154" s="217" t="s">
        <v>80</v>
      </c>
      <c r="AU154" s="217" t="s">
        <v>89</v>
      </c>
      <c r="AY154" s="216" t="s">
        <v>148</v>
      </c>
      <c r="BK154" s="218">
        <f>SUM(BK155:BK195)</f>
        <v>0</v>
      </c>
    </row>
    <row r="155" spans="1:65" s="2" customFormat="1" ht="24.15" customHeight="1">
      <c r="A155" s="38"/>
      <c r="B155" s="39"/>
      <c r="C155" s="274" t="s">
        <v>193</v>
      </c>
      <c r="D155" s="274" t="s">
        <v>162</v>
      </c>
      <c r="E155" s="275" t="s">
        <v>374</v>
      </c>
      <c r="F155" s="276" t="s">
        <v>375</v>
      </c>
      <c r="G155" s="277" t="s">
        <v>165</v>
      </c>
      <c r="H155" s="278">
        <v>28</v>
      </c>
      <c r="I155" s="279"/>
      <c r="J155" s="279"/>
      <c r="K155" s="280">
        <f>ROUND(P155*H155,2)</f>
        <v>0</v>
      </c>
      <c r="L155" s="276" t="s">
        <v>329</v>
      </c>
      <c r="M155" s="44"/>
      <c r="N155" s="281" t="s">
        <v>1</v>
      </c>
      <c r="O155" s="231" t="s">
        <v>44</v>
      </c>
      <c r="P155" s="232">
        <f>I155+J155</f>
        <v>0</v>
      </c>
      <c r="Q155" s="232">
        <f>ROUND(I155*H155,2)</f>
        <v>0</v>
      </c>
      <c r="R155" s="232">
        <f>ROUND(J155*H155,2)</f>
        <v>0</v>
      </c>
      <c r="S155" s="91"/>
      <c r="T155" s="233">
        <f>S155*H155</f>
        <v>0</v>
      </c>
      <c r="U155" s="233">
        <v>0.00015</v>
      </c>
      <c r="V155" s="233">
        <f>U155*H155</f>
        <v>0.0042</v>
      </c>
      <c r="W155" s="233">
        <v>0</v>
      </c>
      <c r="X155" s="234">
        <f>W155*H155</f>
        <v>0</v>
      </c>
      <c r="Y155" s="38"/>
      <c r="Z155" s="38"/>
      <c r="AA155" s="38"/>
      <c r="AB155" s="38"/>
      <c r="AC155" s="38"/>
      <c r="AD155" s="38"/>
      <c r="AE155" s="38"/>
      <c r="AR155" s="235" t="s">
        <v>376</v>
      </c>
      <c r="AT155" s="235" t="s">
        <v>162</v>
      </c>
      <c r="AU155" s="235" t="s">
        <v>91</v>
      </c>
      <c r="AY155" s="17" t="s">
        <v>148</v>
      </c>
      <c r="BE155" s="236">
        <f>IF(O155="základní",K155,0)</f>
        <v>0</v>
      </c>
      <c r="BF155" s="236">
        <f>IF(O155="snížená",K155,0)</f>
        <v>0</v>
      </c>
      <c r="BG155" s="236">
        <f>IF(O155="zákl. přenesená",K155,0)</f>
        <v>0</v>
      </c>
      <c r="BH155" s="236">
        <f>IF(O155="sníž. přenesená",K155,0)</f>
        <v>0</v>
      </c>
      <c r="BI155" s="236">
        <f>IF(O155="nulová",K155,0)</f>
        <v>0</v>
      </c>
      <c r="BJ155" s="17" t="s">
        <v>89</v>
      </c>
      <c r="BK155" s="236">
        <f>ROUND(P155*H155,2)</f>
        <v>0</v>
      </c>
      <c r="BL155" s="17" t="s">
        <v>376</v>
      </c>
      <c r="BM155" s="235" t="s">
        <v>377</v>
      </c>
    </row>
    <row r="156" spans="1:47" s="2" customFormat="1" ht="12">
      <c r="A156" s="38"/>
      <c r="B156" s="39"/>
      <c r="C156" s="40"/>
      <c r="D156" s="237" t="s">
        <v>158</v>
      </c>
      <c r="E156" s="40"/>
      <c r="F156" s="238" t="s">
        <v>378</v>
      </c>
      <c r="G156" s="40"/>
      <c r="H156" s="40"/>
      <c r="I156" s="239"/>
      <c r="J156" s="239"/>
      <c r="K156" s="40"/>
      <c r="L156" s="40"/>
      <c r="M156" s="44"/>
      <c r="N156" s="240"/>
      <c r="O156" s="241"/>
      <c r="P156" s="91"/>
      <c r="Q156" s="91"/>
      <c r="R156" s="91"/>
      <c r="S156" s="91"/>
      <c r="T156" s="91"/>
      <c r="U156" s="91"/>
      <c r="V156" s="91"/>
      <c r="W156" s="91"/>
      <c r="X156" s="92"/>
      <c r="Y156" s="38"/>
      <c r="Z156" s="38"/>
      <c r="AA156" s="38"/>
      <c r="AB156" s="38"/>
      <c r="AC156" s="38"/>
      <c r="AD156" s="38"/>
      <c r="AE156" s="38"/>
      <c r="AT156" s="17" t="s">
        <v>158</v>
      </c>
      <c r="AU156" s="17" t="s">
        <v>91</v>
      </c>
    </row>
    <row r="157" spans="1:47" s="2" customFormat="1" ht="12">
      <c r="A157" s="38"/>
      <c r="B157" s="39"/>
      <c r="C157" s="40"/>
      <c r="D157" s="282" t="s">
        <v>169</v>
      </c>
      <c r="E157" s="40"/>
      <c r="F157" s="283" t="s">
        <v>379</v>
      </c>
      <c r="G157" s="40"/>
      <c r="H157" s="40"/>
      <c r="I157" s="239"/>
      <c r="J157" s="239"/>
      <c r="K157" s="40"/>
      <c r="L157" s="40"/>
      <c r="M157" s="44"/>
      <c r="N157" s="240"/>
      <c r="O157" s="241"/>
      <c r="P157" s="91"/>
      <c r="Q157" s="91"/>
      <c r="R157" s="91"/>
      <c r="S157" s="91"/>
      <c r="T157" s="91"/>
      <c r="U157" s="91"/>
      <c r="V157" s="91"/>
      <c r="W157" s="91"/>
      <c r="X157" s="92"/>
      <c r="Y157" s="38"/>
      <c r="Z157" s="38"/>
      <c r="AA157" s="38"/>
      <c r="AB157" s="38"/>
      <c r="AC157" s="38"/>
      <c r="AD157" s="38"/>
      <c r="AE157" s="38"/>
      <c r="AT157" s="17" t="s">
        <v>169</v>
      </c>
      <c r="AU157" s="17" t="s">
        <v>91</v>
      </c>
    </row>
    <row r="158" spans="1:65" s="2" customFormat="1" ht="24.15" customHeight="1">
      <c r="A158" s="38"/>
      <c r="B158" s="39"/>
      <c r="C158" s="274" t="s">
        <v>155</v>
      </c>
      <c r="D158" s="274" t="s">
        <v>162</v>
      </c>
      <c r="E158" s="275" t="s">
        <v>380</v>
      </c>
      <c r="F158" s="276" t="s">
        <v>381</v>
      </c>
      <c r="G158" s="277" t="s">
        <v>165</v>
      </c>
      <c r="H158" s="278">
        <v>14</v>
      </c>
      <c r="I158" s="279"/>
      <c r="J158" s="279"/>
      <c r="K158" s="280">
        <f>ROUND(P158*H158,2)</f>
        <v>0</v>
      </c>
      <c r="L158" s="276" t="s">
        <v>329</v>
      </c>
      <c r="M158" s="44"/>
      <c r="N158" s="281" t="s">
        <v>1</v>
      </c>
      <c r="O158" s="231" t="s">
        <v>44</v>
      </c>
      <c r="P158" s="232">
        <f>I158+J158</f>
        <v>0</v>
      </c>
      <c r="Q158" s="232">
        <f>ROUND(I158*H158,2)</f>
        <v>0</v>
      </c>
      <c r="R158" s="232">
        <f>ROUND(J158*H158,2)</f>
        <v>0</v>
      </c>
      <c r="S158" s="91"/>
      <c r="T158" s="233">
        <f>S158*H158</f>
        <v>0</v>
      </c>
      <c r="U158" s="233">
        <v>0.00015</v>
      </c>
      <c r="V158" s="233">
        <f>U158*H158</f>
        <v>0.0021</v>
      </c>
      <c r="W158" s="233">
        <v>0</v>
      </c>
      <c r="X158" s="234">
        <f>W158*H158</f>
        <v>0</v>
      </c>
      <c r="Y158" s="38"/>
      <c r="Z158" s="38"/>
      <c r="AA158" s="38"/>
      <c r="AB158" s="38"/>
      <c r="AC158" s="38"/>
      <c r="AD158" s="38"/>
      <c r="AE158" s="38"/>
      <c r="AR158" s="235" t="s">
        <v>376</v>
      </c>
      <c r="AT158" s="235" t="s">
        <v>162</v>
      </c>
      <c r="AU158" s="235" t="s">
        <v>91</v>
      </c>
      <c r="AY158" s="17" t="s">
        <v>148</v>
      </c>
      <c r="BE158" s="236">
        <f>IF(O158="základní",K158,0)</f>
        <v>0</v>
      </c>
      <c r="BF158" s="236">
        <f>IF(O158="snížená",K158,0)</f>
        <v>0</v>
      </c>
      <c r="BG158" s="236">
        <f>IF(O158="zákl. přenesená",K158,0)</f>
        <v>0</v>
      </c>
      <c r="BH158" s="236">
        <f>IF(O158="sníž. přenesená",K158,0)</f>
        <v>0</v>
      </c>
      <c r="BI158" s="236">
        <f>IF(O158="nulová",K158,0)</f>
        <v>0</v>
      </c>
      <c r="BJ158" s="17" t="s">
        <v>89</v>
      </c>
      <c r="BK158" s="236">
        <f>ROUND(P158*H158,2)</f>
        <v>0</v>
      </c>
      <c r="BL158" s="17" t="s">
        <v>376</v>
      </c>
      <c r="BM158" s="235" t="s">
        <v>382</v>
      </c>
    </row>
    <row r="159" spans="1:47" s="2" customFormat="1" ht="12">
      <c r="A159" s="38"/>
      <c r="B159" s="39"/>
      <c r="C159" s="40"/>
      <c r="D159" s="237" t="s">
        <v>158</v>
      </c>
      <c r="E159" s="40"/>
      <c r="F159" s="238" t="s">
        <v>383</v>
      </c>
      <c r="G159" s="40"/>
      <c r="H159" s="40"/>
      <c r="I159" s="239"/>
      <c r="J159" s="239"/>
      <c r="K159" s="40"/>
      <c r="L159" s="40"/>
      <c r="M159" s="44"/>
      <c r="N159" s="240"/>
      <c r="O159" s="241"/>
      <c r="P159" s="91"/>
      <c r="Q159" s="91"/>
      <c r="R159" s="91"/>
      <c r="S159" s="91"/>
      <c r="T159" s="91"/>
      <c r="U159" s="91"/>
      <c r="V159" s="91"/>
      <c r="W159" s="91"/>
      <c r="X159" s="92"/>
      <c r="Y159" s="38"/>
      <c r="Z159" s="38"/>
      <c r="AA159" s="38"/>
      <c r="AB159" s="38"/>
      <c r="AC159" s="38"/>
      <c r="AD159" s="38"/>
      <c r="AE159" s="38"/>
      <c r="AT159" s="17" t="s">
        <v>158</v>
      </c>
      <c r="AU159" s="17" t="s">
        <v>91</v>
      </c>
    </row>
    <row r="160" spans="1:47" s="2" customFormat="1" ht="12">
      <c r="A160" s="38"/>
      <c r="B160" s="39"/>
      <c r="C160" s="40"/>
      <c r="D160" s="282" t="s">
        <v>169</v>
      </c>
      <c r="E160" s="40"/>
      <c r="F160" s="283" t="s">
        <v>384</v>
      </c>
      <c r="G160" s="40"/>
      <c r="H160" s="40"/>
      <c r="I160" s="239"/>
      <c r="J160" s="239"/>
      <c r="K160" s="40"/>
      <c r="L160" s="40"/>
      <c r="M160" s="44"/>
      <c r="N160" s="240"/>
      <c r="O160" s="241"/>
      <c r="P160" s="91"/>
      <c r="Q160" s="91"/>
      <c r="R160" s="91"/>
      <c r="S160" s="91"/>
      <c r="T160" s="91"/>
      <c r="U160" s="91"/>
      <c r="V160" s="91"/>
      <c r="W160" s="91"/>
      <c r="X160" s="92"/>
      <c r="Y160" s="38"/>
      <c r="Z160" s="38"/>
      <c r="AA160" s="38"/>
      <c r="AB160" s="38"/>
      <c r="AC160" s="38"/>
      <c r="AD160" s="38"/>
      <c r="AE160" s="38"/>
      <c r="AT160" s="17" t="s">
        <v>169</v>
      </c>
      <c r="AU160" s="17" t="s">
        <v>91</v>
      </c>
    </row>
    <row r="161" spans="1:65" s="2" customFormat="1" ht="24.15" customHeight="1">
      <c r="A161" s="38"/>
      <c r="B161" s="39"/>
      <c r="C161" s="274" t="s">
        <v>202</v>
      </c>
      <c r="D161" s="274" t="s">
        <v>162</v>
      </c>
      <c r="E161" s="275" t="s">
        <v>385</v>
      </c>
      <c r="F161" s="276" t="s">
        <v>386</v>
      </c>
      <c r="G161" s="277" t="s">
        <v>165</v>
      </c>
      <c r="H161" s="278">
        <v>2</v>
      </c>
      <c r="I161" s="279"/>
      <c r="J161" s="279"/>
      <c r="K161" s="280">
        <f>ROUND(P161*H161,2)</f>
        <v>0</v>
      </c>
      <c r="L161" s="276" t="s">
        <v>329</v>
      </c>
      <c r="M161" s="44"/>
      <c r="N161" s="281" t="s">
        <v>1</v>
      </c>
      <c r="O161" s="231" t="s">
        <v>44</v>
      </c>
      <c r="P161" s="232">
        <f>I161+J161</f>
        <v>0</v>
      </c>
      <c r="Q161" s="232">
        <f>ROUND(I161*H161,2)</f>
        <v>0</v>
      </c>
      <c r="R161" s="232">
        <f>ROUND(J161*H161,2)</f>
        <v>0</v>
      </c>
      <c r="S161" s="91"/>
      <c r="T161" s="233">
        <f>S161*H161</f>
        <v>0</v>
      </c>
      <c r="U161" s="233">
        <v>0.00035</v>
      </c>
      <c r="V161" s="233">
        <f>U161*H161</f>
        <v>0.0007</v>
      </c>
      <c r="W161" s="233">
        <v>0</v>
      </c>
      <c r="X161" s="234">
        <f>W161*H161</f>
        <v>0</v>
      </c>
      <c r="Y161" s="38"/>
      <c r="Z161" s="38"/>
      <c r="AA161" s="38"/>
      <c r="AB161" s="38"/>
      <c r="AC161" s="38"/>
      <c r="AD161" s="38"/>
      <c r="AE161" s="38"/>
      <c r="AR161" s="235" t="s">
        <v>376</v>
      </c>
      <c r="AT161" s="235" t="s">
        <v>162</v>
      </c>
      <c r="AU161" s="235" t="s">
        <v>91</v>
      </c>
      <c r="AY161" s="17" t="s">
        <v>148</v>
      </c>
      <c r="BE161" s="236">
        <f>IF(O161="základní",K161,0)</f>
        <v>0</v>
      </c>
      <c r="BF161" s="236">
        <f>IF(O161="snížená",K161,0)</f>
        <v>0</v>
      </c>
      <c r="BG161" s="236">
        <f>IF(O161="zákl. přenesená",K161,0)</f>
        <v>0</v>
      </c>
      <c r="BH161" s="236">
        <f>IF(O161="sníž. přenesená",K161,0)</f>
        <v>0</v>
      </c>
      <c r="BI161" s="236">
        <f>IF(O161="nulová",K161,0)</f>
        <v>0</v>
      </c>
      <c r="BJ161" s="17" t="s">
        <v>89</v>
      </c>
      <c r="BK161" s="236">
        <f>ROUND(P161*H161,2)</f>
        <v>0</v>
      </c>
      <c r="BL161" s="17" t="s">
        <v>376</v>
      </c>
      <c r="BM161" s="235" t="s">
        <v>387</v>
      </c>
    </row>
    <row r="162" spans="1:47" s="2" customFormat="1" ht="12">
      <c r="A162" s="38"/>
      <c r="B162" s="39"/>
      <c r="C162" s="40"/>
      <c r="D162" s="237" t="s">
        <v>158</v>
      </c>
      <c r="E162" s="40"/>
      <c r="F162" s="238" t="s">
        <v>388</v>
      </c>
      <c r="G162" s="40"/>
      <c r="H162" s="40"/>
      <c r="I162" s="239"/>
      <c r="J162" s="239"/>
      <c r="K162" s="40"/>
      <c r="L162" s="40"/>
      <c r="M162" s="44"/>
      <c r="N162" s="240"/>
      <c r="O162" s="241"/>
      <c r="P162" s="91"/>
      <c r="Q162" s="91"/>
      <c r="R162" s="91"/>
      <c r="S162" s="91"/>
      <c r="T162" s="91"/>
      <c r="U162" s="91"/>
      <c r="V162" s="91"/>
      <c r="W162" s="91"/>
      <c r="X162" s="92"/>
      <c r="Y162" s="38"/>
      <c r="Z162" s="38"/>
      <c r="AA162" s="38"/>
      <c r="AB162" s="38"/>
      <c r="AC162" s="38"/>
      <c r="AD162" s="38"/>
      <c r="AE162" s="38"/>
      <c r="AT162" s="17" t="s">
        <v>158</v>
      </c>
      <c r="AU162" s="17" t="s">
        <v>91</v>
      </c>
    </row>
    <row r="163" spans="1:47" s="2" customFormat="1" ht="12">
      <c r="A163" s="38"/>
      <c r="B163" s="39"/>
      <c r="C163" s="40"/>
      <c r="D163" s="282" t="s">
        <v>169</v>
      </c>
      <c r="E163" s="40"/>
      <c r="F163" s="283" t="s">
        <v>389</v>
      </c>
      <c r="G163" s="40"/>
      <c r="H163" s="40"/>
      <c r="I163" s="239"/>
      <c r="J163" s="239"/>
      <c r="K163" s="40"/>
      <c r="L163" s="40"/>
      <c r="M163" s="44"/>
      <c r="N163" s="240"/>
      <c r="O163" s="241"/>
      <c r="P163" s="91"/>
      <c r="Q163" s="91"/>
      <c r="R163" s="91"/>
      <c r="S163" s="91"/>
      <c r="T163" s="91"/>
      <c r="U163" s="91"/>
      <c r="V163" s="91"/>
      <c r="W163" s="91"/>
      <c r="X163" s="92"/>
      <c r="Y163" s="38"/>
      <c r="Z163" s="38"/>
      <c r="AA163" s="38"/>
      <c r="AB163" s="38"/>
      <c r="AC163" s="38"/>
      <c r="AD163" s="38"/>
      <c r="AE163" s="38"/>
      <c r="AT163" s="17" t="s">
        <v>169</v>
      </c>
      <c r="AU163" s="17" t="s">
        <v>91</v>
      </c>
    </row>
    <row r="164" spans="1:65" s="2" customFormat="1" ht="24.15" customHeight="1">
      <c r="A164" s="38"/>
      <c r="B164" s="39"/>
      <c r="C164" s="274" t="s">
        <v>206</v>
      </c>
      <c r="D164" s="274" t="s">
        <v>162</v>
      </c>
      <c r="E164" s="275" t="s">
        <v>390</v>
      </c>
      <c r="F164" s="276" t="s">
        <v>391</v>
      </c>
      <c r="G164" s="277" t="s">
        <v>165</v>
      </c>
      <c r="H164" s="278">
        <v>28</v>
      </c>
      <c r="I164" s="279"/>
      <c r="J164" s="279"/>
      <c r="K164" s="280">
        <f>ROUND(P164*H164,2)</f>
        <v>0</v>
      </c>
      <c r="L164" s="276" t="s">
        <v>1</v>
      </c>
      <c r="M164" s="44"/>
      <c r="N164" s="281" t="s">
        <v>1</v>
      </c>
      <c r="O164" s="231" t="s">
        <v>44</v>
      </c>
      <c r="P164" s="232">
        <f>I164+J164</f>
        <v>0</v>
      </c>
      <c r="Q164" s="232">
        <f>ROUND(I164*H164,2)</f>
        <v>0</v>
      </c>
      <c r="R164" s="232">
        <f>ROUND(J164*H164,2)</f>
        <v>0</v>
      </c>
      <c r="S164" s="91"/>
      <c r="T164" s="233">
        <f>S164*H164</f>
        <v>0</v>
      </c>
      <c r="U164" s="233">
        <v>0</v>
      </c>
      <c r="V164" s="233">
        <f>U164*H164</f>
        <v>0</v>
      </c>
      <c r="W164" s="233">
        <v>0.002</v>
      </c>
      <c r="X164" s="234">
        <f>W164*H164</f>
        <v>0.056</v>
      </c>
      <c r="Y164" s="38"/>
      <c r="Z164" s="38"/>
      <c r="AA164" s="38"/>
      <c r="AB164" s="38"/>
      <c r="AC164" s="38"/>
      <c r="AD164" s="38"/>
      <c r="AE164" s="38"/>
      <c r="AR164" s="235" t="s">
        <v>376</v>
      </c>
      <c r="AT164" s="235" t="s">
        <v>162</v>
      </c>
      <c r="AU164" s="235" t="s">
        <v>91</v>
      </c>
      <c r="AY164" s="17" t="s">
        <v>148</v>
      </c>
      <c r="BE164" s="236">
        <f>IF(O164="základní",K164,0)</f>
        <v>0</v>
      </c>
      <c r="BF164" s="236">
        <f>IF(O164="snížená",K164,0)</f>
        <v>0</v>
      </c>
      <c r="BG164" s="236">
        <f>IF(O164="zákl. přenesená",K164,0)</f>
        <v>0</v>
      </c>
      <c r="BH164" s="236">
        <f>IF(O164="sníž. přenesená",K164,0)</f>
        <v>0</v>
      </c>
      <c r="BI164" s="236">
        <f>IF(O164="nulová",K164,0)</f>
        <v>0</v>
      </c>
      <c r="BJ164" s="17" t="s">
        <v>89</v>
      </c>
      <c r="BK164" s="236">
        <f>ROUND(P164*H164,2)</f>
        <v>0</v>
      </c>
      <c r="BL164" s="17" t="s">
        <v>376</v>
      </c>
      <c r="BM164" s="235" t="s">
        <v>392</v>
      </c>
    </row>
    <row r="165" spans="1:47" s="2" customFormat="1" ht="12">
      <c r="A165" s="38"/>
      <c r="B165" s="39"/>
      <c r="C165" s="40"/>
      <c r="D165" s="237" t="s">
        <v>158</v>
      </c>
      <c r="E165" s="40"/>
      <c r="F165" s="238" t="s">
        <v>393</v>
      </c>
      <c r="G165" s="40"/>
      <c r="H165" s="40"/>
      <c r="I165" s="239"/>
      <c r="J165" s="239"/>
      <c r="K165" s="40"/>
      <c r="L165" s="40"/>
      <c r="M165" s="44"/>
      <c r="N165" s="240"/>
      <c r="O165" s="241"/>
      <c r="P165" s="91"/>
      <c r="Q165" s="91"/>
      <c r="R165" s="91"/>
      <c r="S165" s="91"/>
      <c r="T165" s="91"/>
      <c r="U165" s="91"/>
      <c r="V165" s="91"/>
      <c r="W165" s="91"/>
      <c r="X165" s="92"/>
      <c r="Y165" s="38"/>
      <c r="Z165" s="38"/>
      <c r="AA165" s="38"/>
      <c r="AB165" s="38"/>
      <c r="AC165" s="38"/>
      <c r="AD165" s="38"/>
      <c r="AE165" s="38"/>
      <c r="AT165" s="17" t="s">
        <v>158</v>
      </c>
      <c r="AU165" s="17" t="s">
        <v>91</v>
      </c>
    </row>
    <row r="166" spans="1:65" s="2" customFormat="1" ht="33" customHeight="1">
      <c r="A166" s="38"/>
      <c r="B166" s="39"/>
      <c r="C166" s="274" t="s">
        <v>212</v>
      </c>
      <c r="D166" s="274" t="s">
        <v>162</v>
      </c>
      <c r="E166" s="275" t="s">
        <v>394</v>
      </c>
      <c r="F166" s="276" t="s">
        <v>395</v>
      </c>
      <c r="G166" s="277" t="s">
        <v>165</v>
      </c>
      <c r="H166" s="278">
        <v>14</v>
      </c>
      <c r="I166" s="279"/>
      <c r="J166" s="279"/>
      <c r="K166" s="280">
        <f>ROUND(P166*H166,2)</f>
        <v>0</v>
      </c>
      <c r="L166" s="276" t="s">
        <v>329</v>
      </c>
      <c r="M166" s="44"/>
      <c r="N166" s="281" t="s">
        <v>1</v>
      </c>
      <c r="O166" s="231" t="s">
        <v>44</v>
      </c>
      <c r="P166" s="232">
        <f>I166+J166</f>
        <v>0</v>
      </c>
      <c r="Q166" s="232">
        <f>ROUND(I166*H166,2)</f>
        <v>0</v>
      </c>
      <c r="R166" s="232">
        <f>ROUND(J166*H166,2)</f>
        <v>0</v>
      </c>
      <c r="S166" s="91"/>
      <c r="T166" s="233">
        <f>S166*H166</f>
        <v>0</v>
      </c>
      <c r="U166" s="233">
        <v>0</v>
      </c>
      <c r="V166" s="233">
        <f>U166*H166</f>
        <v>0</v>
      </c>
      <c r="W166" s="233">
        <v>0.002</v>
      </c>
      <c r="X166" s="234">
        <f>W166*H166</f>
        <v>0.028</v>
      </c>
      <c r="Y166" s="38"/>
      <c r="Z166" s="38"/>
      <c r="AA166" s="38"/>
      <c r="AB166" s="38"/>
      <c r="AC166" s="38"/>
      <c r="AD166" s="38"/>
      <c r="AE166" s="38"/>
      <c r="AR166" s="235" t="s">
        <v>376</v>
      </c>
      <c r="AT166" s="235" t="s">
        <v>162</v>
      </c>
      <c r="AU166" s="235" t="s">
        <v>91</v>
      </c>
      <c r="AY166" s="17" t="s">
        <v>148</v>
      </c>
      <c r="BE166" s="236">
        <f>IF(O166="základní",K166,0)</f>
        <v>0</v>
      </c>
      <c r="BF166" s="236">
        <f>IF(O166="snížená",K166,0)</f>
        <v>0</v>
      </c>
      <c r="BG166" s="236">
        <f>IF(O166="zákl. přenesená",K166,0)</f>
        <v>0</v>
      </c>
      <c r="BH166" s="236">
        <f>IF(O166="sníž. přenesená",K166,0)</f>
        <v>0</v>
      </c>
      <c r="BI166" s="236">
        <f>IF(O166="nulová",K166,0)</f>
        <v>0</v>
      </c>
      <c r="BJ166" s="17" t="s">
        <v>89</v>
      </c>
      <c r="BK166" s="236">
        <f>ROUND(P166*H166,2)</f>
        <v>0</v>
      </c>
      <c r="BL166" s="17" t="s">
        <v>376</v>
      </c>
      <c r="BM166" s="235" t="s">
        <v>396</v>
      </c>
    </row>
    <row r="167" spans="1:47" s="2" customFormat="1" ht="12">
      <c r="A167" s="38"/>
      <c r="B167" s="39"/>
      <c r="C167" s="40"/>
      <c r="D167" s="237" t="s">
        <v>158</v>
      </c>
      <c r="E167" s="40"/>
      <c r="F167" s="238" t="s">
        <v>397</v>
      </c>
      <c r="G167" s="40"/>
      <c r="H167" s="40"/>
      <c r="I167" s="239"/>
      <c r="J167" s="239"/>
      <c r="K167" s="40"/>
      <c r="L167" s="40"/>
      <c r="M167" s="44"/>
      <c r="N167" s="240"/>
      <c r="O167" s="241"/>
      <c r="P167" s="91"/>
      <c r="Q167" s="91"/>
      <c r="R167" s="91"/>
      <c r="S167" s="91"/>
      <c r="T167" s="91"/>
      <c r="U167" s="91"/>
      <c r="V167" s="91"/>
      <c r="W167" s="91"/>
      <c r="X167" s="92"/>
      <c r="Y167" s="38"/>
      <c r="Z167" s="38"/>
      <c r="AA167" s="38"/>
      <c r="AB167" s="38"/>
      <c r="AC167" s="38"/>
      <c r="AD167" s="38"/>
      <c r="AE167" s="38"/>
      <c r="AT167" s="17" t="s">
        <v>158</v>
      </c>
      <c r="AU167" s="17" t="s">
        <v>91</v>
      </c>
    </row>
    <row r="168" spans="1:47" s="2" customFormat="1" ht="12">
      <c r="A168" s="38"/>
      <c r="B168" s="39"/>
      <c r="C168" s="40"/>
      <c r="D168" s="282" t="s">
        <v>169</v>
      </c>
      <c r="E168" s="40"/>
      <c r="F168" s="283" t="s">
        <v>398</v>
      </c>
      <c r="G168" s="40"/>
      <c r="H168" s="40"/>
      <c r="I168" s="239"/>
      <c r="J168" s="239"/>
      <c r="K168" s="40"/>
      <c r="L168" s="40"/>
      <c r="M168" s="44"/>
      <c r="N168" s="240"/>
      <c r="O168" s="241"/>
      <c r="P168" s="91"/>
      <c r="Q168" s="91"/>
      <c r="R168" s="91"/>
      <c r="S168" s="91"/>
      <c r="T168" s="91"/>
      <c r="U168" s="91"/>
      <c r="V168" s="91"/>
      <c r="W168" s="91"/>
      <c r="X168" s="92"/>
      <c r="Y168" s="38"/>
      <c r="Z168" s="38"/>
      <c r="AA168" s="38"/>
      <c r="AB168" s="38"/>
      <c r="AC168" s="38"/>
      <c r="AD168" s="38"/>
      <c r="AE168" s="38"/>
      <c r="AT168" s="17" t="s">
        <v>169</v>
      </c>
      <c r="AU168" s="17" t="s">
        <v>91</v>
      </c>
    </row>
    <row r="169" spans="1:65" s="2" customFormat="1" ht="33" customHeight="1">
      <c r="A169" s="38"/>
      <c r="B169" s="39"/>
      <c r="C169" s="274" t="s">
        <v>216</v>
      </c>
      <c r="D169" s="274" t="s">
        <v>162</v>
      </c>
      <c r="E169" s="275" t="s">
        <v>399</v>
      </c>
      <c r="F169" s="276" t="s">
        <v>400</v>
      </c>
      <c r="G169" s="277" t="s">
        <v>165</v>
      </c>
      <c r="H169" s="278">
        <v>2</v>
      </c>
      <c r="I169" s="279"/>
      <c r="J169" s="279"/>
      <c r="K169" s="280">
        <f>ROUND(P169*H169,2)</f>
        <v>0</v>
      </c>
      <c r="L169" s="276" t="s">
        <v>329</v>
      </c>
      <c r="M169" s="44"/>
      <c r="N169" s="281" t="s">
        <v>1</v>
      </c>
      <c r="O169" s="231" t="s">
        <v>44</v>
      </c>
      <c r="P169" s="232">
        <f>I169+J169</f>
        <v>0</v>
      </c>
      <c r="Q169" s="232">
        <f>ROUND(I169*H169,2)</f>
        <v>0</v>
      </c>
      <c r="R169" s="232">
        <f>ROUND(J169*H169,2)</f>
        <v>0</v>
      </c>
      <c r="S169" s="91"/>
      <c r="T169" s="233">
        <f>S169*H169</f>
        <v>0</v>
      </c>
      <c r="U169" s="233">
        <v>0</v>
      </c>
      <c r="V169" s="233">
        <f>U169*H169</f>
        <v>0</v>
      </c>
      <c r="W169" s="233">
        <v>0.004</v>
      </c>
      <c r="X169" s="234">
        <f>W169*H169</f>
        <v>0.008</v>
      </c>
      <c r="Y169" s="38"/>
      <c r="Z169" s="38"/>
      <c r="AA169" s="38"/>
      <c r="AB169" s="38"/>
      <c r="AC169" s="38"/>
      <c r="AD169" s="38"/>
      <c r="AE169" s="38"/>
      <c r="AR169" s="235" t="s">
        <v>376</v>
      </c>
      <c r="AT169" s="235" t="s">
        <v>162</v>
      </c>
      <c r="AU169" s="235" t="s">
        <v>91</v>
      </c>
      <c r="AY169" s="17" t="s">
        <v>148</v>
      </c>
      <c r="BE169" s="236">
        <f>IF(O169="základní",K169,0)</f>
        <v>0</v>
      </c>
      <c r="BF169" s="236">
        <f>IF(O169="snížená",K169,0)</f>
        <v>0</v>
      </c>
      <c r="BG169" s="236">
        <f>IF(O169="zákl. přenesená",K169,0)</f>
        <v>0</v>
      </c>
      <c r="BH169" s="236">
        <f>IF(O169="sníž. přenesená",K169,0)</f>
        <v>0</v>
      </c>
      <c r="BI169" s="236">
        <f>IF(O169="nulová",K169,0)</f>
        <v>0</v>
      </c>
      <c r="BJ169" s="17" t="s">
        <v>89</v>
      </c>
      <c r="BK169" s="236">
        <f>ROUND(P169*H169,2)</f>
        <v>0</v>
      </c>
      <c r="BL169" s="17" t="s">
        <v>376</v>
      </c>
      <c r="BM169" s="235" t="s">
        <v>401</v>
      </c>
    </row>
    <row r="170" spans="1:47" s="2" customFormat="1" ht="12">
      <c r="A170" s="38"/>
      <c r="B170" s="39"/>
      <c r="C170" s="40"/>
      <c r="D170" s="237" t="s">
        <v>158</v>
      </c>
      <c r="E170" s="40"/>
      <c r="F170" s="238" t="s">
        <v>402</v>
      </c>
      <c r="G170" s="40"/>
      <c r="H170" s="40"/>
      <c r="I170" s="239"/>
      <c r="J170" s="239"/>
      <c r="K170" s="40"/>
      <c r="L170" s="40"/>
      <c r="M170" s="44"/>
      <c r="N170" s="240"/>
      <c r="O170" s="241"/>
      <c r="P170" s="91"/>
      <c r="Q170" s="91"/>
      <c r="R170" s="91"/>
      <c r="S170" s="91"/>
      <c r="T170" s="91"/>
      <c r="U170" s="91"/>
      <c r="V170" s="91"/>
      <c r="W170" s="91"/>
      <c r="X170" s="92"/>
      <c r="Y170" s="38"/>
      <c r="Z170" s="38"/>
      <c r="AA170" s="38"/>
      <c r="AB170" s="38"/>
      <c r="AC170" s="38"/>
      <c r="AD170" s="38"/>
      <c r="AE170" s="38"/>
      <c r="AT170" s="17" t="s">
        <v>158</v>
      </c>
      <c r="AU170" s="17" t="s">
        <v>91</v>
      </c>
    </row>
    <row r="171" spans="1:47" s="2" customFormat="1" ht="12">
      <c r="A171" s="38"/>
      <c r="B171" s="39"/>
      <c r="C171" s="40"/>
      <c r="D171" s="282" t="s">
        <v>169</v>
      </c>
      <c r="E171" s="40"/>
      <c r="F171" s="283" t="s">
        <v>403</v>
      </c>
      <c r="G171" s="40"/>
      <c r="H171" s="40"/>
      <c r="I171" s="239"/>
      <c r="J171" s="239"/>
      <c r="K171" s="40"/>
      <c r="L171" s="40"/>
      <c r="M171" s="44"/>
      <c r="N171" s="240"/>
      <c r="O171" s="241"/>
      <c r="P171" s="91"/>
      <c r="Q171" s="91"/>
      <c r="R171" s="91"/>
      <c r="S171" s="91"/>
      <c r="T171" s="91"/>
      <c r="U171" s="91"/>
      <c r="V171" s="91"/>
      <c r="W171" s="91"/>
      <c r="X171" s="92"/>
      <c r="Y171" s="38"/>
      <c r="Z171" s="38"/>
      <c r="AA171" s="38"/>
      <c r="AB171" s="38"/>
      <c r="AC171" s="38"/>
      <c r="AD171" s="38"/>
      <c r="AE171" s="38"/>
      <c r="AT171" s="17" t="s">
        <v>169</v>
      </c>
      <c r="AU171" s="17" t="s">
        <v>91</v>
      </c>
    </row>
    <row r="172" spans="1:65" s="2" customFormat="1" ht="24.15" customHeight="1">
      <c r="A172" s="38"/>
      <c r="B172" s="39"/>
      <c r="C172" s="274" t="s">
        <v>222</v>
      </c>
      <c r="D172" s="274" t="s">
        <v>162</v>
      </c>
      <c r="E172" s="275" t="s">
        <v>404</v>
      </c>
      <c r="F172" s="276" t="s">
        <v>405</v>
      </c>
      <c r="G172" s="277" t="s">
        <v>351</v>
      </c>
      <c r="H172" s="278">
        <v>0.092</v>
      </c>
      <c r="I172" s="279"/>
      <c r="J172" s="279"/>
      <c r="K172" s="280">
        <f>ROUND(P172*H172,2)</f>
        <v>0</v>
      </c>
      <c r="L172" s="276" t="s">
        <v>329</v>
      </c>
      <c r="M172" s="44"/>
      <c r="N172" s="281" t="s">
        <v>1</v>
      </c>
      <c r="O172" s="231" t="s">
        <v>44</v>
      </c>
      <c r="P172" s="232">
        <f>I172+J172</f>
        <v>0</v>
      </c>
      <c r="Q172" s="232">
        <f>ROUND(I172*H172,2)</f>
        <v>0</v>
      </c>
      <c r="R172" s="232">
        <f>ROUND(J172*H172,2)</f>
        <v>0</v>
      </c>
      <c r="S172" s="91"/>
      <c r="T172" s="233">
        <f>S172*H172</f>
        <v>0</v>
      </c>
      <c r="U172" s="233">
        <v>0</v>
      </c>
      <c r="V172" s="233">
        <f>U172*H172</f>
        <v>0</v>
      </c>
      <c r="W172" s="233">
        <v>0</v>
      </c>
      <c r="X172" s="234">
        <f>W172*H172</f>
        <v>0</v>
      </c>
      <c r="Y172" s="38"/>
      <c r="Z172" s="38"/>
      <c r="AA172" s="38"/>
      <c r="AB172" s="38"/>
      <c r="AC172" s="38"/>
      <c r="AD172" s="38"/>
      <c r="AE172" s="38"/>
      <c r="AR172" s="235" t="s">
        <v>376</v>
      </c>
      <c r="AT172" s="235" t="s">
        <v>162</v>
      </c>
      <c r="AU172" s="235" t="s">
        <v>91</v>
      </c>
      <c r="AY172" s="17" t="s">
        <v>148</v>
      </c>
      <c r="BE172" s="236">
        <f>IF(O172="základní",K172,0)</f>
        <v>0</v>
      </c>
      <c r="BF172" s="236">
        <f>IF(O172="snížená",K172,0)</f>
        <v>0</v>
      </c>
      <c r="BG172" s="236">
        <f>IF(O172="zákl. přenesená",K172,0)</f>
        <v>0</v>
      </c>
      <c r="BH172" s="236">
        <f>IF(O172="sníž. přenesená",K172,0)</f>
        <v>0</v>
      </c>
      <c r="BI172" s="236">
        <f>IF(O172="nulová",K172,0)</f>
        <v>0</v>
      </c>
      <c r="BJ172" s="17" t="s">
        <v>89</v>
      </c>
      <c r="BK172" s="236">
        <f>ROUND(P172*H172,2)</f>
        <v>0</v>
      </c>
      <c r="BL172" s="17" t="s">
        <v>376</v>
      </c>
      <c r="BM172" s="235" t="s">
        <v>406</v>
      </c>
    </row>
    <row r="173" spans="1:47" s="2" customFormat="1" ht="12">
      <c r="A173" s="38"/>
      <c r="B173" s="39"/>
      <c r="C173" s="40"/>
      <c r="D173" s="237" t="s">
        <v>158</v>
      </c>
      <c r="E173" s="40"/>
      <c r="F173" s="238" t="s">
        <v>407</v>
      </c>
      <c r="G173" s="40"/>
      <c r="H173" s="40"/>
      <c r="I173" s="239"/>
      <c r="J173" s="239"/>
      <c r="K173" s="40"/>
      <c r="L173" s="40"/>
      <c r="M173" s="44"/>
      <c r="N173" s="240"/>
      <c r="O173" s="241"/>
      <c r="P173" s="91"/>
      <c r="Q173" s="91"/>
      <c r="R173" s="91"/>
      <c r="S173" s="91"/>
      <c r="T173" s="91"/>
      <c r="U173" s="91"/>
      <c r="V173" s="91"/>
      <c r="W173" s="91"/>
      <c r="X173" s="92"/>
      <c r="Y173" s="38"/>
      <c r="Z173" s="38"/>
      <c r="AA173" s="38"/>
      <c r="AB173" s="38"/>
      <c r="AC173" s="38"/>
      <c r="AD173" s="38"/>
      <c r="AE173" s="38"/>
      <c r="AT173" s="17" t="s">
        <v>158</v>
      </c>
      <c r="AU173" s="17" t="s">
        <v>91</v>
      </c>
    </row>
    <row r="174" spans="1:47" s="2" customFormat="1" ht="12">
      <c r="A174" s="38"/>
      <c r="B174" s="39"/>
      <c r="C174" s="40"/>
      <c r="D174" s="282" t="s">
        <v>169</v>
      </c>
      <c r="E174" s="40"/>
      <c r="F174" s="283" t="s">
        <v>408</v>
      </c>
      <c r="G174" s="40"/>
      <c r="H174" s="40"/>
      <c r="I174" s="239"/>
      <c r="J174" s="239"/>
      <c r="K174" s="40"/>
      <c r="L174" s="40"/>
      <c r="M174" s="44"/>
      <c r="N174" s="240"/>
      <c r="O174" s="241"/>
      <c r="P174" s="91"/>
      <c r="Q174" s="91"/>
      <c r="R174" s="91"/>
      <c r="S174" s="91"/>
      <c r="T174" s="91"/>
      <c r="U174" s="91"/>
      <c r="V174" s="91"/>
      <c r="W174" s="91"/>
      <c r="X174" s="92"/>
      <c r="Y174" s="38"/>
      <c r="Z174" s="38"/>
      <c r="AA174" s="38"/>
      <c r="AB174" s="38"/>
      <c r="AC174" s="38"/>
      <c r="AD174" s="38"/>
      <c r="AE174" s="38"/>
      <c r="AT174" s="17" t="s">
        <v>169</v>
      </c>
      <c r="AU174" s="17" t="s">
        <v>91</v>
      </c>
    </row>
    <row r="175" spans="1:47" s="2" customFormat="1" ht="12">
      <c r="A175" s="38"/>
      <c r="B175" s="39"/>
      <c r="C175" s="40"/>
      <c r="D175" s="237" t="s">
        <v>285</v>
      </c>
      <c r="E175" s="40"/>
      <c r="F175" s="284" t="s">
        <v>409</v>
      </c>
      <c r="G175" s="40"/>
      <c r="H175" s="40"/>
      <c r="I175" s="239"/>
      <c r="J175" s="239"/>
      <c r="K175" s="40"/>
      <c r="L175" s="40"/>
      <c r="M175" s="44"/>
      <c r="N175" s="240"/>
      <c r="O175" s="241"/>
      <c r="P175" s="91"/>
      <c r="Q175" s="91"/>
      <c r="R175" s="91"/>
      <c r="S175" s="91"/>
      <c r="T175" s="91"/>
      <c r="U175" s="91"/>
      <c r="V175" s="91"/>
      <c r="W175" s="91"/>
      <c r="X175" s="92"/>
      <c r="Y175" s="38"/>
      <c r="Z175" s="38"/>
      <c r="AA175" s="38"/>
      <c r="AB175" s="38"/>
      <c r="AC175" s="38"/>
      <c r="AD175" s="38"/>
      <c r="AE175" s="38"/>
      <c r="AT175" s="17" t="s">
        <v>285</v>
      </c>
      <c r="AU175" s="17" t="s">
        <v>91</v>
      </c>
    </row>
    <row r="176" spans="1:65" s="2" customFormat="1" ht="24.15" customHeight="1">
      <c r="A176" s="38"/>
      <c r="B176" s="39"/>
      <c r="C176" s="274" t="s">
        <v>226</v>
      </c>
      <c r="D176" s="274" t="s">
        <v>162</v>
      </c>
      <c r="E176" s="275" t="s">
        <v>410</v>
      </c>
      <c r="F176" s="276" t="s">
        <v>411</v>
      </c>
      <c r="G176" s="277" t="s">
        <v>351</v>
      </c>
      <c r="H176" s="278">
        <v>0.092</v>
      </c>
      <c r="I176" s="279"/>
      <c r="J176" s="279"/>
      <c r="K176" s="280">
        <f>ROUND(P176*H176,2)</f>
        <v>0</v>
      </c>
      <c r="L176" s="276" t="s">
        <v>329</v>
      </c>
      <c r="M176" s="44"/>
      <c r="N176" s="281" t="s">
        <v>1</v>
      </c>
      <c r="O176" s="231" t="s">
        <v>44</v>
      </c>
      <c r="P176" s="232">
        <f>I176+J176</f>
        <v>0</v>
      </c>
      <c r="Q176" s="232">
        <f>ROUND(I176*H176,2)</f>
        <v>0</v>
      </c>
      <c r="R176" s="232">
        <f>ROUND(J176*H176,2)</f>
        <v>0</v>
      </c>
      <c r="S176" s="91"/>
      <c r="T176" s="233">
        <f>S176*H176</f>
        <v>0</v>
      </c>
      <c r="U176" s="233">
        <v>0</v>
      </c>
      <c r="V176" s="233">
        <f>U176*H176</f>
        <v>0</v>
      </c>
      <c r="W176" s="233">
        <v>0</v>
      </c>
      <c r="X176" s="234">
        <f>W176*H176</f>
        <v>0</v>
      </c>
      <c r="Y176" s="38"/>
      <c r="Z176" s="38"/>
      <c r="AA176" s="38"/>
      <c r="AB176" s="38"/>
      <c r="AC176" s="38"/>
      <c r="AD176" s="38"/>
      <c r="AE176" s="38"/>
      <c r="AR176" s="235" t="s">
        <v>376</v>
      </c>
      <c r="AT176" s="235" t="s">
        <v>162</v>
      </c>
      <c r="AU176" s="235" t="s">
        <v>91</v>
      </c>
      <c r="AY176" s="17" t="s">
        <v>148</v>
      </c>
      <c r="BE176" s="236">
        <f>IF(O176="základní",K176,0)</f>
        <v>0</v>
      </c>
      <c r="BF176" s="236">
        <f>IF(O176="snížená",K176,0)</f>
        <v>0</v>
      </c>
      <c r="BG176" s="236">
        <f>IF(O176="zákl. přenesená",K176,0)</f>
        <v>0</v>
      </c>
      <c r="BH176" s="236">
        <f>IF(O176="sníž. přenesená",K176,0)</f>
        <v>0</v>
      </c>
      <c r="BI176" s="236">
        <f>IF(O176="nulová",K176,0)</f>
        <v>0</v>
      </c>
      <c r="BJ176" s="17" t="s">
        <v>89</v>
      </c>
      <c r="BK176" s="236">
        <f>ROUND(P176*H176,2)</f>
        <v>0</v>
      </c>
      <c r="BL176" s="17" t="s">
        <v>376</v>
      </c>
      <c r="BM176" s="235" t="s">
        <v>412</v>
      </c>
    </row>
    <row r="177" spans="1:47" s="2" customFormat="1" ht="12">
      <c r="A177" s="38"/>
      <c r="B177" s="39"/>
      <c r="C177" s="40"/>
      <c r="D177" s="237" t="s">
        <v>158</v>
      </c>
      <c r="E177" s="40"/>
      <c r="F177" s="238" t="s">
        <v>413</v>
      </c>
      <c r="G177" s="40"/>
      <c r="H177" s="40"/>
      <c r="I177" s="239"/>
      <c r="J177" s="239"/>
      <c r="K177" s="40"/>
      <c r="L177" s="40"/>
      <c r="M177" s="44"/>
      <c r="N177" s="240"/>
      <c r="O177" s="241"/>
      <c r="P177" s="91"/>
      <c r="Q177" s="91"/>
      <c r="R177" s="91"/>
      <c r="S177" s="91"/>
      <c r="T177" s="91"/>
      <c r="U177" s="91"/>
      <c r="V177" s="91"/>
      <c r="W177" s="91"/>
      <c r="X177" s="92"/>
      <c r="Y177" s="38"/>
      <c r="Z177" s="38"/>
      <c r="AA177" s="38"/>
      <c r="AB177" s="38"/>
      <c r="AC177" s="38"/>
      <c r="AD177" s="38"/>
      <c r="AE177" s="38"/>
      <c r="AT177" s="17" t="s">
        <v>158</v>
      </c>
      <c r="AU177" s="17" t="s">
        <v>91</v>
      </c>
    </row>
    <row r="178" spans="1:47" s="2" customFormat="1" ht="12">
      <c r="A178" s="38"/>
      <c r="B178" s="39"/>
      <c r="C178" s="40"/>
      <c r="D178" s="282" t="s">
        <v>169</v>
      </c>
      <c r="E178" s="40"/>
      <c r="F178" s="283" t="s">
        <v>414</v>
      </c>
      <c r="G178" s="40"/>
      <c r="H178" s="40"/>
      <c r="I178" s="239"/>
      <c r="J178" s="239"/>
      <c r="K178" s="40"/>
      <c r="L178" s="40"/>
      <c r="M178" s="44"/>
      <c r="N178" s="240"/>
      <c r="O178" s="241"/>
      <c r="P178" s="91"/>
      <c r="Q178" s="91"/>
      <c r="R178" s="91"/>
      <c r="S178" s="91"/>
      <c r="T178" s="91"/>
      <c r="U178" s="91"/>
      <c r="V178" s="91"/>
      <c r="W178" s="91"/>
      <c r="X178" s="92"/>
      <c r="Y178" s="38"/>
      <c r="Z178" s="38"/>
      <c r="AA178" s="38"/>
      <c r="AB178" s="38"/>
      <c r="AC178" s="38"/>
      <c r="AD178" s="38"/>
      <c r="AE178" s="38"/>
      <c r="AT178" s="17" t="s">
        <v>169</v>
      </c>
      <c r="AU178" s="17" t="s">
        <v>91</v>
      </c>
    </row>
    <row r="179" spans="1:47" s="2" customFormat="1" ht="12">
      <c r="A179" s="38"/>
      <c r="B179" s="39"/>
      <c r="C179" s="40"/>
      <c r="D179" s="237" t="s">
        <v>285</v>
      </c>
      <c r="E179" s="40"/>
      <c r="F179" s="284" t="s">
        <v>409</v>
      </c>
      <c r="G179" s="40"/>
      <c r="H179" s="40"/>
      <c r="I179" s="239"/>
      <c r="J179" s="239"/>
      <c r="K179" s="40"/>
      <c r="L179" s="40"/>
      <c r="M179" s="44"/>
      <c r="N179" s="240"/>
      <c r="O179" s="241"/>
      <c r="P179" s="91"/>
      <c r="Q179" s="91"/>
      <c r="R179" s="91"/>
      <c r="S179" s="91"/>
      <c r="T179" s="91"/>
      <c r="U179" s="91"/>
      <c r="V179" s="91"/>
      <c r="W179" s="91"/>
      <c r="X179" s="92"/>
      <c r="Y179" s="38"/>
      <c r="Z179" s="38"/>
      <c r="AA179" s="38"/>
      <c r="AB179" s="38"/>
      <c r="AC179" s="38"/>
      <c r="AD179" s="38"/>
      <c r="AE179" s="38"/>
      <c r="AT179" s="17" t="s">
        <v>285</v>
      </c>
      <c r="AU179" s="17" t="s">
        <v>91</v>
      </c>
    </row>
    <row r="180" spans="1:65" s="2" customFormat="1" ht="24.15" customHeight="1">
      <c r="A180" s="38"/>
      <c r="B180" s="39"/>
      <c r="C180" s="274" t="s">
        <v>9</v>
      </c>
      <c r="D180" s="274" t="s">
        <v>162</v>
      </c>
      <c r="E180" s="275" t="s">
        <v>415</v>
      </c>
      <c r="F180" s="276" t="s">
        <v>416</v>
      </c>
      <c r="G180" s="277" t="s">
        <v>351</v>
      </c>
      <c r="H180" s="278">
        <v>0.092</v>
      </c>
      <c r="I180" s="279"/>
      <c r="J180" s="279"/>
      <c r="K180" s="280">
        <f>ROUND(P180*H180,2)</f>
        <v>0</v>
      </c>
      <c r="L180" s="276" t="s">
        <v>329</v>
      </c>
      <c r="M180" s="44"/>
      <c r="N180" s="281" t="s">
        <v>1</v>
      </c>
      <c r="O180" s="231" t="s">
        <v>44</v>
      </c>
      <c r="P180" s="232">
        <f>I180+J180</f>
        <v>0</v>
      </c>
      <c r="Q180" s="232">
        <f>ROUND(I180*H180,2)</f>
        <v>0</v>
      </c>
      <c r="R180" s="232">
        <f>ROUND(J180*H180,2)</f>
        <v>0</v>
      </c>
      <c r="S180" s="91"/>
      <c r="T180" s="233">
        <f>S180*H180</f>
        <v>0</v>
      </c>
      <c r="U180" s="233">
        <v>0</v>
      </c>
      <c r="V180" s="233">
        <f>U180*H180</f>
        <v>0</v>
      </c>
      <c r="W180" s="233">
        <v>0</v>
      </c>
      <c r="X180" s="234">
        <f>W180*H180</f>
        <v>0</v>
      </c>
      <c r="Y180" s="38"/>
      <c r="Z180" s="38"/>
      <c r="AA180" s="38"/>
      <c r="AB180" s="38"/>
      <c r="AC180" s="38"/>
      <c r="AD180" s="38"/>
      <c r="AE180" s="38"/>
      <c r="AR180" s="235" t="s">
        <v>376</v>
      </c>
      <c r="AT180" s="235" t="s">
        <v>162</v>
      </c>
      <c r="AU180" s="235" t="s">
        <v>91</v>
      </c>
      <c r="AY180" s="17" t="s">
        <v>148</v>
      </c>
      <c r="BE180" s="236">
        <f>IF(O180="základní",K180,0)</f>
        <v>0</v>
      </c>
      <c r="BF180" s="236">
        <f>IF(O180="snížená",K180,0)</f>
        <v>0</v>
      </c>
      <c r="BG180" s="236">
        <f>IF(O180="zákl. přenesená",K180,0)</f>
        <v>0</v>
      </c>
      <c r="BH180" s="236">
        <f>IF(O180="sníž. přenesená",K180,0)</f>
        <v>0</v>
      </c>
      <c r="BI180" s="236">
        <f>IF(O180="nulová",K180,0)</f>
        <v>0</v>
      </c>
      <c r="BJ180" s="17" t="s">
        <v>89</v>
      </c>
      <c r="BK180" s="236">
        <f>ROUND(P180*H180,2)</f>
        <v>0</v>
      </c>
      <c r="BL180" s="17" t="s">
        <v>376</v>
      </c>
      <c r="BM180" s="235" t="s">
        <v>417</v>
      </c>
    </row>
    <row r="181" spans="1:47" s="2" customFormat="1" ht="12">
      <c r="A181" s="38"/>
      <c r="B181" s="39"/>
      <c r="C181" s="40"/>
      <c r="D181" s="237" t="s">
        <v>158</v>
      </c>
      <c r="E181" s="40"/>
      <c r="F181" s="238" t="s">
        <v>418</v>
      </c>
      <c r="G181" s="40"/>
      <c r="H181" s="40"/>
      <c r="I181" s="239"/>
      <c r="J181" s="239"/>
      <c r="K181" s="40"/>
      <c r="L181" s="40"/>
      <c r="M181" s="44"/>
      <c r="N181" s="240"/>
      <c r="O181" s="241"/>
      <c r="P181" s="91"/>
      <c r="Q181" s="91"/>
      <c r="R181" s="91"/>
      <c r="S181" s="91"/>
      <c r="T181" s="91"/>
      <c r="U181" s="91"/>
      <c r="V181" s="91"/>
      <c r="W181" s="91"/>
      <c r="X181" s="92"/>
      <c r="Y181" s="38"/>
      <c r="Z181" s="38"/>
      <c r="AA181" s="38"/>
      <c r="AB181" s="38"/>
      <c r="AC181" s="38"/>
      <c r="AD181" s="38"/>
      <c r="AE181" s="38"/>
      <c r="AT181" s="17" t="s">
        <v>158</v>
      </c>
      <c r="AU181" s="17" t="s">
        <v>91</v>
      </c>
    </row>
    <row r="182" spans="1:47" s="2" customFormat="1" ht="12">
      <c r="A182" s="38"/>
      <c r="B182" s="39"/>
      <c r="C182" s="40"/>
      <c r="D182" s="282" t="s">
        <v>169</v>
      </c>
      <c r="E182" s="40"/>
      <c r="F182" s="283" t="s">
        <v>419</v>
      </c>
      <c r="G182" s="40"/>
      <c r="H182" s="40"/>
      <c r="I182" s="239"/>
      <c r="J182" s="239"/>
      <c r="K182" s="40"/>
      <c r="L182" s="40"/>
      <c r="M182" s="44"/>
      <c r="N182" s="240"/>
      <c r="O182" s="241"/>
      <c r="P182" s="91"/>
      <c r="Q182" s="91"/>
      <c r="R182" s="91"/>
      <c r="S182" s="91"/>
      <c r="T182" s="91"/>
      <c r="U182" s="91"/>
      <c r="V182" s="91"/>
      <c r="W182" s="91"/>
      <c r="X182" s="92"/>
      <c r="Y182" s="38"/>
      <c r="Z182" s="38"/>
      <c r="AA182" s="38"/>
      <c r="AB182" s="38"/>
      <c r="AC182" s="38"/>
      <c r="AD182" s="38"/>
      <c r="AE182" s="38"/>
      <c r="AT182" s="17" t="s">
        <v>169</v>
      </c>
      <c r="AU182" s="17" t="s">
        <v>91</v>
      </c>
    </row>
    <row r="183" spans="1:47" s="2" customFormat="1" ht="12">
      <c r="A183" s="38"/>
      <c r="B183" s="39"/>
      <c r="C183" s="40"/>
      <c r="D183" s="237" t="s">
        <v>285</v>
      </c>
      <c r="E183" s="40"/>
      <c r="F183" s="284" t="s">
        <v>409</v>
      </c>
      <c r="G183" s="40"/>
      <c r="H183" s="40"/>
      <c r="I183" s="239"/>
      <c r="J183" s="239"/>
      <c r="K183" s="40"/>
      <c r="L183" s="40"/>
      <c r="M183" s="44"/>
      <c r="N183" s="240"/>
      <c r="O183" s="241"/>
      <c r="P183" s="91"/>
      <c r="Q183" s="91"/>
      <c r="R183" s="91"/>
      <c r="S183" s="91"/>
      <c r="T183" s="91"/>
      <c r="U183" s="91"/>
      <c r="V183" s="91"/>
      <c r="W183" s="91"/>
      <c r="X183" s="92"/>
      <c r="Y183" s="38"/>
      <c r="Z183" s="38"/>
      <c r="AA183" s="38"/>
      <c r="AB183" s="38"/>
      <c r="AC183" s="38"/>
      <c r="AD183" s="38"/>
      <c r="AE183" s="38"/>
      <c r="AT183" s="17" t="s">
        <v>285</v>
      </c>
      <c r="AU183" s="17" t="s">
        <v>91</v>
      </c>
    </row>
    <row r="184" spans="1:65" s="2" customFormat="1" ht="24.15" customHeight="1">
      <c r="A184" s="38"/>
      <c r="B184" s="39"/>
      <c r="C184" s="274" t="s">
        <v>233</v>
      </c>
      <c r="D184" s="274" t="s">
        <v>162</v>
      </c>
      <c r="E184" s="275" t="s">
        <v>420</v>
      </c>
      <c r="F184" s="276" t="s">
        <v>421</v>
      </c>
      <c r="G184" s="277" t="s">
        <v>351</v>
      </c>
      <c r="H184" s="278">
        <v>0.552</v>
      </c>
      <c r="I184" s="279"/>
      <c r="J184" s="279"/>
      <c r="K184" s="280">
        <f>ROUND(P184*H184,2)</f>
        <v>0</v>
      </c>
      <c r="L184" s="276" t="s">
        <v>329</v>
      </c>
      <c r="M184" s="44"/>
      <c r="N184" s="281" t="s">
        <v>1</v>
      </c>
      <c r="O184" s="231" t="s">
        <v>44</v>
      </c>
      <c r="P184" s="232">
        <f>I184+J184</f>
        <v>0</v>
      </c>
      <c r="Q184" s="232">
        <f>ROUND(I184*H184,2)</f>
        <v>0</v>
      </c>
      <c r="R184" s="232">
        <f>ROUND(J184*H184,2)</f>
        <v>0</v>
      </c>
      <c r="S184" s="91"/>
      <c r="T184" s="233">
        <f>S184*H184</f>
        <v>0</v>
      </c>
      <c r="U184" s="233">
        <v>0</v>
      </c>
      <c r="V184" s="233">
        <f>U184*H184</f>
        <v>0</v>
      </c>
      <c r="W184" s="233">
        <v>0</v>
      </c>
      <c r="X184" s="234">
        <f>W184*H184</f>
        <v>0</v>
      </c>
      <c r="Y184" s="38"/>
      <c r="Z184" s="38"/>
      <c r="AA184" s="38"/>
      <c r="AB184" s="38"/>
      <c r="AC184" s="38"/>
      <c r="AD184" s="38"/>
      <c r="AE184" s="38"/>
      <c r="AR184" s="235" t="s">
        <v>376</v>
      </c>
      <c r="AT184" s="235" t="s">
        <v>162</v>
      </c>
      <c r="AU184" s="235" t="s">
        <v>91</v>
      </c>
      <c r="AY184" s="17" t="s">
        <v>148</v>
      </c>
      <c r="BE184" s="236">
        <f>IF(O184="základní",K184,0)</f>
        <v>0</v>
      </c>
      <c r="BF184" s="236">
        <f>IF(O184="snížená",K184,0)</f>
        <v>0</v>
      </c>
      <c r="BG184" s="236">
        <f>IF(O184="zákl. přenesená",K184,0)</f>
        <v>0</v>
      </c>
      <c r="BH184" s="236">
        <f>IF(O184="sníž. přenesená",K184,0)</f>
        <v>0</v>
      </c>
      <c r="BI184" s="236">
        <f>IF(O184="nulová",K184,0)</f>
        <v>0</v>
      </c>
      <c r="BJ184" s="17" t="s">
        <v>89</v>
      </c>
      <c r="BK184" s="236">
        <f>ROUND(P184*H184,2)</f>
        <v>0</v>
      </c>
      <c r="BL184" s="17" t="s">
        <v>376</v>
      </c>
      <c r="BM184" s="235" t="s">
        <v>422</v>
      </c>
    </row>
    <row r="185" spans="1:47" s="2" customFormat="1" ht="12">
      <c r="A185" s="38"/>
      <c r="B185" s="39"/>
      <c r="C185" s="40"/>
      <c r="D185" s="237" t="s">
        <v>158</v>
      </c>
      <c r="E185" s="40"/>
      <c r="F185" s="238" t="s">
        <v>423</v>
      </c>
      <c r="G185" s="40"/>
      <c r="H185" s="40"/>
      <c r="I185" s="239"/>
      <c r="J185" s="239"/>
      <c r="K185" s="40"/>
      <c r="L185" s="40"/>
      <c r="M185" s="44"/>
      <c r="N185" s="240"/>
      <c r="O185" s="241"/>
      <c r="P185" s="91"/>
      <c r="Q185" s="91"/>
      <c r="R185" s="91"/>
      <c r="S185" s="91"/>
      <c r="T185" s="91"/>
      <c r="U185" s="91"/>
      <c r="V185" s="91"/>
      <c r="W185" s="91"/>
      <c r="X185" s="92"/>
      <c r="Y185" s="38"/>
      <c r="Z185" s="38"/>
      <c r="AA185" s="38"/>
      <c r="AB185" s="38"/>
      <c r="AC185" s="38"/>
      <c r="AD185" s="38"/>
      <c r="AE185" s="38"/>
      <c r="AT185" s="17" t="s">
        <v>158</v>
      </c>
      <c r="AU185" s="17" t="s">
        <v>91</v>
      </c>
    </row>
    <row r="186" spans="1:47" s="2" customFormat="1" ht="12">
      <c r="A186" s="38"/>
      <c r="B186" s="39"/>
      <c r="C186" s="40"/>
      <c r="D186" s="282" t="s">
        <v>169</v>
      </c>
      <c r="E186" s="40"/>
      <c r="F186" s="283" t="s">
        <v>424</v>
      </c>
      <c r="G186" s="40"/>
      <c r="H186" s="40"/>
      <c r="I186" s="239"/>
      <c r="J186" s="239"/>
      <c r="K186" s="40"/>
      <c r="L186" s="40"/>
      <c r="M186" s="44"/>
      <c r="N186" s="240"/>
      <c r="O186" s="241"/>
      <c r="P186" s="91"/>
      <c r="Q186" s="91"/>
      <c r="R186" s="91"/>
      <c r="S186" s="91"/>
      <c r="T186" s="91"/>
      <c r="U186" s="91"/>
      <c r="V186" s="91"/>
      <c r="W186" s="91"/>
      <c r="X186" s="92"/>
      <c r="Y186" s="38"/>
      <c r="Z186" s="38"/>
      <c r="AA186" s="38"/>
      <c r="AB186" s="38"/>
      <c r="AC186" s="38"/>
      <c r="AD186" s="38"/>
      <c r="AE186" s="38"/>
      <c r="AT186" s="17" t="s">
        <v>169</v>
      </c>
      <c r="AU186" s="17" t="s">
        <v>91</v>
      </c>
    </row>
    <row r="187" spans="1:47" s="2" customFormat="1" ht="12">
      <c r="A187" s="38"/>
      <c r="B187" s="39"/>
      <c r="C187" s="40"/>
      <c r="D187" s="237" t="s">
        <v>285</v>
      </c>
      <c r="E187" s="40"/>
      <c r="F187" s="284" t="s">
        <v>409</v>
      </c>
      <c r="G187" s="40"/>
      <c r="H187" s="40"/>
      <c r="I187" s="239"/>
      <c r="J187" s="239"/>
      <c r="K187" s="40"/>
      <c r="L187" s="40"/>
      <c r="M187" s="44"/>
      <c r="N187" s="240"/>
      <c r="O187" s="241"/>
      <c r="P187" s="91"/>
      <c r="Q187" s="91"/>
      <c r="R187" s="91"/>
      <c r="S187" s="91"/>
      <c r="T187" s="91"/>
      <c r="U187" s="91"/>
      <c r="V187" s="91"/>
      <c r="W187" s="91"/>
      <c r="X187" s="92"/>
      <c r="Y187" s="38"/>
      <c r="Z187" s="38"/>
      <c r="AA187" s="38"/>
      <c r="AB187" s="38"/>
      <c r="AC187" s="38"/>
      <c r="AD187" s="38"/>
      <c r="AE187" s="38"/>
      <c r="AT187" s="17" t="s">
        <v>285</v>
      </c>
      <c r="AU187" s="17" t="s">
        <v>91</v>
      </c>
    </row>
    <row r="188" spans="1:51" s="14" customFormat="1" ht="12">
      <c r="A188" s="14"/>
      <c r="B188" s="252"/>
      <c r="C188" s="253"/>
      <c r="D188" s="237" t="s">
        <v>159</v>
      </c>
      <c r="E188" s="254" t="s">
        <v>1</v>
      </c>
      <c r="F188" s="255" t="s">
        <v>425</v>
      </c>
      <c r="G188" s="253"/>
      <c r="H188" s="256">
        <v>0.552</v>
      </c>
      <c r="I188" s="257"/>
      <c r="J188" s="257"/>
      <c r="K188" s="253"/>
      <c r="L188" s="253"/>
      <c r="M188" s="258"/>
      <c r="N188" s="259"/>
      <c r="O188" s="260"/>
      <c r="P188" s="260"/>
      <c r="Q188" s="260"/>
      <c r="R188" s="260"/>
      <c r="S188" s="260"/>
      <c r="T188" s="260"/>
      <c r="U188" s="260"/>
      <c r="V188" s="260"/>
      <c r="W188" s="260"/>
      <c r="X188" s="261"/>
      <c r="Y188" s="14"/>
      <c r="Z188" s="14"/>
      <c r="AA188" s="14"/>
      <c r="AB188" s="14"/>
      <c r="AC188" s="14"/>
      <c r="AD188" s="14"/>
      <c r="AE188" s="14"/>
      <c r="AT188" s="262" t="s">
        <v>159</v>
      </c>
      <c r="AU188" s="262" t="s">
        <v>91</v>
      </c>
      <c r="AV188" s="14" t="s">
        <v>91</v>
      </c>
      <c r="AW188" s="14" t="s">
        <v>5</v>
      </c>
      <c r="AX188" s="14" t="s">
        <v>89</v>
      </c>
      <c r="AY188" s="262" t="s">
        <v>148</v>
      </c>
    </row>
    <row r="189" spans="1:65" s="2" customFormat="1" ht="49.05" customHeight="1">
      <c r="A189" s="38"/>
      <c r="B189" s="39"/>
      <c r="C189" s="274" t="s">
        <v>237</v>
      </c>
      <c r="D189" s="274" t="s">
        <v>162</v>
      </c>
      <c r="E189" s="275" t="s">
        <v>426</v>
      </c>
      <c r="F189" s="276" t="s">
        <v>427</v>
      </c>
      <c r="G189" s="277" t="s">
        <v>351</v>
      </c>
      <c r="H189" s="278">
        <v>0.092</v>
      </c>
      <c r="I189" s="279"/>
      <c r="J189" s="279"/>
      <c r="K189" s="280">
        <f>ROUND(P189*H189,2)</f>
        <v>0</v>
      </c>
      <c r="L189" s="276" t="s">
        <v>329</v>
      </c>
      <c r="M189" s="44"/>
      <c r="N189" s="281" t="s">
        <v>1</v>
      </c>
      <c r="O189" s="231" t="s">
        <v>44</v>
      </c>
      <c r="P189" s="232">
        <f>I189+J189</f>
        <v>0</v>
      </c>
      <c r="Q189" s="232">
        <f>ROUND(I189*H189,2)</f>
        <v>0</v>
      </c>
      <c r="R189" s="232">
        <f>ROUND(J189*H189,2)</f>
        <v>0</v>
      </c>
      <c r="S189" s="91"/>
      <c r="T189" s="233">
        <f>S189*H189</f>
        <v>0</v>
      </c>
      <c r="U189" s="233">
        <v>0</v>
      </c>
      <c r="V189" s="233">
        <f>U189*H189</f>
        <v>0</v>
      </c>
      <c r="W189" s="233">
        <v>0</v>
      </c>
      <c r="X189" s="234">
        <f>W189*H189</f>
        <v>0</v>
      </c>
      <c r="Y189" s="38"/>
      <c r="Z189" s="38"/>
      <c r="AA189" s="38"/>
      <c r="AB189" s="38"/>
      <c r="AC189" s="38"/>
      <c r="AD189" s="38"/>
      <c r="AE189" s="38"/>
      <c r="AR189" s="235" t="s">
        <v>376</v>
      </c>
      <c r="AT189" s="235" t="s">
        <v>162</v>
      </c>
      <c r="AU189" s="235" t="s">
        <v>91</v>
      </c>
      <c r="AY189" s="17" t="s">
        <v>148</v>
      </c>
      <c r="BE189" s="236">
        <f>IF(O189="základní",K189,0)</f>
        <v>0</v>
      </c>
      <c r="BF189" s="236">
        <f>IF(O189="snížená",K189,0)</f>
        <v>0</v>
      </c>
      <c r="BG189" s="236">
        <f>IF(O189="zákl. přenesená",K189,0)</f>
        <v>0</v>
      </c>
      <c r="BH189" s="236">
        <f>IF(O189="sníž. přenesená",K189,0)</f>
        <v>0</v>
      </c>
      <c r="BI189" s="236">
        <f>IF(O189="nulová",K189,0)</f>
        <v>0</v>
      </c>
      <c r="BJ189" s="17" t="s">
        <v>89</v>
      </c>
      <c r="BK189" s="236">
        <f>ROUND(P189*H189,2)</f>
        <v>0</v>
      </c>
      <c r="BL189" s="17" t="s">
        <v>376</v>
      </c>
      <c r="BM189" s="235" t="s">
        <v>428</v>
      </c>
    </row>
    <row r="190" spans="1:47" s="2" customFormat="1" ht="12">
      <c r="A190" s="38"/>
      <c r="B190" s="39"/>
      <c r="C190" s="40"/>
      <c r="D190" s="237" t="s">
        <v>158</v>
      </c>
      <c r="E190" s="40"/>
      <c r="F190" s="238" t="s">
        <v>429</v>
      </c>
      <c r="G190" s="40"/>
      <c r="H190" s="40"/>
      <c r="I190" s="239"/>
      <c r="J190" s="239"/>
      <c r="K190" s="40"/>
      <c r="L190" s="40"/>
      <c r="M190" s="44"/>
      <c r="N190" s="240"/>
      <c r="O190" s="241"/>
      <c r="P190" s="91"/>
      <c r="Q190" s="91"/>
      <c r="R190" s="91"/>
      <c r="S190" s="91"/>
      <c r="T190" s="91"/>
      <c r="U190" s="91"/>
      <c r="V190" s="91"/>
      <c r="W190" s="91"/>
      <c r="X190" s="92"/>
      <c r="Y190" s="38"/>
      <c r="Z190" s="38"/>
      <c r="AA190" s="38"/>
      <c r="AB190" s="38"/>
      <c r="AC190" s="38"/>
      <c r="AD190" s="38"/>
      <c r="AE190" s="38"/>
      <c r="AT190" s="17" t="s">
        <v>158</v>
      </c>
      <c r="AU190" s="17" t="s">
        <v>91</v>
      </c>
    </row>
    <row r="191" spans="1:47" s="2" customFormat="1" ht="12">
      <c r="A191" s="38"/>
      <c r="B191" s="39"/>
      <c r="C191" s="40"/>
      <c r="D191" s="282" t="s">
        <v>169</v>
      </c>
      <c r="E191" s="40"/>
      <c r="F191" s="283" t="s">
        <v>430</v>
      </c>
      <c r="G191" s="40"/>
      <c r="H191" s="40"/>
      <c r="I191" s="239"/>
      <c r="J191" s="239"/>
      <c r="K191" s="40"/>
      <c r="L191" s="40"/>
      <c r="M191" s="44"/>
      <c r="N191" s="240"/>
      <c r="O191" s="241"/>
      <c r="P191" s="91"/>
      <c r="Q191" s="91"/>
      <c r="R191" s="91"/>
      <c r="S191" s="91"/>
      <c r="T191" s="91"/>
      <c r="U191" s="91"/>
      <c r="V191" s="91"/>
      <c r="W191" s="91"/>
      <c r="X191" s="92"/>
      <c r="Y191" s="38"/>
      <c r="Z191" s="38"/>
      <c r="AA191" s="38"/>
      <c r="AB191" s="38"/>
      <c r="AC191" s="38"/>
      <c r="AD191" s="38"/>
      <c r="AE191" s="38"/>
      <c r="AT191" s="17" t="s">
        <v>169</v>
      </c>
      <c r="AU191" s="17" t="s">
        <v>91</v>
      </c>
    </row>
    <row r="192" spans="1:47" s="2" customFormat="1" ht="12">
      <c r="A192" s="38"/>
      <c r="B192" s="39"/>
      <c r="C192" s="40"/>
      <c r="D192" s="237" t="s">
        <v>285</v>
      </c>
      <c r="E192" s="40"/>
      <c r="F192" s="284" t="s">
        <v>431</v>
      </c>
      <c r="G192" s="40"/>
      <c r="H192" s="40"/>
      <c r="I192" s="239"/>
      <c r="J192" s="239"/>
      <c r="K192" s="40"/>
      <c r="L192" s="40"/>
      <c r="M192" s="44"/>
      <c r="N192" s="240"/>
      <c r="O192" s="241"/>
      <c r="P192" s="91"/>
      <c r="Q192" s="91"/>
      <c r="R192" s="91"/>
      <c r="S192" s="91"/>
      <c r="T192" s="91"/>
      <c r="U192" s="91"/>
      <c r="V192" s="91"/>
      <c r="W192" s="91"/>
      <c r="X192" s="92"/>
      <c r="Y192" s="38"/>
      <c r="Z192" s="38"/>
      <c r="AA192" s="38"/>
      <c r="AB192" s="38"/>
      <c r="AC192" s="38"/>
      <c r="AD192" s="38"/>
      <c r="AE192" s="38"/>
      <c r="AT192" s="17" t="s">
        <v>285</v>
      </c>
      <c r="AU192" s="17" t="s">
        <v>91</v>
      </c>
    </row>
    <row r="193" spans="1:65" s="2" customFormat="1" ht="24.15" customHeight="1">
      <c r="A193" s="38"/>
      <c r="B193" s="39"/>
      <c r="C193" s="274" t="s">
        <v>243</v>
      </c>
      <c r="D193" s="274" t="s">
        <v>162</v>
      </c>
      <c r="E193" s="275" t="s">
        <v>432</v>
      </c>
      <c r="F193" s="276" t="s">
        <v>433</v>
      </c>
      <c r="G193" s="277" t="s">
        <v>351</v>
      </c>
      <c r="H193" s="278">
        <v>0.007</v>
      </c>
      <c r="I193" s="279"/>
      <c r="J193" s="279"/>
      <c r="K193" s="280">
        <f>ROUND(P193*H193,2)</f>
        <v>0</v>
      </c>
      <c r="L193" s="276" t="s">
        <v>329</v>
      </c>
      <c r="M193" s="44"/>
      <c r="N193" s="281" t="s">
        <v>1</v>
      </c>
      <c r="O193" s="231" t="s">
        <v>44</v>
      </c>
      <c r="P193" s="232">
        <f>I193+J193</f>
        <v>0</v>
      </c>
      <c r="Q193" s="232">
        <f>ROUND(I193*H193,2)</f>
        <v>0</v>
      </c>
      <c r="R193" s="232">
        <f>ROUND(J193*H193,2)</f>
        <v>0</v>
      </c>
      <c r="S193" s="91"/>
      <c r="T193" s="233">
        <f>S193*H193</f>
        <v>0</v>
      </c>
      <c r="U193" s="233">
        <v>0</v>
      </c>
      <c r="V193" s="233">
        <f>U193*H193</f>
        <v>0</v>
      </c>
      <c r="W193" s="233">
        <v>0</v>
      </c>
      <c r="X193" s="234">
        <f>W193*H193</f>
        <v>0</v>
      </c>
      <c r="Y193" s="38"/>
      <c r="Z193" s="38"/>
      <c r="AA193" s="38"/>
      <c r="AB193" s="38"/>
      <c r="AC193" s="38"/>
      <c r="AD193" s="38"/>
      <c r="AE193" s="38"/>
      <c r="AR193" s="235" t="s">
        <v>376</v>
      </c>
      <c r="AT193" s="235" t="s">
        <v>162</v>
      </c>
      <c r="AU193" s="235" t="s">
        <v>91</v>
      </c>
      <c r="AY193" s="17" t="s">
        <v>148</v>
      </c>
      <c r="BE193" s="236">
        <f>IF(O193="základní",K193,0)</f>
        <v>0</v>
      </c>
      <c r="BF193" s="236">
        <f>IF(O193="snížená",K193,0)</f>
        <v>0</v>
      </c>
      <c r="BG193" s="236">
        <f>IF(O193="zákl. přenesená",K193,0)</f>
        <v>0</v>
      </c>
      <c r="BH193" s="236">
        <f>IF(O193="sníž. přenesená",K193,0)</f>
        <v>0</v>
      </c>
      <c r="BI193" s="236">
        <f>IF(O193="nulová",K193,0)</f>
        <v>0</v>
      </c>
      <c r="BJ193" s="17" t="s">
        <v>89</v>
      </c>
      <c r="BK193" s="236">
        <f>ROUND(P193*H193,2)</f>
        <v>0</v>
      </c>
      <c r="BL193" s="17" t="s">
        <v>376</v>
      </c>
      <c r="BM193" s="235" t="s">
        <v>434</v>
      </c>
    </row>
    <row r="194" spans="1:47" s="2" customFormat="1" ht="12">
      <c r="A194" s="38"/>
      <c r="B194" s="39"/>
      <c r="C194" s="40"/>
      <c r="D194" s="237" t="s">
        <v>158</v>
      </c>
      <c r="E194" s="40"/>
      <c r="F194" s="238" t="s">
        <v>435</v>
      </c>
      <c r="G194" s="40"/>
      <c r="H194" s="40"/>
      <c r="I194" s="239"/>
      <c r="J194" s="239"/>
      <c r="K194" s="40"/>
      <c r="L194" s="40"/>
      <c r="M194" s="44"/>
      <c r="N194" s="240"/>
      <c r="O194" s="241"/>
      <c r="P194" s="91"/>
      <c r="Q194" s="91"/>
      <c r="R194" s="91"/>
      <c r="S194" s="91"/>
      <c r="T194" s="91"/>
      <c r="U194" s="91"/>
      <c r="V194" s="91"/>
      <c r="W194" s="91"/>
      <c r="X194" s="92"/>
      <c r="Y194" s="38"/>
      <c r="Z194" s="38"/>
      <c r="AA194" s="38"/>
      <c r="AB194" s="38"/>
      <c r="AC194" s="38"/>
      <c r="AD194" s="38"/>
      <c r="AE194" s="38"/>
      <c r="AT194" s="17" t="s">
        <v>158</v>
      </c>
      <c r="AU194" s="17" t="s">
        <v>91</v>
      </c>
    </row>
    <row r="195" spans="1:47" s="2" customFormat="1" ht="12">
      <c r="A195" s="38"/>
      <c r="B195" s="39"/>
      <c r="C195" s="40"/>
      <c r="D195" s="282" t="s">
        <v>169</v>
      </c>
      <c r="E195" s="40"/>
      <c r="F195" s="283" t="s">
        <v>436</v>
      </c>
      <c r="G195" s="40"/>
      <c r="H195" s="40"/>
      <c r="I195" s="239"/>
      <c r="J195" s="239"/>
      <c r="K195" s="40"/>
      <c r="L195" s="40"/>
      <c r="M195" s="44"/>
      <c r="N195" s="286"/>
      <c r="O195" s="287"/>
      <c r="P195" s="288"/>
      <c r="Q195" s="288"/>
      <c r="R195" s="288"/>
      <c r="S195" s="288"/>
      <c r="T195" s="288"/>
      <c r="U195" s="288"/>
      <c r="V195" s="288"/>
      <c r="W195" s="288"/>
      <c r="X195" s="289"/>
      <c r="Y195" s="38"/>
      <c r="Z195" s="38"/>
      <c r="AA195" s="38"/>
      <c r="AB195" s="38"/>
      <c r="AC195" s="38"/>
      <c r="AD195" s="38"/>
      <c r="AE195" s="38"/>
      <c r="AT195" s="17" t="s">
        <v>169</v>
      </c>
      <c r="AU195" s="17" t="s">
        <v>91</v>
      </c>
    </row>
    <row r="196" spans="1:31" s="2" customFormat="1" ht="6.95" customHeight="1">
      <c r="A196" s="38"/>
      <c r="B196" s="66"/>
      <c r="C196" s="67"/>
      <c r="D196" s="67"/>
      <c r="E196" s="67"/>
      <c r="F196" s="67"/>
      <c r="G196" s="67"/>
      <c r="H196" s="67"/>
      <c r="I196" s="67"/>
      <c r="J196" s="67"/>
      <c r="K196" s="67"/>
      <c r="L196" s="67"/>
      <c r="M196" s="44"/>
      <c r="N196" s="38"/>
      <c r="P196" s="38"/>
      <c r="Q196" s="38"/>
      <c r="R196" s="38"/>
      <c r="S196" s="38"/>
      <c r="T196" s="38"/>
      <c r="U196" s="38"/>
      <c r="V196" s="38"/>
      <c r="W196" s="38"/>
      <c r="X196" s="38"/>
      <c r="Y196" s="38"/>
      <c r="Z196" s="38"/>
      <c r="AA196" s="38"/>
      <c r="AB196" s="38"/>
      <c r="AC196" s="38"/>
      <c r="AD196" s="38"/>
      <c r="AE196" s="38"/>
    </row>
  </sheetData>
  <sheetProtection password="CC35" sheet="1" objects="1" scenarios="1" formatColumns="0" formatRows="0" autoFilter="0"/>
  <autoFilter ref="C121:L195"/>
  <mergeCells count="9">
    <mergeCell ref="E7:H7"/>
    <mergeCell ref="E9:H9"/>
    <mergeCell ref="E18:H18"/>
    <mergeCell ref="E27:H27"/>
    <mergeCell ref="E85:H85"/>
    <mergeCell ref="E87:H87"/>
    <mergeCell ref="E112:H112"/>
    <mergeCell ref="E114:H114"/>
    <mergeCell ref="M2:Z2"/>
  </mergeCells>
  <hyperlinks>
    <hyperlink ref="F126" r:id="rId1" display="https://podminky.urs.cz/item/CS_URS_2021_01/619991001"/>
    <hyperlink ref="F131" r:id="rId2" display="https://podminky.urs.cz/item/CS_URS_2021_01/949101111"/>
    <hyperlink ref="F135" r:id="rId3" display="https://podminky.urs.cz/item/CS_URS_2021_01/952901111"/>
    <hyperlink ref="F140" r:id="rId4" display="https://podminky.urs.cz/item/CS_URS_2021_01/998011002"/>
    <hyperlink ref="F145" r:id="rId5" display="https://podminky.urs.cz/item/CS_URS_2021_01/784181121"/>
    <hyperlink ref="F152" r:id="rId6" display="https://podminky.urs.cz/item/CS_URS_2021_01/784211101"/>
    <hyperlink ref="F157" r:id="rId7" display="https://podminky.urs.cz/item/CS_URS_2021_01/460941111"/>
    <hyperlink ref="F160" r:id="rId8" display="https://podminky.urs.cz/item/CS_URS_2021_01/460941211"/>
    <hyperlink ref="F163" r:id="rId9" display="https://podminky.urs.cz/item/CS_URS_2021_01/460941213"/>
    <hyperlink ref="F168" r:id="rId10" display="https://podminky.urs.cz/item/CS_URS_2021_01/468101411"/>
    <hyperlink ref="F171" r:id="rId11" display="https://podminky.urs.cz/item/CS_URS_2021_01/468101413"/>
    <hyperlink ref="F174" r:id="rId12" display="https://podminky.urs.cz/item/CS_URS_2021_01/469971111"/>
    <hyperlink ref="F178" r:id="rId13" display="https://podminky.urs.cz/item/CS_URS_2021_01/469971121"/>
    <hyperlink ref="F182" r:id="rId14" display="https://podminky.urs.cz/item/CS_URS_2021_01/469972111"/>
    <hyperlink ref="F186" r:id="rId15" display="https://podminky.urs.cz/item/CS_URS_2021_01/469972121"/>
    <hyperlink ref="F191" r:id="rId16" display="https://podminky.urs.cz/item/CS_URS_2021_01/469973114"/>
    <hyperlink ref="F195" r:id="rId17" display="https://podminky.urs.cz/item/CS_URS_2021_01/46998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
</worksheet>
</file>

<file path=xl/worksheets/sheet7.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106</v>
      </c>
    </row>
    <row r="3" spans="2:46" s="1" customFormat="1" ht="6.95" customHeight="1">
      <c r="B3" s="137"/>
      <c r="C3" s="138"/>
      <c r="D3" s="138"/>
      <c r="E3" s="138"/>
      <c r="F3" s="138"/>
      <c r="G3" s="138"/>
      <c r="H3" s="138"/>
      <c r="I3" s="138"/>
      <c r="J3" s="138"/>
      <c r="K3" s="138"/>
      <c r="L3" s="138"/>
      <c r="M3" s="20"/>
      <c r="AT3" s="17" t="s">
        <v>91</v>
      </c>
    </row>
    <row r="4" spans="2:46" s="1" customFormat="1" ht="24.95" customHeight="1">
      <c r="B4" s="20"/>
      <c r="D4" s="139" t="s">
        <v>113</v>
      </c>
      <c r="M4" s="20"/>
      <c r="N4" s="140" t="s">
        <v>11</v>
      </c>
      <c r="AT4" s="17" t="s">
        <v>4</v>
      </c>
    </row>
    <row r="5" spans="2:13" s="1" customFormat="1" ht="6.95" customHeight="1">
      <c r="B5" s="20"/>
      <c r="M5" s="20"/>
    </row>
    <row r="6" spans="2:13" s="1" customFormat="1" ht="12" customHeight="1">
      <c r="B6" s="20"/>
      <c r="D6" s="141" t="s">
        <v>17</v>
      </c>
      <c r="M6" s="20"/>
    </row>
    <row r="7" spans="2:13" s="1" customFormat="1" ht="16.5" customHeight="1">
      <c r="B7" s="20"/>
      <c r="E7" s="142" t="str">
        <f>'Rekapitulace stavby'!K6</f>
        <v>MŠ Pionýrů – Oprava elektroinstalace (osvětlení) čtyř tříd, Sokolov</v>
      </c>
      <c r="F7" s="141"/>
      <c r="G7" s="141"/>
      <c r="H7" s="141"/>
      <c r="M7" s="20"/>
    </row>
    <row r="8" spans="1:31" s="2" customFormat="1" ht="12" customHeight="1">
      <c r="A8" s="38"/>
      <c r="B8" s="44"/>
      <c r="C8" s="38"/>
      <c r="D8" s="141" t="s">
        <v>114</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c r="A9" s="38"/>
      <c r="B9" s="44"/>
      <c r="C9" s="38"/>
      <c r="D9" s="38"/>
      <c r="E9" s="143" t="s">
        <v>437</v>
      </c>
      <c r="F9" s="38"/>
      <c r="G9" s="38"/>
      <c r="H9" s="38"/>
      <c r="I9" s="38"/>
      <c r="J9" s="38"/>
      <c r="K9" s="38"/>
      <c r="L9" s="38"/>
      <c r="M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c r="A11" s="38"/>
      <c r="B11" s="44"/>
      <c r="C11" s="38"/>
      <c r="D11" s="141" t="s">
        <v>19</v>
      </c>
      <c r="E11" s="38"/>
      <c r="F11" s="144" t="s">
        <v>20</v>
      </c>
      <c r="G11" s="38"/>
      <c r="H11" s="38"/>
      <c r="I11" s="141" t="s">
        <v>21</v>
      </c>
      <c r="J11" s="144" t="s">
        <v>1</v>
      </c>
      <c r="K11" s="38"/>
      <c r="L11" s="38"/>
      <c r="M11" s="63"/>
      <c r="S11" s="38"/>
      <c r="T11" s="38"/>
      <c r="U11" s="38"/>
      <c r="V11" s="38"/>
      <c r="W11" s="38"/>
      <c r="X11" s="38"/>
      <c r="Y11" s="38"/>
      <c r="Z11" s="38"/>
      <c r="AA11" s="38"/>
      <c r="AB11" s="38"/>
      <c r="AC11" s="38"/>
      <c r="AD11" s="38"/>
      <c r="AE11" s="38"/>
    </row>
    <row r="12" spans="1:31" s="2" customFormat="1" ht="12" customHeight="1">
      <c r="A12" s="38"/>
      <c r="B12" s="44"/>
      <c r="C12" s="38"/>
      <c r="D12" s="141" t="s">
        <v>23</v>
      </c>
      <c r="E12" s="38"/>
      <c r="F12" s="144" t="s">
        <v>24</v>
      </c>
      <c r="G12" s="38"/>
      <c r="H12" s="38"/>
      <c r="I12" s="141" t="s">
        <v>25</v>
      </c>
      <c r="J12" s="145" t="str">
        <f>'Rekapitulace stavby'!AN8</f>
        <v>23. 2. 2022</v>
      </c>
      <c r="K12" s="38"/>
      <c r="L12" s="38"/>
      <c r="M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c r="A14" s="38"/>
      <c r="B14" s="44"/>
      <c r="C14" s="38"/>
      <c r="D14" s="141" t="s">
        <v>27</v>
      </c>
      <c r="E14" s="38"/>
      <c r="F14" s="38"/>
      <c r="G14" s="38"/>
      <c r="H14" s="38"/>
      <c r="I14" s="141" t="s">
        <v>28</v>
      </c>
      <c r="J14" s="144" t="s">
        <v>1</v>
      </c>
      <c r="K14" s="38"/>
      <c r="L14" s="38"/>
      <c r="M14" s="63"/>
      <c r="S14" s="38"/>
      <c r="T14" s="38"/>
      <c r="U14" s="38"/>
      <c r="V14" s="38"/>
      <c r="W14" s="38"/>
      <c r="X14" s="38"/>
      <c r="Y14" s="38"/>
      <c r="Z14" s="38"/>
      <c r="AA14" s="38"/>
      <c r="AB14" s="38"/>
      <c r="AC14" s="38"/>
      <c r="AD14" s="38"/>
      <c r="AE14" s="38"/>
    </row>
    <row r="15" spans="1:31" s="2" customFormat="1" ht="18" customHeight="1">
      <c r="A15" s="38"/>
      <c r="B15" s="44"/>
      <c r="C15" s="38"/>
      <c r="D15" s="38"/>
      <c r="E15" s="144" t="s">
        <v>29</v>
      </c>
      <c r="F15" s="38"/>
      <c r="G15" s="38"/>
      <c r="H15" s="38"/>
      <c r="I15" s="141" t="s">
        <v>30</v>
      </c>
      <c r="J15" s="144" t="s">
        <v>1</v>
      </c>
      <c r="K15" s="38"/>
      <c r="L15" s="38"/>
      <c r="M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c r="A17" s="38"/>
      <c r="B17" s="44"/>
      <c r="C17" s="38"/>
      <c r="D17" s="141" t="s">
        <v>31</v>
      </c>
      <c r="E17" s="38"/>
      <c r="F17" s="38"/>
      <c r="G17" s="38"/>
      <c r="H17" s="38"/>
      <c r="I17" s="141" t="s">
        <v>28</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30</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c r="A20" s="38"/>
      <c r="B20" s="44"/>
      <c r="C20" s="38"/>
      <c r="D20" s="141" t="s">
        <v>33</v>
      </c>
      <c r="E20" s="38"/>
      <c r="F20" s="38"/>
      <c r="G20" s="38"/>
      <c r="H20" s="38"/>
      <c r="I20" s="141" t="s">
        <v>28</v>
      </c>
      <c r="J20" s="144" t="s">
        <v>1</v>
      </c>
      <c r="K20" s="38"/>
      <c r="L20" s="38"/>
      <c r="M20" s="63"/>
      <c r="S20" s="38"/>
      <c r="T20" s="38"/>
      <c r="U20" s="38"/>
      <c r="V20" s="38"/>
      <c r="W20" s="38"/>
      <c r="X20" s="38"/>
      <c r="Y20" s="38"/>
      <c r="Z20" s="38"/>
      <c r="AA20" s="38"/>
      <c r="AB20" s="38"/>
      <c r="AC20" s="38"/>
      <c r="AD20" s="38"/>
      <c r="AE20" s="38"/>
    </row>
    <row r="21" spans="1:31" s="2" customFormat="1" ht="18" customHeight="1">
      <c r="A21" s="38"/>
      <c r="B21" s="44"/>
      <c r="C21" s="38"/>
      <c r="D21" s="38"/>
      <c r="E21" s="144" t="s">
        <v>34</v>
      </c>
      <c r="F21" s="38"/>
      <c r="G21" s="38"/>
      <c r="H21" s="38"/>
      <c r="I21" s="141" t="s">
        <v>30</v>
      </c>
      <c r="J21" s="144" t="s">
        <v>1</v>
      </c>
      <c r="K21" s="38"/>
      <c r="L21" s="38"/>
      <c r="M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c r="A23" s="38"/>
      <c r="B23" s="44"/>
      <c r="C23" s="38"/>
      <c r="D23" s="141" t="s">
        <v>35</v>
      </c>
      <c r="E23" s="38"/>
      <c r="F23" s="38"/>
      <c r="G23" s="38"/>
      <c r="H23" s="38"/>
      <c r="I23" s="141" t="s">
        <v>28</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 xml:space="preserve"> </v>
      </c>
      <c r="F24" s="38"/>
      <c r="G24" s="38"/>
      <c r="H24" s="38"/>
      <c r="I24" s="141" t="s">
        <v>30</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c r="A26" s="38"/>
      <c r="B26" s="44"/>
      <c r="C26" s="38"/>
      <c r="D26" s="141" t="s">
        <v>37</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c r="A30" s="38"/>
      <c r="B30" s="44"/>
      <c r="C30" s="38"/>
      <c r="D30" s="38"/>
      <c r="E30" s="141" t="s">
        <v>116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c r="A31" s="38"/>
      <c r="B31" s="44"/>
      <c r="C31" s="38"/>
      <c r="D31" s="38"/>
      <c r="E31" s="141" t="s">
        <v>117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c r="A32" s="38"/>
      <c r="B32" s="44"/>
      <c r="C32" s="38"/>
      <c r="D32" s="152" t="s">
        <v>39</v>
      </c>
      <c r="E32" s="38"/>
      <c r="F32" s="38"/>
      <c r="G32" s="38"/>
      <c r="H32" s="38"/>
      <c r="I32" s="38"/>
      <c r="J32" s="38"/>
      <c r="K32" s="153">
        <f>ROUND(K122,2)</f>
        <v>0</v>
      </c>
      <c r="L32" s="38"/>
      <c r="M32" s="63"/>
      <c r="S32" s="38"/>
      <c r="T32" s="38"/>
      <c r="U32" s="38"/>
      <c r="V32" s="38"/>
      <c r="W32" s="38"/>
      <c r="X32" s="38"/>
      <c r="Y32" s="38"/>
      <c r="Z32" s="38"/>
      <c r="AA32" s="38"/>
      <c r="AB32" s="38"/>
      <c r="AC32" s="38"/>
      <c r="AD32" s="38"/>
      <c r="AE32" s="38"/>
    </row>
    <row r="33" spans="1:31" s="2" customFormat="1" ht="6.95" customHeight="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c r="A34" s="38"/>
      <c r="B34" s="44"/>
      <c r="C34" s="38"/>
      <c r="D34" s="38"/>
      <c r="E34" s="38"/>
      <c r="F34" s="154" t="s">
        <v>41</v>
      </c>
      <c r="G34" s="38"/>
      <c r="H34" s="38"/>
      <c r="I34" s="154" t="s">
        <v>40</v>
      </c>
      <c r="J34" s="38"/>
      <c r="K34" s="154" t="s">
        <v>42</v>
      </c>
      <c r="L34" s="38"/>
      <c r="M34" s="63"/>
      <c r="S34" s="38"/>
      <c r="T34" s="38"/>
      <c r="U34" s="38"/>
      <c r="V34" s="38"/>
      <c r="W34" s="38"/>
      <c r="X34" s="38"/>
      <c r="Y34" s="38"/>
      <c r="Z34" s="38"/>
      <c r="AA34" s="38"/>
      <c r="AB34" s="38"/>
      <c r="AC34" s="38"/>
      <c r="AD34" s="38"/>
      <c r="AE34" s="38"/>
    </row>
    <row r="35" spans="1:31" s="2" customFormat="1" ht="14.4" customHeight="1">
      <c r="A35" s="38"/>
      <c r="B35" s="44"/>
      <c r="C35" s="38"/>
      <c r="D35" s="155" t="s">
        <v>43</v>
      </c>
      <c r="E35" s="141" t="s">
        <v>44</v>
      </c>
      <c r="F35" s="151">
        <f>ROUND((SUM(BE122:BE195)),2)</f>
        <v>0</v>
      </c>
      <c r="G35" s="38"/>
      <c r="H35" s="38"/>
      <c r="I35" s="156">
        <v>0.21</v>
      </c>
      <c r="J35" s="38"/>
      <c r="K35" s="151">
        <f>ROUND(((SUM(BE122:BE195))*I35),2)</f>
        <v>0</v>
      </c>
      <c r="L35" s="38"/>
      <c r="M35" s="63"/>
      <c r="S35" s="38"/>
      <c r="T35" s="38"/>
      <c r="U35" s="38"/>
      <c r="V35" s="38"/>
      <c r="W35" s="38"/>
      <c r="X35" s="38"/>
      <c r="Y35" s="38"/>
      <c r="Z35" s="38"/>
      <c r="AA35" s="38"/>
      <c r="AB35" s="38"/>
      <c r="AC35" s="38"/>
      <c r="AD35" s="38"/>
      <c r="AE35" s="38"/>
    </row>
    <row r="36" spans="1:31" s="2" customFormat="1" ht="14.4" customHeight="1">
      <c r="A36" s="38"/>
      <c r="B36" s="44"/>
      <c r="C36" s="38"/>
      <c r="D36" s="38"/>
      <c r="E36" s="141" t="s">
        <v>45</v>
      </c>
      <c r="F36" s="151">
        <f>ROUND((SUM(BF122:BF195)),2)</f>
        <v>0</v>
      </c>
      <c r="G36" s="38"/>
      <c r="H36" s="38"/>
      <c r="I36" s="156">
        <v>0.15</v>
      </c>
      <c r="J36" s="38"/>
      <c r="K36" s="151">
        <f>ROUND(((SUM(BF122:BF195))*I36),2)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46</v>
      </c>
      <c r="F37" s="151">
        <f>ROUND((SUM(BG122:BG195)),2)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47</v>
      </c>
      <c r="F38" s="151">
        <f>ROUND((SUM(BH122:BH195)),2)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48</v>
      </c>
      <c r="F39" s="151">
        <f>ROUND((SUM(BI122:BI195)),2)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c r="A41" s="38"/>
      <c r="B41" s="44"/>
      <c r="C41" s="157"/>
      <c r="D41" s="158" t="s">
        <v>49</v>
      </c>
      <c r="E41" s="159"/>
      <c r="F41" s="159"/>
      <c r="G41" s="160" t="s">
        <v>50</v>
      </c>
      <c r="H41" s="161" t="s">
        <v>51</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c r="B43" s="20"/>
      <c r="M43" s="20"/>
    </row>
    <row r="44" spans="2:13" s="1" customFormat="1" ht="14.4" customHeight="1">
      <c r="B44" s="20"/>
      <c r="M44" s="20"/>
    </row>
    <row r="45" spans="2:13" s="1" customFormat="1" ht="14.4" customHeight="1">
      <c r="B45" s="20"/>
      <c r="M45" s="20"/>
    </row>
    <row r="46" spans="2:13" s="1" customFormat="1" ht="14.4" customHeight="1">
      <c r="B46" s="20"/>
      <c r="M46" s="20"/>
    </row>
    <row r="47" spans="2:13" s="1" customFormat="1" ht="14.4" customHeight="1">
      <c r="B47" s="20"/>
      <c r="M47" s="20"/>
    </row>
    <row r="48" spans="2:13" s="1" customFormat="1" ht="14.4" customHeight="1">
      <c r="B48" s="20"/>
      <c r="M48" s="20"/>
    </row>
    <row r="49" spans="2:13" s="1" customFormat="1" ht="14.4" customHeight="1">
      <c r="B49" s="20"/>
      <c r="M49" s="20"/>
    </row>
    <row r="50" spans="2:13" s="2" customFormat="1" ht="14.4" customHeight="1">
      <c r="B50" s="63"/>
      <c r="D50" s="164" t="s">
        <v>52</v>
      </c>
      <c r="E50" s="165"/>
      <c r="F50" s="165"/>
      <c r="G50" s="164" t="s">
        <v>53</v>
      </c>
      <c r="H50" s="165"/>
      <c r="I50" s="165"/>
      <c r="J50" s="165"/>
      <c r="K50" s="165"/>
      <c r="L50" s="165"/>
      <c r="M50" s="63"/>
    </row>
    <row r="51" spans="2:13" ht="12">
      <c r="B51" s="20"/>
      <c r="M51" s="20"/>
    </row>
    <row r="52" spans="2:13" ht="12">
      <c r="B52" s="20"/>
      <c r="M52" s="20"/>
    </row>
    <row r="53" spans="2:13" ht="12">
      <c r="B53" s="20"/>
      <c r="M53" s="20"/>
    </row>
    <row r="54" spans="2:13" ht="12">
      <c r="B54" s="20"/>
      <c r="M54" s="20"/>
    </row>
    <row r="55" spans="2:13" ht="12">
      <c r="B55" s="20"/>
      <c r="M55" s="20"/>
    </row>
    <row r="56" spans="2:13" ht="12">
      <c r="B56" s="20"/>
      <c r="M56" s="20"/>
    </row>
    <row r="57" spans="2:13" ht="12">
      <c r="B57" s="20"/>
      <c r="M57" s="20"/>
    </row>
    <row r="58" spans="2:13" ht="12">
      <c r="B58" s="20"/>
      <c r="M58" s="20"/>
    </row>
    <row r="59" spans="2:13" ht="12">
      <c r="B59" s="20"/>
      <c r="M59" s="20"/>
    </row>
    <row r="60" spans="2:13" ht="12">
      <c r="B60" s="20"/>
      <c r="M60" s="20"/>
    </row>
    <row r="61" spans="1:31" s="2" customFormat="1" ht="12">
      <c r="A61" s="38"/>
      <c r="B61" s="44"/>
      <c r="C61" s="38"/>
      <c r="D61" s="166" t="s">
        <v>54</v>
      </c>
      <c r="E61" s="167"/>
      <c r="F61" s="168" t="s">
        <v>55</v>
      </c>
      <c r="G61" s="166" t="s">
        <v>54</v>
      </c>
      <c r="H61" s="167"/>
      <c r="I61" s="167"/>
      <c r="J61" s="169" t="s">
        <v>55</v>
      </c>
      <c r="K61" s="167"/>
      <c r="L61" s="167"/>
      <c r="M61" s="63"/>
      <c r="S61" s="38"/>
      <c r="T61" s="38"/>
      <c r="U61" s="38"/>
      <c r="V61" s="38"/>
      <c r="W61" s="38"/>
      <c r="X61" s="38"/>
      <c r="Y61" s="38"/>
      <c r="Z61" s="38"/>
      <c r="AA61" s="38"/>
      <c r="AB61" s="38"/>
      <c r="AC61" s="38"/>
      <c r="AD61" s="38"/>
      <c r="AE61" s="38"/>
    </row>
    <row r="62" spans="2:13" ht="12">
      <c r="B62" s="20"/>
      <c r="M62" s="20"/>
    </row>
    <row r="63" spans="2:13" ht="12">
      <c r="B63" s="20"/>
      <c r="M63" s="20"/>
    </row>
    <row r="64" spans="2:13" ht="12">
      <c r="B64" s="20"/>
      <c r="M64" s="20"/>
    </row>
    <row r="65" spans="1:31" s="2" customFormat="1" ht="12">
      <c r="A65" s="38"/>
      <c r="B65" s="44"/>
      <c r="C65" s="38"/>
      <c r="D65" s="164" t="s">
        <v>56</v>
      </c>
      <c r="E65" s="170"/>
      <c r="F65" s="170"/>
      <c r="G65" s="164" t="s">
        <v>57</v>
      </c>
      <c r="H65" s="170"/>
      <c r="I65" s="170"/>
      <c r="J65" s="170"/>
      <c r="K65" s="170"/>
      <c r="L65" s="170"/>
      <c r="M65" s="63"/>
      <c r="S65" s="38"/>
      <c r="T65" s="38"/>
      <c r="U65" s="38"/>
      <c r="V65" s="38"/>
      <c r="W65" s="38"/>
      <c r="X65" s="38"/>
      <c r="Y65" s="38"/>
      <c r="Z65" s="38"/>
      <c r="AA65" s="38"/>
      <c r="AB65" s="38"/>
      <c r="AC65" s="38"/>
      <c r="AD65" s="38"/>
      <c r="AE65" s="38"/>
    </row>
    <row r="66" spans="2:13" ht="12">
      <c r="B66" s="20"/>
      <c r="M66" s="20"/>
    </row>
    <row r="67" spans="2:13" ht="12">
      <c r="B67" s="20"/>
      <c r="M67" s="20"/>
    </row>
    <row r="68" spans="2:13" ht="12">
      <c r="B68" s="20"/>
      <c r="M68" s="20"/>
    </row>
    <row r="69" spans="2:13" ht="12">
      <c r="B69" s="20"/>
      <c r="M69" s="20"/>
    </row>
    <row r="70" spans="2:13" ht="12">
      <c r="B70" s="20"/>
      <c r="M70" s="20"/>
    </row>
    <row r="71" spans="2:13" ht="12">
      <c r="B71" s="20"/>
      <c r="M71" s="20"/>
    </row>
    <row r="72" spans="2:13" ht="12">
      <c r="B72" s="20"/>
      <c r="M72" s="20"/>
    </row>
    <row r="73" spans="2:13" ht="12">
      <c r="B73" s="20"/>
      <c r="M73" s="20"/>
    </row>
    <row r="74" spans="2:13" ht="12">
      <c r="B74" s="20"/>
      <c r="M74" s="20"/>
    </row>
    <row r="75" spans="2:13" ht="12">
      <c r="B75" s="20"/>
      <c r="M75" s="20"/>
    </row>
    <row r="76" spans="1:31" s="2" customFormat="1" ht="12">
      <c r="A76" s="38"/>
      <c r="B76" s="44"/>
      <c r="C76" s="38"/>
      <c r="D76" s="166" t="s">
        <v>54</v>
      </c>
      <c r="E76" s="167"/>
      <c r="F76" s="168" t="s">
        <v>55</v>
      </c>
      <c r="G76" s="166" t="s">
        <v>54</v>
      </c>
      <c r="H76" s="167"/>
      <c r="I76" s="167"/>
      <c r="J76" s="169" t="s">
        <v>55</v>
      </c>
      <c r="K76" s="167"/>
      <c r="L76" s="167"/>
      <c r="M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118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MŠ Pionýrů – Oprava elektroinstalace (osvětlení) čtyř tříd, Sokolov</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114</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06 - Stavební přípomoc m.č. 102</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23</v>
      </c>
      <c r="D89" s="40"/>
      <c r="E89" s="40"/>
      <c r="F89" s="27" t="str">
        <f>F12</f>
        <v>Sokolov</v>
      </c>
      <c r="G89" s="40"/>
      <c r="H89" s="40"/>
      <c r="I89" s="32" t="s">
        <v>25</v>
      </c>
      <c r="J89" s="79" t="str">
        <f>IF(J12="","",J12)</f>
        <v>23. 2. 2022</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Město Sokolov</v>
      </c>
      <c r="G91" s="40"/>
      <c r="H91" s="40"/>
      <c r="I91" s="32" t="s">
        <v>33</v>
      </c>
      <c r="J91" s="36" t="str">
        <f>E21</f>
        <v>Ing. Jiří Voráč</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31</v>
      </c>
      <c r="D92" s="40"/>
      <c r="E92" s="40"/>
      <c r="F92" s="27" t="str">
        <f>IF(E18="","",E18)</f>
        <v>Vyplň údaj</v>
      </c>
      <c r="G92" s="40"/>
      <c r="H92" s="40"/>
      <c r="I92" s="32" t="s">
        <v>35</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119</v>
      </c>
      <c r="D94" s="177"/>
      <c r="E94" s="177"/>
      <c r="F94" s="177"/>
      <c r="G94" s="177"/>
      <c r="H94" s="177"/>
      <c r="I94" s="178" t="s">
        <v>120</v>
      </c>
      <c r="J94" s="178" t="s">
        <v>121</v>
      </c>
      <c r="K94" s="178" t="s">
        <v>122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123</v>
      </c>
      <c r="D96" s="40"/>
      <c r="E96" s="40"/>
      <c r="F96" s="40"/>
      <c r="G96" s="40"/>
      <c r="H96" s="40"/>
      <c r="I96" s="110">
        <f>Q122</f>
        <v>0</v>
      </c>
      <c r="J96" s="110">
        <f>R122</f>
        <v>0</v>
      </c>
      <c r="K96" s="110">
        <f>K122</f>
        <v>0</v>
      </c>
      <c r="L96" s="40"/>
      <c r="M96" s="63"/>
      <c r="S96" s="38"/>
      <c r="T96" s="38"/>
      <c r="U96" s="38"/>
      <c r="V96" s="38"/>
      <c r="W96" s="38"/>
      <c r="X96" s="38"/>
      <c r="Y96" s="38"/>
      <c r="Z96" s="38"/>
      <c r="AA96" s="38"/>
      <c r="AB96" s="38"/>
      <c r="AC96" s="38"/>
      <c r="AD96" s="38"/>
      <c r="AE96" s="38"/>
      <c r="AU96" s="17" t="s">
        <v>124</v>
      </c>
    </row>
    <row r="97" spans="1:31" s="9" customFormat="1" ht="24.95" customHeight="1">
      <c r="A97" s="9"/>
      <c r="B97" s="180"/>
      <c r="C97" s="181"/>
      <c r="D97" s="182" t="s">
        <v>319</v>
      </c>
      <c r="E97" s="183"/>
      <c r="F97" s="183"/>
      <c r="G97" s="183"/>
      <c r="H97" s="183"/>
      <c r="I97" s="184">
        <f>Q123</f>
        <v>0</v>
      </c>
      <c r="J97" s="184">
        <f>R123</f>
        <v>0</v>
      </c>
      <c r="K97" s="184">
        <f>K123</f>
        <v>0</v>
      </c>
      <c r="L97" s="181"/>
      <c r="M97" s="185"/>
      <c r="S97" s="9"/>
      <c r="T97" s="9"/>
      <c r="U97" s="9"/>
      <c r="V97" s="9"/>
      <c r="W97" s="9"/>
      <c r="X97" s="9"/>
      <c r="Y97" s="9"/>
      <c r="Z97" s="9"/>
      <c r="AA97" s="9"/>
      <c r="AB97" s="9"/>
      <c r="AC97" s="9"/>
      <c r="AD97" s="9"/>
      <c r="AE97" s="9"/>
    </row>
    <row r="98" spans="1:31" s="9" customFormat="1" ht="24.95" customHeight="1">
      <c r="A98" s="9"/>
      <c r="B98" s="180"/>
      <c r="C98" s="181"/>
      <c r="D98" s="182" t="s">
        <v>320</v>
      </c>
      <c r="E98" s="183"/>
      <c r="F98" s="183"/>
      <c r="G98" s="183"/>
      <c r="H98" s="183"/>
      <c r="I98" s="184">
        <f>Q128</f>
        <v>0</v>
      </c>
      <c r="J98" s="184">
        <f>R128</f>
        <v>0</v>
      </c>
      <c r="K98" s="184">
        <f>K128</f>
        <v>0</v>
      </c>
      <c r="L98" s="181"/>
      <c r="M98" s="185"/>
      <c r="S98" s="9"/>
      <c r="T98" s="9"/>
      <c r="U98" s="9"/>
      <c r="V98" s="9"/>
      <c r="W98" s="9"/>
      <c r="X98" s="9"/>
      <c r="Y98" s="9"/>
      <c r="Z98" s="9"/>
      <c r="AA98" s="9"/>
      <c r="AB98" s="9"/>
      <c r="AC98" s="9"/>
      <c r="AD98" s="9"/>
      <c r="AE98" s="9"/>
    </row>
    <row r="99" spans="1:31" s="9" customFormat="1" ht="24.95" customHeight="1">
      <c r="A99" s="9"/>
      <c r="B99" s="180"/>
      <c r="C99" s="181"/>
      <c r="D99" s="182" t="s">
        <v>321</v>
      </c>
      <c r="E99" s="183"/>
      <c r="F99" s="183"/>
      <c r="G99" s="183"/>
      <c r="H99" s="183"/>
      <c r="I99" s="184">
        <f>Q137</f>
        <v>0</v>
      </c>
      <c r="J99" s="184">
        <f>R137</f>
        <v>0</v>
      </c>
      <c r="K99" s="184">
        <f>K137</f>
        <v>0</v>
      </c>
      <c r="L99" s="181"/>
      <c r="M99" s="185"/>
      <c r="S99" s="9"/>
      <c r="T99" s="9"/>
      <c r="U99" s="9"/>
      <c r="V99" s="9"/>
      <c r="W99" s="9"/>
      <c r="X99" s="9"/>
      <c r="Y99" s="9"/>
      <c r="Z99" s="9"/>
      <c r="AA99" s="9"/>
      <c r="AB99" s="9"/>
      <c r="AC99" s="9"/>
      <c r="AD99" s="9"/>
      <c r="AE99" s="9"/>
    </row>
    <row r="100" spans="1:31" s="9" customFormat="1" ht="24.95" customHeight="1">
      <c r="A100" s="9"/>
      <c r="B100" s="180"/>
      <c r="C100" s="181"/>
      <c r="D100" s="182" t="s">
        <v>322</v>
      </c>
      <c r="E100" s="183"/>
      <c r="F100" s="183"/>
      <c r="G100" s="183"/>
      <c r="H100" s="183"/>
      <c r="I100" s="184">
        <f>Q142</f>
        <v>0</v>
      </c>
      <c r="J100" s="184">
        <f>R142</f>
        <v>0</v>
      </c>
      <c r="K100" s="184">
        <f>K142</f>
        <v>0</v>
      </c>
      <c r="L100" s="181"/>
      <c r="M100" s="185"/>
      <c r="S100" s="9"/>
      <c r="T100" s="9"/>
      <c r="U100" s="9"/>
      <c r="V100" s="9"/>
      <c r="W100" s="9"/>
      <c r="X100" s="9"/>
      <c r="Y100" s="9"/>
      <c r="Z100" s="9"/>
      <c r="AA100" s="9"/>
      <c r="AB100" s="9"/>
      <c r="AC100" s="9"/>
      <c r="AD100" s="9"/>
      <c r="AE100" s="9"/>
    </row>
    <row r="101" spans="1:31" s="9" customFormat="1" ht="24.95" customHeight="1">
      <c r="A101" s="9"/>
      <c r="B101" s="180"/>
      <c r="C101" s="181"/>
      <c r="D101" s="182" t="s">
        <v>323</v>
      </c>
      <c r="E101" s="183"/>
      <c r="F101" s="183"/>
      <c r="G101" s="183"/>
      <c r="H101" s="183"/>
      <c r="I101" s="184">
        <f>Q153</f>
        <v>0</v>
      </c>
      <c r="J101" s="184">
        <f>R153</f>
        <v>0</v>
      </c>
      <c r="K101" s="184">
        <f>K153</f>
        <v>0</v>
      </c>
      <c r="L101" s="181"/>
      <c r="M101" s="185"/>
      <c r="S101" s="9"/>
      <c r="T101" s="9"/>
      <c r="U101" s="9"/>
      <c r="V101" s="9"/>
      <c r="W101" s="9"/>
      <c r="X101" s="9"/>
      <c r="Y101" s="9"/>
      <c r="Z101" s="9"/>
      <c r="AA101" s="9"/>
      <c r="AB101" s="9"/>
      <c r="AC101" s="9"/>
      <c r="AD101" s="9"/>
      <c r="AE101" s="9"/>
    </row>
    <row r="102" spans="1:31" s="10" customFormat="1" ht="19.9" customHeight="1">
      <c r="A102" s="10"/>
      <c r="B102" s="186"/>
      <c r="C102" s="187"/>
      <c r="D102" s="188" t="s">
        <v>324</v>
      </c>
      <c r="E102" s="189"/>
      <c r="F102" s="189"/>
      <c r="G102" s="189"/>
      <c r="H102" s="189"/>
      <c r="I102" s="190">
        <f>Q154</f>
        <v>0</v>
      </c>
      <c r="J102" s="190">
        <f>R154</f>
        <v>0</v>
      </c>
      <c r="K102" s="190">
        <f>K154</f>
        <v>0</v>
      </c>
      <c r="L102" s="187"/>
      <c r="M102" s="191"/>
      <c r="S102" s="10"/>
      <c r="T102" s="10"/>
      <c r="U102" s="10"/>
      <c r="V102" s="10"/>
      <c r="W102" s="10"/>
      <c r="X102" s="10"/>
      <c r="Y102" s="10"/>
      <c r="Z102" s="10"/>
      <c r="AA102" s="10"/>
      <c r="AB102" s="10"/>
      <c r="AC102" s="10"/>
      <c r="AD102" s="10"/>
      <c r="AE102" s="10"/>
    </row>
    <row r="103" spans="1:31" s="2" customFormat="1" ht="21.8" customHeight="1">
      <c r="A103" s="38"/>
      <c r="B103" s="39"/>
      <c r="C103" s="40"/>
      <c r="D103" s="40"/>
      <c r="E103" s="40"/>
      <c r="F103" s="40"/>
      <c r="G103" s="40"/>
      <c r="H103" s="40"/>
      <c r="I103" s="40"/>
      <c r="J103" s="40"/>
      <c r="K103" s="40"/>
      <c r="L103" s="40"/>
      <c r="M103" s="63"/>
      <c r="S103" s="38"/>
      <c r="T103" s="38"/>
      <c r="U103" s="38"/>
      <c r="V103" s="38"/>
      <c r="W103" s="38"/>
      <c r="X103" s="38"/>
      <c r="Y103" s="38"/>
      <c r="Z103" s="38"/>
      <c r="AA103" s="38"/>
      <c r="AB103" s="38"/>
      <c r="AC103" s="38"/>
      <c r="AD103" s="38"/>
      <c r="AE103" s="38"/>
    </row>
    <row r="104" spans="1:31" s="2" customFormat="1" ht="6.95" customHeight="1">
      <c r="A104" s="38"/>
      <c r="B104" s="66"/>
      <c r="C104" s="67"/>
      <c r="D104" s="67"/>
      <c r="E104" s="67"/>
      <c r="F104" s="67"/>
      <c r="G104" s="67"/>
      <c r="H104" s="67"/>
      <c r="I104" s="67"/>
      <c r="J104" s="67"/>
      <c r="K104" s="67"/>
      <c r="L104" s="67"/>
      <c r="M104" s="63"/>
      <c r="S104" s="38"/>
      <c r="T104" s="38"/>
      <c r="U104" s="38"/>
      <c r="V104" s="38"/>
      <c r="W104" s="38"/>
      <c r="X104" s="38"/>
      <c r="Y104" s="38"/>
      <c r="Z104" s="38"/>
      <c r="AA104" s="38"/>
      <c r="AB104" s="38"/>
      <c r="AC104" s="38"/>
      <c r="AD104" s="38"/>
      <c r="AE104" s="38"/>
    </row>
    <row r="108" spans="1:31" s="2" customFormat="1" ht="6.95" customHeight="1">
      <c r="A108" s="38"/>
      <c r="B108" s="68"/>
      <c r="C108" s="69"/>
      <c r="D108" s="69"/>
      <c r="E108" s="69"/>
      <c r="F108" s="69"/>
      <c r="G108" s="69"/>
      <c r="H108" s="69"/>
      <c r="I108" s="69"/>
      <c r="J108" s="69"/>
      <c r="K108" s="69"/>
      <c r="L108" s="69"/>
      <c r="M108" s="63"/>
      <c r="S108" s="38"/>
      <c r="T108" s="38"/>
      <c r="U108" s="38"/>
      <c r="V108" s="38"/>
      <c r="W108" s="38"/>
      <c r="X108" s="38"/>
      <c r="Y108" s="38"/>
      <c r="Z108" s="38"/>
      <c r="AA108" s="38"/>
      <c r="AB108" s="38"/>
      <c r="AC108" s="38"/>
      <c r="AD108" s="38"/>
      <c r="AE108" s="38"/>
    </row>
    <row r="109" spans="1:31" s="2" customFormat="1" ht="24.95" customHeight="1">
      <c r="A109" s="38"/>
      <c r="B109" s="39"/>
      <c r="C109" s="23" t="s">
        <v>129</v>
      </c>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40"/>
      <c r="M110" s="63"/>
      <c r="S110" s="38"/>
      <c r="T110" s="38"/>
      <c r="U110" s="38"/>
      <c r="V110" s="38"/>
      <c r="W110" s="38"/>
      <c r="X110" s="38"/>
      <c r="Y110" s="38"/>
      <c r="Z110" s="38"/>
      <c r="AA110" s="38"/>
      <c r="AB110" s="38"/>
      <c r="AC110" s="38"/>
      <c r="AD110" s="38"/>
      <c r="AE110" s="38"/>
    </row>
    <row r="111" spans="1:31" s="2" customFormat="1" ht="12" customHeight="1">
      <c r="A111" s="38"/>
      <c r="B111" s="39"/>
      <c r="C111" s="32" t="s">
        <v>17</v>
      </c>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175" t="str">
        <f>E7</f>
        <v>MŠ Pionýrů – Oprava elektroinstalace (osvětlení) čtyř tříd, Sokolov</v>
      </c>
      <c r="F112" s="32"/>
      <c r="G112" s="32"/>
      <c r="H112" s="32"/>
      <c r="I112" s="40"/>
      <c r="J112" s="40"/>
      <c r="K112" s="40"/>
      <c r="L112" s="40"/>
      <c r="M112" s="63"/>
      <c r="S112" s="38"/>
      <c r="T112" s="38"/>
      <c r="U112" s="38"/>
      <c r="V112" s="38"/>
      <c r="W112" s="38"/>
      <c r="X112" s="38"/>
      <c r="Y112" s="38"/>
      <c r="Z112" s="38"/>
      <c r="AA112" s="38"/>
      <c r="AB112" s="38"/>
      <c r="AC112" s="38"/>
      <c r="AD112" s="38"/>
      <c r="AE112" s="38"/>
    </row>
    <row r="113" spans="1:31" s="2" customFormat="1" ht="12" customHeight="1">
      <c r="A113" s="38"/>
      <c r="B113" s="39"/>
      <c r="C113" s="32" t="s">
        <v>114</v>
      </c>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76" t="str">
        <f>E9</f>
        <v>06 - Stavební přípomoc m.č. 102</v>
      </c>
      <c r="F114" s="40"/>
      <c r="G114" s="40"/>
      <c r="H114" s="40"/>
      <c r="I114" s="40"/>
      <c r="J114" s="40"/>
      <c r="K114" s="40"/>
      <c r="L114" s="40"/>
      <c r="M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12" customHeight="1">
      <c r="A116" s="38"/>
      <c r="B116" s="39"/>
      <c r="C116" s="32" t="s">
        <v>23</v>
      </c>
      <c r="D116" s="40"/>
      <c r="E116" s="40"/>
      <c r="F116" s="27" t="str">
        <f>F12</f>
        <v>Sokolov</v>
      </c>
      <c r="G116" s="40"/>
      <c r="H116" s="40"/>
      <c r="I116" s="32" t="s">
        <v>25</v>
      </c>
      <c r="J116" s="79" t="str">
        <f>IF(J12="","",J12)</f>
        <v>23. 2. 2022</v>
      </c>
      <c r="K116" s="40"/>
      <c r="L116" s="40"/>
      <c r="M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40"/>
      <c r="M117" s="63"/>
      <c r="S117" s="38"/>
      <c r="T117" s="38"/>
      <c r="U117" s="38"/>
      <c r="V117" s="38"/>
      <c r="W117" s="38"/>
      <c r="X117" s="38"/>
      <c r="Y117" s="38"/>
      <c r="Z117" s="38"/>
      <c r="AA117" s="38"/>
      <c r="AB117" s="38"/>
      <c r="AC117" s="38"/>
      <c r="AD117" s="38"/>
      <c r="AE117" s="38"/>
    </row>
    <row r="118" spans="1:31" s="2" customFormat="1" ht="15.15" customHeight="1">
      <c r="A118" s="38"/>
      <c r="B118" s="39"/>
      <c r="C118" s="32" t="s">
        <v>27</v>
      </c>
      <c r="D118" s="40"/>
      <c r="E118" s="40"/>
      <c r="F118" s="27" t="str">
        <f>E15</f>
        <v>Město Sokolov</v>
      </c>
      <c r="G118" s="40"/>
      <c r="H118" s="40"/>
      <c r="I118" s="32" t="s">
        <v>33</v>
      </c>
      <c r="J118" s="36" t="str">
        <f>E21</f>
        <v>Ing. Jiří Voráč</v>
      </c>
      <c r="K118" s="40"/>
      <c r="L118" s="40"/>
      <c r="M118" s="63"/>
      <c r="S118" s="38"/>
      <c r="T118" s="38"/>
      <c r="U118" s="38"/>
      <c r="V118" s="38"/>
      <c r="W118" s="38"/>
      <c r="X118" s="38"/>
      <c r="Y118" s="38"/>
      <c r="Z118" s="38"/>
      <c r="AA118" s="38"/>
      <c r="AB118" s="38"/>
      <c r="AC118" s="38"/>
      <c r="AD118" s="38"/>
      <c r="AE118" s="38"/>
    </row>
    <row r="119" spans="1:31" s="2" customFormat="1" ht="15.15" customHeight="1">
      <c r="A119" s="38"/>
      <c r="B119" s="39"/>
      <c r="C119" s="32" t="s">
        <v>31</v>
      </c>
      <c r="D119" s="40"/>
      <c r="E119" s="40"/>
      <c r="F119" s="27" t="str">
        <f>IF(E18="","",E18)</f>
        <v>Vyplň údaj</v>
      </c>
      <c r="G119" s="40"/>
      <c r="H119" s="40"/>
      <c r="I119" s="32" t="s">
        <v>35</v>
      </c>
      <c r="J119" s="36" t="str">
        <f>E24</f>
        <v xml:space="preserve"> </v>
      </c>
      <c r="K119" s="40"/>
      <c r="L119" s="40"/>
      <c r="M119" s="63"/>
      <c r="S119" s="38"/>
      <c r="T119" s="38"/>
      <c r="U119" s="38"/>
      <c r="V119" s="38"/>
      <c r="W119" s="38"/>
      <c r="X119" s="38"/>
      <c r="Y119" s="38"/>
      <c r="Z119" s="38"/>
      <c r="AA119" s="38"/>
      <c r="AB119" s="38"/>
      <c r="AC119" s="38"/>
      <c r="AD119" s="38"/>
      <c r="AE119" s="38"/>
    </row>
    <row r="120" spans="1:31" s="2" customFormat="1" ht="10.3" customHeight="1">
      <c r="A120" s="38"/>
      <c r="B120" s="39"/>
      <c r="C120" s="40"/>
      <c r="D120" s="40"/>
      <c r="E120" s="40"/>
      <c r="F120" s="40"/>
      <c r="G120" s="40"/>
      <c r="H120" s="40"/>
      <c r="I120" s="40"/>
      <c r="J120" s="40"/>
      <c r="K120" s="40"/>
      <c r="L120" s="40"/>
      <c r="M120" s="63"/>
      <c r="S120" s="38"/>
      <c r="T120" s="38"/>
      <c r="U120" s="38"/>
      <c r="V120" s="38"/>
      <c r="W120" s="38"/>
      <c r="X120" s="38"/>
      <c r="Y120" s="38"/>
      <c r="Z120" s="38"/>
      <c r="AA120" s="38"/>
      <c r="AB120" s="38"/>
      <c r="AC120" s="38"/>
      <c r="AD120" s="38"/>
      <c r="AE120" s="38"/>
    </row>
    <row r="121" spans="1:31" s="11" customFormat="1" ht="29.25" customHeight="1">
      <c r="A121" s="192"/>
      <c r="B121" s="193"/>
      <c r="C121" s="194" t="s">
        <v>130</v>
      </c>
      <c r="D121" s="195" t="s">
        <v>64</v>
      </c>
      <c r="E121" s="195" t="s">
        <v>60</v>
      </c>
      <c r="F121" s="195" t="s">
        <v>61</v>
      </c>
      <c r="G121" s="195" t="s">
        <v>131</v>
      </c>
      <c r="H121" s="195" t="s">
        <v>132</v>
      </c>
      <c r="I121" s="195" t="s">
        <v>133</v>
      </c>
      <c r="J121" s="195" t="s">
        <v>134</v>
      </c>
      <c r="K121" s="195" t="s">
        <v>122</v>
      </c>
      <c r="L121" s="196" t="s">
        <v>135</v>
      </c>
      <c r="M121" s="197"/>
      <c r="N121" s="100" t="s">
        <v>1</v>
      </c>
      <c r="O121" s="101" t="s">
        <v>43</v>
      </c>
      <c r="P121" s="101" t="s">
        <v>136</v>
      </c>
      <c r="Q121" s="101" t="s">
        <v>137</v>
      </c>
      <c r="R121" s="101" t="s">
        <v>138</v>
      </c>
      <c r="S121" s="101" t="s">
        <v>139</v>
      </c>
      <c r="T121" s="101" t="s">
        <v>140</v>
      </c>
      <c r="U121" s="101" t="s">
        <v>141</v>
      </c>
      <c r="V121" s="101" t="s">
        <v>142</v>
      </c>
      <c r="W121" s="101" t="s">
        <v>143</v>
      </c>
      <c r="X121" s="102" t="s">
        <v>144</v>
      </c>
      <c r="Y121" s="192"/>
      <c r="Z121" s="192"/>
      <c r="AA121" s="192"/>
      <c r="AB121" s="192"/>
      <c r="AC121" s="192"/>
      <c r="AD121" s="192"/>
      <c r="AE121" s="192"/>
    </row>
    <row r="122" spans="1:63" s="2" customFormat="1" ht="22.8" customHeight="1">
      <c r="A122" s="38"/>
      <c r="B122" s="39"/>
      <c r="C122" s="107" t="s">
        <v>145</v>
      </c>
      <c r="D122" s="40"/>
      <c r="E122" s="40"/>
      <c r="F122" s="40"/>
      <c r="G122" s="40"/>
      <c r="H122" s="40"/>
      <c r="I122" s="40"/>
      <c r="J122" s="40"/>
      <c r="K122" s="198">
        <f>BK122</f>
        <v>0</v>
      </c>
      <c r="L122" s="40"/>
      <c r="M122" s="44"/>
      <c r="N122" s="103"/>
      <c r="O122" s="199"/>
      <c r="P122" s="104"/>
      <c r="Q122" s="200">
        <f>Q123+Q128+Q137+Q142+Q153</f>
        <v>0</v>
      </c>
      <c r="R122" s="200">
        <f>R123+R128+R137+R142+R153</f>
        <v>0</v>
      </c>
      <c r="S122" s="104"/>
      <c r="T122" s="201">
        <f>T123+T128+T137+T142+T153</f>
        <v>0</v>
      </c>
      <c r="U122" s="104"/>
      <c r="V122" s="201">
        <f>V123+V128+V137+V142+V153</f>
        <v>0.022888</v>
      </c>
      <c r="W122" s="104"/>
      <c r="X122" s="202">
        <f>X123+X128+X137+X142+X153</f>
        <v>0.09</v>
      </c>
      <c r="Y122" s="38"/>
      <c r="Z122" s="38"/>
      <c r="AA122" s="38"/>
      <c r="AB122" s="38"/>
      <c r="AC122" s="38"/>
      <c r="AD122" s="38"/>
      <c r="AE122" s="38"/>
      <c r="AT122" s="17" t="s">
        <v>80</v>
      </c>
      <c r="AU122" s="17" t="s">
        <v>124</v>
      </c>
      <c r="BK122" s="203">
        <f>BK123+BK128+BK137+BK142+BK153</f>
        <v>0</v>
      </c>
    </row>
    <row r="123" spans="1:63" s="12" customFormat="1" ht="25.9" customHeight="1">
      <c r="A123" s="12"/>
      <c r="B123" s="204"/>
      <c r="C123" s="205"/>
      <c r="D123" s="206" t="s">
        <v>80</v>
      </c>
      <c r="E123" s="207" t="s">
        <v>188</v>
      </c>
      <c r="F123" s="207" t="s">
        <v>325</v>
      </c>
      <c r="G123" s="205"/>
      <c r="H123" s="205"/>
      <c r="I123" s="208"/>
      <c r="J123" s="208"/>
      <c r="K123" s="209">
        <f>BK123</f>
        <v>0</v>
      </c>
      <c r="L123" s="205"/>
      <c r="M123" s="210"/>
      <c r="N123" s="211"/>
      <c r="O123" s="212"/>
      <c r="P123" s="212"/>
      <c r="Q123" s="213">
        <f>SUM(Q124:Q127)</f>
        <v>0</v>
      </c>
      <c r="R123" s="213">
        <f>SUM(R124:R127)</f>
        <v>0</v>
      </c>
      <c r="S123" s="212"/>
      <c r="T123" s="214">
        <f>SUM(T124:T127)</f>
        <v>0</v>
      </c>
      <c r="U123" s="212"/>
      <c r="V123" s="214">
        <f>SUM(V124:V127)</f>
        <v>0</v>
      </c>
      <c r="W123" s="212"/>
      <c r="X123" s="215">
        <f>SUM(X124:X127)</f>
        <v>0</v>
      </c>
      <c r="Y123" s="12"/>
      <c r="Z123" s="12"/>
      <c r="AA123" s="12"/>
      <c r="AB123" s="12"/>
      <c r="AC123" s="12"/>
      <c r="AD123" s="12"/>
      <c r="AE123" s="12"/>
      <c r="AR123" s="216" t="s">
        <v>89</v>
      </c>
      <c r="AT123" s="217" t="s">
        <v>80</v>
      </c>
      <c r="AU123" s="217" t="s">
        <v>81</v>
      </c>
      <c r="AY123" s="216" t="s">
        <v>148</v>
      </c>
      <c r="BK123" s="218">
        <f>SUM(BK124:BK127)</f>
        <v>0</v>
      </c>
    </row>
    <row r="124" spans="1:65" s="2" customFormat="1" ht="24.15" customHeight="1">
      <c r="A124" s="38"/>
      <c r="B124" s="39"/>
      <c r="C124" s="274" t="s">
        <v>89</v>
      </c>
      <c r="D124" s="274" t="s">
        <v>162</v>
      </c>
      <c r="E124" s="275" t="s">
        <v>326</v>
      </c>
      <c r="F124" s="276" t="s">
        <v>327</v>
      </c>
      <c r="G124" s="277" t="s">
        <v>328</v>
      </c>
      <c r="H124" s="278">
        <v>70.8</v>
      </c>
      <c r="I124" s="279"/>
      <c r="J124" s="279"/>
      <c r="K124" s="280">
        <f>ROUND(P124*H124,2)</f>
        <v>0</v>
      </c>
      <c r="L124" s="276" t="s">
        <v>329</v>
      </c>
      <c r="M124" s="44"/>
      <c r="N124" s="281" t="s">
        <v>1</v>
      </c>
      <c r="O124" s="231" t="s">
        <v>44</v>
      </c>
      <c r="P124" s="232">
        <f>I124+J124</f>
        <v>0</v>
      </c>
      <c r="Q124" s="232">
        <f>ROUND(I124*H124,2)</f>
        <v>0</v>
      </c>
      <c r="R124" s="232">
        <f>ROUND(J124*H124,2)</f>
        <v>0</v>
      </c>
      <c r="S124" s="91"/>
      <c r="T124" s="233">
        <f>S124*H124</f>
        <v>0</v>
      </c>
      <c r="U124" s="233">
        <v>0</v>
      </c>
      <c r="V124" s="233">
        <f>U124*H124</f>
        <v>0</v>
      </c>
      <c r="W124" s="233">
        <v>0</v>
      </c>
      <c r="X124" s="234">
        <f>W124*H124</f>
        <v>0</v>
      </c>
      <c r="Y124" s="38"/>
      <c r="Z124" s="38"/>
      <c r="AA124" s="38"/>
      <c r="AB124" s="38"/>
      <c r="AC124" s="38"/>
      <c r="AD124" s="38"/>
      <c r="AE124" s="38"/>
      <c r="AR124" s="235" t="s">
        <v>156</v>
      </c>
      <c r="AT124" s="235" t="s">
        <v>162</v>
      </c>
      <c r="AU124" s="235" t="s">
        <v>89</v>
      </c>
      <c r="AY124" s="17" t="s">
        <v>148</v>
      </c>
      <c r="BE124" s="236">
        <f>IF(O124="základní",K124,0)</f>
        <v>0</v>
      </c>
      <c r="BF124" s="236">
        <f>IF(O124="snížená",K124,0)</f>
        <v>0</v>
      </c>
      <c r="BG124" s="236">
        <f>IF(O124="zákl. přenesená",K124,0)</f>
        <v>0</v>
      </c>
      <c r="BH124" s="236">
        <f>IF(O124="sníž. přenesená",K124,0)</f>
        <v>0</v>
      </c>
      <c r="BI124" s="236">
        <f>IF(O124="nulová",K124,0)</f>
        <v>0</v>
      </c>
      <c r="BJ124" s="17" t="s">
        <v>89</v>
      </c>
      <c r="BK124" s="236">
        <f>ROUND(P124*H124,2)</f>
        <v>0</v>
      </c>
      <c r="BL124" s="17" t="s">
        <v>156</v>
      </c>
      <c r="BM124" s="235" t="s">
        <v>438</v>
      </c>
    </row>
    <row r="125" spans="1:47" s="2" customFormat="1" ht="12">
      <c r="A125" s="38"/>
      <c r="B125" s="39"/>
      <c r="C125" s="40"/>
      <c r="D125" s="237" t="s">
        <v>158</v>
      </c>
      <c r="E125" s="40"/>
      <c r="F125" s="238" t="s">
        <v>331</v>
      </c>
      <c r="G125" s="40"/>
      <c r="H125" s="40"/>
      <c r="I125" s="239"/>
      <c r="J125" s="239"/>
      <c r="K125" s="40"/>
      <c r="L125" s="40"/>
      <c r="M125" s="44"/>
      <c r="N125" s="240"/>
      <c r="O125" s="241"/>
      <c r="P125" s="91"/>
      <c r="Q125" s="91"/>
      <c r="R125" s="91"/>
      <c r="S125" s="91"/>
      <c r="T125" s="91"/>
      <c r="U125" s="91"/>
      <c r="V125" s="91"/>
      <c r="W125" s="91"/>
      <c r="X125" s="92"/>
      <c r="Y125" s="38"/>
      <c r="Z125" s="38"/>
      <c r="AA125" s="38"/>
      <c r="AB125" s="38"/>
      <c r="AC125" s="38"/>
      <c r="AD125" s="38"/>
      <c r="AE125" s="38"/>
      <c r="AT125" s="17" t="s">
        <v>158</v>
      </c>
      <c r="AU125" s="17" t="s">
        <v>89</v>
      </c>
    </row>
    <row r="126" spans="1:47" s="2" customFormat="1" ht="12">
      <c r="A126" s="38"/>
      <c r="B126" s="39"/>
      <c r="C126" s="40"/>
      <c r="D126" s="282" t="s">
        <v>169</v>
      </c>
      <c r="E126" s="40"/>
      <c r="F126" s="283" t="s">
        <v>332</v>
      </c>
      <c r="G126" s="40"/>
      <c r="H126" s="40"/>
      <c r="I126" s="239"/>
      <c r="J126" s="239"/>
      <c r="K126" s="40"/>
      <c r="L126" s="40"/>
      <c r="M126" s="44"/>
      <c r="N126" s="240"/>
      <c r="O126" s="241"/>
      <c r="P126" s="91"/>
      <c r="Q126" s="91"/>
      <c r="R126" s="91"/>
      <c r="S126" s="91"/>
      <c r="T126" s="91"/>
      <c r="U126" s="91"/>
      <c r="V126" s="91"/>
      <c r="W126" s="91"/>
      <c r="X126" s="92"/>
      <c r="Y126" s="38"/>
      <c r="Z126" s="38"/>
      <c r="AA126" s="38"/>
      <c r="AB126" s="38"/>
      <c r="AC126" s="38"/>
      <c r="AD126" s="38"/>
      <c r="AE126" s="38"/>
      <c r="AT126" s="17" t="s">
        <v>169</v>
      </c>
      <c r="AU126" s="17" t="s">
        <v>89</v>
      </c>
    </row>
    <row r="127" spans="1:47" s="2" customFormat="1" ht="12">
      <c r="A127" s="38"/>
      <c r="B127" s="39"/>
      <c r="C127" s="40"/>
      <c r="D127" s="237" t="s">
        <v>285</v>
      </c>
      <c r="E127" s="40"/>
      <c r="F127" s="284" t="s">
        <v>333</v>
      </c>
      <c r="G127" s="40"/>
      <c r="H127" s="40"/>
      <c r="I127" s="239"/>
      <c r="J127" s="239"/>
      <c r="K127" s="40"/>
      <c r="L127" s="40"/>
      <c r="M127" s="44"/>
      <c r="N127" s="240"/>
      <c r="O127" s="241"/>
      <c r="P127" s="91"/>
      <c r="Q127" s="91"/>
      <c r="R127" s="91"/>
      <c r="S127" s="91"/>
      <c r="T127" s="91"/>
      <c r="U127" s="91"/>
      <c r="V127" s="91"/>
      <c r="W127" s="91"/>
      <c r="X127" s="92"/>
      <c r="Y127" s="38"/>
      <c r="Z127" s="38"/>
      <c r="AA127" s="38"/>
      <c r="AB127" s="38"/>
      <c r="AC127" s="38"/>
      <c r="AD127" s="38"/>
      <c r="AE127" s="38"/>
      <c r="AT127" s="17" t="s">
        <v>285</v>
      </c>
      <c r="AU127" s="17" t="s">
        <v>89</v>
      </c>
    </row>
    <row r="128" spans="1:63" s="12" customFormat="1" ht="25.9" customHeight="1">
      <c r="A128" s="12"/>
      <c r="B128" s="204"/>
      <c r="C128" s="205"/>
      <c r="D128" s="206" t="s">
        <v>80</v>
      </c>
      <c r="E128" s="207" t="s">
        <v>202</v>
      </c>
      <c r="F128" s="207" t="s">
        <v>334</v>
      </c>
      <c r="G128" s="205"/>
      <c r="H128" s="205"/>
      <c r="I128" s="208"/>
      <c r="J128" s="208"/>
      <c r="K128" s="209">
        <f>BK128</f>
        <v>0</v>
      </c>
      <c r="L128" s="205"/>
      <c r="M128" s="210"/>
      <c r="N128" s="211"/>
      <c r="O128" s="212"/>
      <c r="P128" s="212"/>
      <c r="Q128" s="213">
        <f>SUM(Q129:Q136)</f>
        <v>0</v>
      </c>
      <c r="R128" s="213">
        <f>SUM(R129:R136)</f>
        <v>0</v>
      </c>
      <c r="S128" s="212"/>
      <c r="T128" s="214">
        <f>SUM(T129:T136)</f>
        <v>0</v>
      </c>
      <c r="U128" s="212"/>
      <c r="V128" s="214">
        <f>SUM(V129:V136)</f>
        <v>0.012035999999999998</v>
      </c>
      <c r="W128" s="212"/>
      <c r="X128" s="215">
        <f>SUM(X129:X136)</f>
        <v>0</v>
      </c>
      <c r="Y128" s="12"/>
      <c r="Z128" s="12"/>
      <c r="AA128" s="12"/>
      <c r="AB128" s="12"/>
      <c r="AC128" s="12"/>
      <c r="AD128" s="12"/>
      <c r="AE128" s="12"/>
      <c r="AR128" s="216" t="s">
        <v>89</v>
      </c>
      <c r="AT128" s="217" t="s">
        <v>80</v>
      </c>
      <c r="AU128" s="217" t="s">
        <v>81</v>
      </c>
      <c r="AY128" s="216" t="s">
        <v>148</v>
      </c>
      <c r="BK128" s="218">
        <f>SUM(BK129:BK136)</f>
        <v>0</v>
      </c>
    </row>
    <row r="129" spans="1:65" s="2" customFormat="1" ht="33" customHeight="1">
      <c r="A129" s="38"/>
      <c r="B129" s="39"/>
      <c r="C129" s="274" t="s">
        <v>91</v>
      </c>
      <c r="D129" s="274" t="s">
        <v>162</v>
      </c>
      <c r="E129" s="275" t="s">
        <v>335</v>
      </c>
      <c r="F129" s="276" t="s">
        <v>336</v>
      </c>
      <c r="G129" s="277" t="s">
        <v>328</v>
      </c>
      <c r="H129" s="278">
        <v>70.8</v>
      </c>
      <c r="I129" s="279"/>
      <c r="J129" s="279"/>
      <c r="K129" s="280">
        <f>ROUND(P129*H129,2)</f>
        <v>0</v>
      </c>
      <c r="L129" s="276" t="s">
        <v>329</v>
      </c>
      <c r="M129" s="44"/>
      <c r="N129" s="281" t="s">
        <v>1</v>
      </c>
      <c r="O129" s="231" t="s">
        <v>44</v>
      </c>
      <c r="P129" s="232">
        <f>I129+J129</f>
        <v>0</v>
      </c>
      <c r="Q129" s="232">
        <f>ROUND(I129*H129,2)</f>
        <v>0</v>
      </c>
      <c r="R129" s="232">
        <f>ROUND(J129*H129,2)</f>
        <v>0</v>
      </c>
      <c r="S129" s="91"/>
      <c r="T129" s="233">
        <f>S129*H129</f>
        <v>0</v>
      </c>
      <c r="U129" s="233">
        <v>0.00013</v>
      </c>
      <c r="V129" s="233">
        <f>U129*H129</f>
        <v>0.009203999999999999</v>
      </c>
      <c r="W129" s="233">
        <v>0</v>
      </c>
      <c r="X129" s="234">
        <f>W129*H129</f>
        <v>0</v>
      </c>
      <c r="Y129" s="38"/>
      <c r="Z129" s="38"/>
      <c r="AA129" s="38"/>
      <c r="AB129" s="38"/>
      <c r="AC129" s="38"/>
      <c r="AD129" s="38"/>
      <c r="AE129" s="38"/>
      <c r="AR129" s="235" t="s">
        <v>156</v>
      </c>
      <c r="AT129" s="235" t="s">
        <v>162</v>
      </c>
      <c r="AU129" s="235" t="s">
        <v>89</v>
      </c>
      <c r="AY129" s="17" t="s">
        <v>148</v>
      </c>
      <c r="BE129" s="236">
        <f>IF(O129="základní",K129,0)</f>
        <v>0</v>
      </c>
      <c r="BF129" s="236">
        <f>IF(O129="snížená",K129,0)</f>
        <v>0</v>
      </c>
      <c r="BG129" s="236">
        <f>IF(O129="zákl. přenesená",K129,0)</f>
        <v>0</v>
      </c>
      <c r="BH129" s="236">
        <f>IF(O129="sníž. přenesená",K129,0)</f>
        <v>0</v>
      </c>
      <c r="BI129" s="236">
        <f>IF(O129="nulová",K129,0)</f>
        <v>0</v>
      </c>
      <c r="BJ129" s="17" t="s">
        <v>89</v>
      </c>
      <c r="BK129" s="236">
        <f>ROUND(P129*H129,2)</f>
        <v>0</v>
      </c>
      <c r="BL129" s="17" t="s">
        <v>156</v>
      </c>
      <c r="BM129" s="235" t="s">
        <v>439</v>
      </c>
    </row>
    <row r="130" spans="1:47" s="2" customFormat="1" ht="12">
      <c r="A130" s="38"/>
      <c r="B130" s="39"/>
      <c r="C130" s="40"/>
      <c r="D130" s="237" t="s">
        <v>158</v>
      </c>
      <c r="E130" s="40"/>
      <c r="F130" s="238" t="s">
        <v>338</v>
      </c>
      <c r="G130" s="40"/>
      <c r="H130" s="40"/>
      <c r="I130" s="239"/>
      <c r="J130" s="239"/>
      <c r="K130" s="40"/>
      <c r="L130" s="40"/>
      <c r="M130" s="44"/>
      <c r="N130" s="240"/>
      <c r="O130" s="241"/>
      <c r="P130" s="91"/>
      <c r="Q130" s="91"/>
      <c r="R130" s="91"/>
      <c r="S130" s="91"/>
      <c r="T130" s="91"/>
      <c r="U130" s="91"/>
      <c r="V130" s="91"/>
      <c r="W130" s="91"/>
      <c r="X130" s="92"/>
      <c r="Y130" s="38"/>
      <c r="Z130" s="38"/>
      <c r="AA130" s="38"/>
      <c r="AB130" s="38"/>
      <c r="AC130" s="38"/>
      <c r="AD130" s="38"/>
      <c r="AE130" s="38"/>
      <c r="AT130" s="17" t="s">
        <v>158</v>
      </c>
      <c r="AU130" s="17" t="s">
        <v>89</v>
      </c>
    </row>
    <row r="131" spans="1:47" s="2" customFormat="1" ht="12">
      <c r="A131" s="38"/>
      <c r="B131" s="39"/>
      <c r="C131" s="40"/>
      <c r="D131" s="282" t="s">
        <v>169</v>
      </c>
      <c r="E131" s="40"/>
      <c r="F131" s="283" t="s">
        <v>339</v>
      </c>
      <c r="G131" s="40"/>
      <c r="H131" s="40"/>
      <c r="I131" s="239"/>
      <c r="J131" s="239"/>
      <c r="K131" s="40"/>
      <c r="L131" s="40"/>
      <c r="M131" s="44"/>
      <c r="N131" s="240"/>
      <c r="O131" s="241"/>
      <c r="P131" s="91"/>
      <c r="Q131" s="91"/>
      <c r="R131" s="91"/>
      <c r="S131" s="91"/>
      <c r="T131" s="91"/>
      <c r="U131" s="91"/>
      <c r="V131" s="91"/>
      <c r="W131" s="91"/>
      <c r="X131" s="92"/>
      <c r="Y131" s="38"/>
      <c r="Z131" s="38"/>
      <c r="AA131" s="38"/>
      <c r="AB131" s="38"/>
      <c r="AC131" s="38"/>
      <c r="AD131" s="38"/>
      <c r="AE131" s="38"/>
      <c r="AT131" s="17" t="s">
        <v>169</v>
      </c>
      <c r="AU131" s="17" t="s">
        <v>89</v>
      </c>
    </row>
    <row r="132" spans="1:47" s="2" customFormat="1" ht="12">
      <c r="A132" s="38"/>
      <c r="B132" s="39"/>
      <c r="C132" s="40"/>
      <c r="D132" s="237" t="s">
        <v>285</v>
      </c>
      <c r="E132" s="40"/>
      <c r="F132" s="284" t="s">
        <v>340</v>
      </c>
      <c r="G132" s="40"/>
      <c r="H132" s="40"/>
      <c r="I132" s="239"/>
      <c r="J132" s="239"/>
      <c r="K132" s="40"/>
      <c r="L132" s="40"/>
      <c r="M132" s="44"/>
      <c r="N132" s="240"/>
      <c r="O132" s="241"/>
      <c r="P132" s="91"/>
      <c r="Q132" s="91"/>
      <c r="R132" s="91"/>
      <c r="S132" s="91"/>
      <c r="T132" s="91"/>
      <c r="U132" s="91"/>
      <c r="V132" s="91"/>
      <c r="W132" s="91"/>
      <c r="X132" s="92"/>
      <c r="Y132" s="38"/>
      <c r="Z132" s="38"/>
      <c r="AA132" s="38"/>
      <c r="AB132" s="38"/>
      <c r="AC132" s="38"/>
      <c r="AD132" s="38"/>
      <c r="AE132" s="38"/>
      <c r="AT132" s="17" t="s">
        <v>285</v>
      </c>
      <c r="AU132" s="17" t="s">
        <v>89</v>
      </c>
    </row>
    <row r="133" spans="1:65" s="2" customFormat="1" ht="24.15" customHeight="1">
      <c r="A133" s="38"/>
      <c r="B133" s="39"/>
      <c r="C133" s="274" t="s">
        <v>172</v>
      </c>
      <c r="D133" s="274" t="s">
        <v>162</v>
      </c>
      <c r="E133" s="275" t="s">
        <v>341</v>
      </c>
      <c r="F133" s="276" t="s">
        <v>342</v>
      </c>
      <c r="G133" s="277" t="s">
        <v>328</v>
      </c>
      <c r="H133" s="278">
        <v>70.8</v>
      </c>
      <c r="I133" s="279"/>
      <c r="J133" s="279"/>
      <c r="K133" s="280">
        <f>ROUND(P133*H133,2)</f>
        <v>0</v>
      </c>
      <c r="L133" s="276" t="s">
        <v>329</v>
      </c>
      <c r="M133" s="44"/>
      <c r="N133" s="281" t="s">
        <v>1</v>
      </c>
      <c r="O133" s="231" t="s">
        <v>44</v>
      </c>
      <c r="P133" s="232">
        <f>I133+J133</f>
        <v>0</v>
      </c>
      <c r="Q133" s="232">
        <f>ROUND(I133*H133,2)</f>
        <v>0</v>
      </c>
      <c r="R133" s="232">
        <f>ROUND(J133*H133,2)</f>
        <v>0</v>
      </c>
      <c r="S133" s="91"/>
      <c r="T133" s="233">
        <f>S133*H133</f>
        <v>0</v>
      </c>
      <c r="U133" s="233">
        <v>4E-05</v>
      </c>
      <c r="V133" s="233">
        <f>U133*H133</f>
        <v>0.0028320000000000003</v>
      </c>
      <c r="W133" s="233">
        <v>0</v>
      </c>
      <c r="X133" s="234">
        <f>W133*H133</f>
        <v>0</v>
      </c>
      <c r="Y133" s="38"/>
      <c r="Z133" s="38"/>
      <c r="AA133" s="38"/>
      <c r="AB133" s="38"/>
      <c r="AC133" s="38"/>
      <c r="AD133" s="38"/>
      <c r="AE133" s="38"/>
      <c r="AR133" s="235" t="s">
        <v>156</v>
      </c>
      <c r="AT133" s="235" t="s">
        <v>162</v>
      </c>
      <c r="AU133" s="235" t="s">
        <v>89</v>
      </c>
      <c r="AY133" s="17" t="s">
        <v>148</v>
      </c>
      <c r="BE133" s="236">
        <f>IF(O133="základní",K133,0)</f>
        <v>0</v>
      </c>
      <c r="BF133" s="236">
        <f>IF(O133="snížená",K133,0)</f>
        <v>0</v>
      </c>
      <c r="BG133" s="236">
        <f>IF(O133="zákl. přenesená",K133,0)</f>
        <v>0</v>
      </c>
      <c r="BH133" s="236">
        <f>IF(O133="sníž. přenesená",K133,0)</f>
        <v>0</v>
      </c>
      <c r="BI133" s="236">
        <f>IF(O133="nulová",K133,0)</f>
        <v>0</v>
      </c>
      <c r="BJ133" s="17" t="s">
        <v>89</v>
      </c>
      <c r="BK133" s="236">
        <f>ROUND(P133*H133,2)</f>
        <v>0</v>
      </c>
      <c r="BL133" s="17" t="s">
        <v>156</v>
      </c>
      <c r="BM133" s="235" t="s">
        <v>440</v>
      </c>
    </row>
    <row r="134" spans="1:47" s="2" customFormat="1" ht="12">
      <c r="A134" s="38"/>
      <c r="B134" s="39"/>
      <c r="C134" s="40"/>
      <c r="D134" s="237" t="s">
        <v>158</v>
      </c>
      <c r="E134" s="40"/>
      <c r="F134" s="238" t="s">
        <v>344</v>
      </c>
      <c r="G134" s="40"/>
      <c r="H134" s="40"/>
      <c r="I134" s="239"/>
      <c r="J134" s="239"/>
      <c r="K134" s="40"/>
      <c r="L134" s="40"/>
      <c r="M134" s="44"/>
      <c r="N134" s="240"/>
      <c r="O134" s="241"/>
      <c r="P134" s="91"/>
      <c r="Q134" s="91"/>
      <c r="R134" s="91"/>
      <c r="S134" s="91"/>
      <c r="T134" s="91"/>
      <c r="U134" s="91"/>
      <c r="V134" s="91"/>
      <c r="W134" s="91"/>
      <c r="X134" s="92"/>
      <c r="Y134" s="38"/>
      <c r="Z134" s="38"/>
      <c r="AA134" s="38"/>
      <c r="AB134" s="38"/>
      <c r="AC134" s="38"/>
      <c r="AD134" s="38"/>
      <c r="AE134" s="38"/>
      <c r="AT134" s="17" t="s">
        <v>158</v>
      </c>
      <c r="AU134" s="17" t="s">
        <v>89</v>
      </c>
    </row>
    <row r="135" spans="1:47" s="2" customFormat="1" ht="12">
      <c r="A135" s="38"/>
      <c r="B135" s="39"/>
      <c r="C135" s="40"/>
      <c r="D135" s="282" t="s">
        <v>169</v>
      </c>
      <c r="E135" s="40"/>
      <c r="F135" s="283" t="s">
        <v>345</v>
      </c>
      <c r="G135" s="40"/>
      <c r="H135" s="40"/>
      <c r="I135" s="239"/>
      <c r="J135" s="239"/>
      <c r="K135" s="40"/>
      <c r="L135" s="40"/>
      <c r="M135" s="44"/>
      <c r="N135" s="240"/>
      <c r="O135" s="241"/>
      <c r="P135" s="91"/>
      <c r="Q135" s="91"/>
      <c r="R135" s="91"/>
      <c r="S135" s="91"/>
      <c r="T135" s="91"/>
      <c r="U135" s="91"/>
      <c r="V135" s="91"/>
      <c r="W135" s="91"/>
      <c r="X135" s="92"/>
      <c r="Y135" s="38"/>
      <c r="Z135" s="38"/>
      <c r="AA135" s="38"/>
      <c r="AB135" s="38"/>
      <c r="AC135" s="38"/>
      <c r="AD135" s="38"/>
      <c r="AE135" s="38"/>
      <c r="AT135" s="17" t="s">
        <v>169</v>
      </c>
      <c r="AU135" s="17" t="s">
        <v>89</v>
      </c>
    </row>
    <row r="136" spans="1:47" s="2" customFormat="1" ht="12">
      <c r="A136" s="38"/>
      <c r="B136" s="39"/>
      <c r="C136" s="40"/>
      <c r="D136" s="237" t="s">
        <v>285</v>
      </c>
      <c r="E136" s="40"/>
      <c r="F136" s="284" t="s">
        <v>346</v>
      </c>
      <c r="G136" s="40"/>
      <c r="H136" s="40"/>
      <c r="I136" s="239"/>
      <c r="J136" s="239"/>
      <c r="K136" s="40"/>
      <c r="L136" s="40"/>
      <c r="M136" s="44"/>
      <c r="N136" s="240"/>
      <c r="O136" s="241"/>
      <c r="P136" s="91"/>
      <c r="Q136" s="91"/>
      <c r="R136" s="91"/>
      <c r="S136" s="91"/>
      <c r="T136" s="91"/>
      <c r="U136" s="91"/>
      <c r="V136" s="91"/>
      <c r="W136" s="91"/>
      <c r="X136" s="92"/>
      <c r="Y136" s="38"/>
      <c r="Z136" s="38"/>
      <c r="AA136" s="38"/>
      <c r="AB136" s="38"/>
      <c r="AC136" s="38"/>
      <c r="AD136" s="38"/>
      <c r="AE136" s="38"/>
      <c r="AT136" s="17" t="s">
        <v>285</v>
      </c>
      <c r="AU136" s="17" t="s">
        <v>89</v>
      </c>
    </row>
    <row r="137" spans="1:63" s="12" customFormat="1" ht="25.9" customHeight="1">
      <c r="A137" s="12"/>
      <c r="B137" s="204"/>
      <c r="C137" s="205"/>
      <c r="D137" s="206" t="s">
        <v>80</v>
      </c>
      <c r="E137" s="207" t="s">
        <v>347</v>
      </c>
      <c r="F137" s="207" t="s">
        <v>348</v>
      </c>
      <c r="G137" s="205"/>
      <c r="H137" s="205"/>
      <c r="I137" s="208"/>
      <c r="J137" s="208"/>
      <c r="K137" s="209">
        <f>BK137</f>
        <v>0</v>
      </c>
      <c r="L137" s="205"/>
      <c r="M137" s="210"/>
      <c r="N137" s="211"/>
      <c r="O137" s="212"/>
      <c r="P137" s="212"/>
      <c r="Q137" s="213">
        <f>SUM(Q138:Q141)</f>
        <v>0</v>
      </c>
      <c r="R137" s="213">
        <f>SUM(R138:R141)</f>
        <v>0</v>
      </c>
      <c r="S137" s="212"/>
      <c r="T137" s="214">
        <f>SUM(T138:T141)</f>
        <v>0</v>
      </c>
      <c r="U137" s="212"/>
      <c r="V137" s="214">
        <f>SUM(V138:V141)</f>
        <v>0</v>
      </c>
      <c r="W137" s="212"/>
      <c r="X137" s="215">
        <f>SUM(X138:X141)</f>
        <v>0</v>
      </c>
      <c r="Y137" s="12"/>
      <c r="Z137" s="12"/>
      <c r="AA137" s="12"/>
      <c r="AB137" s="12"/>
      <c r="AC137" s="12"/>
      <c r="AD137" s="12"/>
      <c r="AE137" s="12"/>
      <c r="AR137" s="216" t="s">
        <v>89</v>
      </c>
      <c r="AT137" s="217" t="s">
        <v>80</v>
      </c>
      <c r="AU137" s="217" t="s">
        <v>81</v>
      </c>
      <c r="AY137" s="216" t="s">
        <v>148</v>
      </c>
      <c r="BK137" s="218">
        <f>SUM(BK138:BK141)</f>
        <v>0</v>
      </c>
    </row>
    <row r="138" spans="1:65" s="2" customFormat="1" ht="24.15" customHeight="1">
      <c r="A138" s="38"/>
      <c r="B138" s="39"/>
      <c r="C138" s="274" t="s">
        <v>156</v>
      </c>
      <c r="D138" s="274" t="s">
        <v>162</v>
      </c>
      <c r="E138" s="275" t="s">
        <v>349</v>
      </c>
      <c r="F138" s="276" t="s">
        <v>350</v>
      </c>
      <c r="G138" s="277" t="s">
        <v>351</v>
      </c>
      <c r="H138" s="278">
        <v>0.012</v>
      </c>
      <c r="I138" s="279"/>
      <c r="J138" s="279"/>
      <c r="K138" s="280">
        <f>ROUND(P138*H138,2)</f>
        <v>0</v>
      </c>
      <c r="L138" s="276" t="s">
        <v>329</v>
      </c>
      <c r="M138" s="44"/>
      <c r="N138" s="281" t="s">
        <v>1</v>
      </c>
      <c r="O138" s="231" t="s">
        <v>44</v>
      </c>
      <c r="P138" s="232">
        <f>I138+J138</f>
        <v>0</v>
      </c>
      <c r="Q138" s="232">
        <f>ROUND(I138*H138,2)</f>
        <v>0</v>
      </c>
      <c r="R138" s="232">
        <f>ROUND(J138*H138,2)</f>
        <v>0</v>
      </c>
      <c r="S138" s="91"/>
      <c r="T138" s="233">
        <f>S138*H138</f>
        <v>0</v>
      </c>
      <c r="U138" s="233">
        <v>0</v>
      </c>
      <c r="V138" s="233">
        <f>U138*H138</f>
        <v>0</v>
      </c>
      <c r="W138" s="233">
        <v>0</v>
      </c>
      <c r="X138" s="234">
        <f>W138*H138</f>
        <v>0</v>
      </c>
      <c r="Y138" s="38"/>
      <c r="Z138" s="38"/>
      <c r="AA138" s="38"/>
      <c r="AB138" s="38"/>
      <c r="AC138" s="38"/>
      <c r="AD138" s="38"/>
      <c r="AE138" s="38"/>
      <c r="AR138" s="235" t="s">
        <v>156</v>
      </c>
      <c r="AT138" s="235" t="s">
        <v>162</v>
      </c>
      <c r="AU138" s="235" t="s">
        <v>89</v>
      </c>
      <c r="AY138" s="17" t="s">
        <v>148</v>
      </c>
      <c r="BE138" s="236">
        <f>IF(O138="základní",K138,0)</f>
        <v>0</v>
      </c>
      <c r="BF138" s="236">
        <f>IF(O138="snížená",K138,0)</f>
        <v>0</v>
      </c>
      <c r="BG138" s="236">
        <f>IF(O138="zákl. přenesená",K138,0)</f>
        <v>0</v>
      </c>
      <c r="BH138" s="236">
        <f>IF(O138="sníž. přenesená",K138,0)</f>
        <v>0</v>
      </c>
      <c r="BI138" s="236">
        <f>IF(O138="nulová",K138,0)</f>
        <v>0</v>
      </c>
      <c r="BJ138" s="17" t="s">
        <v>89</v>
      </c>
      <c r="BK138" s="236">
        <f>ROUND(P138*H138,2)</f>
        <v>0</v>
      </c>
      <c r="BL138" s="17" t="s">
        <v>156</v>
      </c>
      <c r="BM138" s="235" t="s">
        <v>441</v>
      </c>
    </row>
    <row r="139" spans="1:47" s="2" customFormat="1" ht="12">
      <c r="A139" s="38"/>
      <c r="B139" s="39"/>
      <c r="C139" s="40"/>
      <c r="D139" s="237" t="s">
        <v>158</v>
      </c>
      <c r="E139" s="40"/>
      <c r="F139" s="238" t="s">
        <v>353</v>
      </c>
      <c r="G139" s="40"/>
      <c r="H139" s="40"/>
      <c r="I139" s="239"/>
      <c r="J139" s="239"/>
      <c r="K139" s="40"/>
      <c r="L139" s="40"/>
      <c r="M139" s="44"/>
      <c r="N139" s="240"/>
      <c r="O139" s="241"/>
      <c r="P139" s="91"/>
      <c r="Q139" s="91"/>
      <c r="R139" s="91"/>
      <c r="S139" s="91"/>
      <c r="T139" s="91"/>
      <c r="U139" s="91"/>
      <c r="V139" s="91"/>
      <c r="W139" s="91"/>
      <c r="X139" s="92"/>
      <c r="Y139" s="38"/>
      <c r="Z139" s="38"/>
      <c r="AA139" s="38"/>
      <c r="AB139" s="38"/>
      <c r="AC139" s="38"/>
      <c r="AD139" s="38"/>
      <c r="AE139" s="38"/>
      <c r="AT139" s="17" t="s">
        <v>158</v>
      </c>
      <c r="AU139" s="17" t="s">
        <v>89</v>
      </c>
    </row>
    <row r="140" spans="1:47" s="2" customFormat="1" ht="12">
      <c r="A140" s="38"/>
      <c r="B140" s="39"/>
      <c r="C140" s="40"/>
      <c r="D140" s="282" t="s">
        <v>169</v>
      </c>
      <c r="E140" s="40"/>
      <c r="F140" s="283" t="s">
        <v>354</v>
      </c>
      <c r="G140" s="40"/>
      <c r="H140" s="40"/>
      <c r="I140" s="239"/>
      <c r="J140" s="239"/>
      <c r="K140" s="40"/>
      <c r="L140" s="40"/>
      <c r="M140" s="44"/>
      <c r="N140" s="240"/>
      <c r="O140" s="241"/>
      <c r="P140" s="91"/>
      <c r="Q140" s="91"/>
      <c r="R140" s="91"/>
      <c r="S140" s="91"/>
      <c r="T140" s="91"/>
      <c r="U140" s="91"/>
      <c r="V140" s="91"/>
      <c r="W140" s="91"/>
      <c r="X140" s="92"/>
      <c r="Y140" s="38"/>
      <c r="Z140" s="38"/>
      <c r="AA140" s="38"/>
      <c r="AB140" s="38"/>
      <c r="AC140" s="38"/>
      <c r="AD140" s="38"/>
      <c r="AE140" s="38"/>
      <c r="AT140" s="17" t="s">
        <v>169</v>
      </c>
      <c r="AU140" s="17" t="s">
        <v>89</v>
      </c>
    </row>
    <row r="141" spans="1:47" s="2" customFormat="1" ht="12">
      <c r="A141" s="38"/>
      <c r="B141" s="39"/>
      <c r="C141" s="40"/>
      <c r="D141" s="237" t="s">
        <v>285</v>
      </c>
      <c r="E141" s="40"/>
      <c r="F141" s="284" t="s">
        <v>355</v>
      </c>
      <c r="G141" s="40"/>
      <c r="H141" s="40"/>
      <c r="I141" s="239"/>
      <c r="J141" s="239"/>
      <c r="K141" s="40"/>
      <c r="L141" s="40"/>
      <c r="M141" s="44"/>
      <c r="N141" s="240"/>
      <c r="O141" s="241"/>
      <c r="P141" s="91"/>
      <c r="Q141" s="91"/>
      <c r="R141" s="91"/>
      <c r="S141" s="91"/>
      <c r="T141" s="91"/>
      <c r="U141" s="91"/>
      <c r="V141" s="91"/>
      <c r="W141" s="91"/>
      <c r="X141" s="92"/>
      <c r="Y141" s="38"/>
      <c r="Z141" s="38"/>
      <c r="AA141" s="38"/>
      <c r="AB141" s="38"/>
      <c r="AC141" s="38"/>
      <c r="AD141" s="38"/>
      <c r="AE141" s="38"/>
      <c r="AT141" s="17" t="s">
        <v>285</v>
      </c>
      <c r="AU141" s="17" t="s">
        <v>89</v>
      </c>
    </row>
    <row r="142" spans="1:63" s="12" customFormat="1" ht="25.9" customHeight="1">
      <c r="A142" s="12"/>
      <c r="B142" s="204"/>
      <c r="C142" s="205"/>
      <c r="D142" s="206" t="s">
        <v>80</v>
      </c>
      <c r="E142" s="207" t="s">
        <v>356</v>
      </c>
      <c r="F142" s="207" t="s">
        <v>357</v>
      </c>
      <c r="G142" s="205"/>
      <c r="H142" s="205"/>
      <c r="I142" s="208"/>
      <c r="J142" s="208"/>
      <c r="K142" s="209">
        <f>BK142</f>
        <v>0</v>
      </c>
      <c r="L142" s="205"/>
      <c r="M142" s="210"/>
      <c r="N142" s="211"/>
      <c r="O142" s="212"/>
      <c r="P142" s="212"/>
      <c r="Q142" s="213">
        <f>SUM(Q143:Q152)</f>
        <v>0</v>
      </c>
      <c r="R142" s="213">
        <f>SUM(R143:R152)</f>
        <v>0</v>
      </c>
      <c r="S142" s="212"/>
      <c r="T142" s="214">
        <f>SUM(T143:T152)</f>
        <v>0</v>
      </c>
      <c r="U142" s="212"/>
      <c r="V142" s="214">
        <f>SUM(V143:V152)</f>
        <v>0.0040019999999999995</v>
      </c>
      <c r="W142" s="212"/>
      <c r="X142" s="215">
        <f>SUM(X143:X152)</f>
        <v>0</v>
      </c>
      <c r="Y142" s="12"/>
      <c r="Z142" s="12"/>
      <c r="AA142" s="12"/>
      <c r="AB142" s="12"/>
      <c r="AC142" s="12"/>
      <c r="AD142" s="12"/>
      <c r="AE142" s="12"/>
      <c r="AR142" s="216" t="s">
        <v>91</v>
      </c>
      <c r="AT142" s="217" t="s">
        <v>80</v>
      </c>
      <c r="AU142" s="217" t="s">
        <v>81</v>
      </c>
      <c r="AY142" s="216" t="s">
        <v>148</v>
      </c>
      <c r="BK142" s="218">
        <f>SUM(BK143:BK152)</f>
        <v>0</v>
      </c>
    </row>
    <row r="143" spans="1:65" s="2" customFormat="1" ht="24.15" customHeight="1">
      <c r="A143" s="38"/>
      <c r="B143" s="39"/>
      <c r="C143" s="274" t="s">
        <v>182</v>
      </c>
      <c r="D143" s="274" t="s">
        <v>162</v>
      </c>
      <c r="E143" s="275" t="s">
        <v>358</v>
      </c>
      <c r="F143" s="276" t="s">
        <v>359</v>
      </c>
      <c r="G143" s="277" t="s">
        <v>328</v>
      </c>
      <c r="H143" s="278">
        <v>8.7</v>
      </c>
      <c r="I143" s="279"/>
      <c r="J143" s="279"/>
      <c r="K143" s="280">
        <f>ROUND(P143*H143,2)</f>
        <v>0</v>
      </c>
      <c r="L143" s="276" t="s">
        <v>329</v>
      </c>
      <c r="M143" s="44"/>
      <c r="N143" s="281" t="s">
        <v>1</v>
      </c>
      <c r="O143" s="231" t="s">
        <v>44</v>
      </c>
      <c r="P143" s="232">
        <f>I143+J143</f>
        <v>0</v>
      </c>
      <c r="Q143" s="232">
        <f>ROUND(I143*H143,2)</f>
        <v>0</v>
      </c>
      <c r="R143" s="232">
        <f>ROUND(J143*H143,2)</f>
        <v>0</v>
      </c>
      <c r="S143" s="91"/>
      <c r="T143" s="233">
        <f>S143*H143</f>
        <v>0</v>
      </c>
      <c r="U143" s="233">
        <v>0.0002</v>
      </c>
      <c r="V143" s="233">
        <f>U143*H143</f>
        <v>0.00174</v>
      </c>
      <c r="W143" s="233">
        <v>0</v>
      </c>
      <c r="X143" s="234">
        <f>W143*H143</f>
        <v>0</v>
      </c>
      <c r="Y143" s="38"/>
      <c r="Z143" s="38"/>
      <c r="AA143" s="38"/>
      <c r="AB143" s="38"/>
      <c r="AC143" s="38"/>
      <c r="AD143" s="38"/>
      <c r="AE143" s="38"/>
      <c r="AR143" s="235" t="s">
        <v>233</v>
      </c>
      <c r="AT143" s="235" t="s">
        <v>162</v>
      </c>
      <c r="AU143" s="235" t="s">
        <v>89</v>
      </c>
      <c r="AY143" s="17" t="s">
        <v>148</v>
      </c>
      <c r="BE143" s="236">
        <f>IF(O143="základní",K143,0)</f>
        <v>0</v>
      </c>
      <c r="BF143" s="236">
        <f>IF(O143="snížená",K143,0)</f>
        <v>0</v>
      </c>
      <c r="BG143" s="236">
        <f>IF(O143="zákl. přenesená",K143,0)</f>
        <v>0</v>
      </c>
      <c r="BH143" s="236">
        <f>IF(O143="sníž. přenesená",K143,0)</f>
        <v>0</v>
      </c>
      <c r="BI143" s="236">
        <f>IF(O143="nulová",K143,0)</f>
        <v>0</v>
      </c>
      <c r="BJ143" s="17" t="s">
        <v>89</v>
      </c>
      <c r="BK143" s="236">
        <f>ROUND(P143*H143,2)</f>
        <v>0</v>
      </c>
      <c r="BL143" s="17" t="s">
        <v>233</v>
      </c>
      <c r="BM143" s="235" t="s">
        <v>442</v>
      </c>
    </row>
    <row r="144" spans="1:47" s="2" customFormat="1" ht="12">
      <c r="A144" s="38"/>
      <c r="B144" s="39"/>
      <c r="C144" s="40"/>
      <c r="D144" s="237" t="s">
        <v>158</v>
      </c>
      <c r="E144" s="40"/>
      <c r="F144" s="238" t="s">
        <v>361</v>
      </c>
      <c r="G144" s="40"/>
      <c r="H144" s="40"/>
      <c r="I144" s="239"/>
      <c r="J144" s="239"/>
      <c r="K144" s="40"/>
      <c r="L144" s="40"/>
      <c r="M144" s="44"/>
      <c r="N144" s="240"/>
      <c r="O144" s="241"/>
      <c r="P144" s="91"/>
      <c r="Q144" s="91"/>
      <c r="R144" s="91"/>
      <c r="S144" s="91"/>
      <c r="T144" s="91"/>
      <c r="U144" s="91"/>
      <c r="V144" s="91"/>
      <c r="W144" s="91"/>
      <c r="X144" s="92"/>
      <c r="Y144" s="38"/>
      <c r="Z144" s="38"/>
      <c r="AA144" s="38"/>
      <c r="AB144" s="38"/>
      <c r="AC144" s="38"/>
      <c r="AD144" s="38"/>
      <c r="AE144" s="38"/>
      <c r="AT144" s="17" t="s">
        <v>158</v>
      </c>
      <c r="AU144" s="17" t="s">
        <v>89</v>
      </c>
    </row>
    <row r="145" spans="1:47" s="2" customFormat="1" ht="12">
      <c r="A145" s="38"/>
      <c r="B145" s="39"/>
      <c r="C145" s="40"/>
      <c r="D145" s="282" t="s">
        <v>169</v>
      </c>
      <c r="E145" s="40"/>
      <c r="F145" s="283" t="s">
        <v>362</v>
      </c>
      <c r="G145" s="40"/>
      <c r="H145" s="40"/>
      <c r="I145" s="239"/>
      <c r="J145" s="239"/>
      <c r="K145" s="40"/>
      <c r="L145" s="40"/>
      <c r="M145" s="44"/>
      <c r="N145" s="240"/>
      <c r="O145" s="241"/>
      <c r="P145" s="91"/>
      <c r="Q145" s="91"/>
      <c r="R145" s="91"/>
      <c r="S145" s="91"/>
      <c r="T145" s="91"/>
      <c r="U145" s="91"/>
      <c r="V145" s="91"/>
      <c r="W145" s="91"/>
      <c r="X145" s="92"/>
      <c r="Y145" s="38"/>
      <c r="Z145" s="38"/>
      <c r="AA145" s="38"/>
      <c r="AB145" s="38"/>
      <c r="AC145" s="38"/>
      <c r="AD145" s="38"/>
      <c r="AE145" s="38"/>
      <c r="AT145" s="17" t="s">
        <v>169</v>
      </c>
      <c r="AU145" s="17" t="s">
        <v>89</v>
      </c>
    </row>
    <row r="146" spans="1:51" s="13" customFormat="1" ht="12">
      <c r="A146" s="13"/>
      <c r="B146" s="242"/>
      <c r="C146" s="243"/>
      <c r="D146" s="237" t="s">
        <v>159</v>
      </c>
      <c r="E146" s="244" t="s">
        <v>1</v>
      </c>
      <c r="F146" s="245" t="s">
        <v>363</v>
      </c>
      <c r="G146" s="243"/>
      <c r="H146" s="244" t="s">
        <v>1</v>
      </c>
      <c r="I146" s="246"/>
      <c r="J146" s="246"/>
      <c r="K146" s="243"/>
      <c r="L146" s="243"/>
      <c r="M146" s="247"/>
      <c r="N146" s="248"/>
      <c r="O146" s="249"/>
      <c r="P146" s="249"/>
      <c r="Q146" s="249"/>
      <c r="R146" s="249"/>
      <c r="S146" s="249"/>
      <c r="T146" s="249"/>
      <c r="U146" s="249"/>
      <c r="V146" s="249"/>
      <c r="W146" s="249"/>
      <c r="X146" s="250"/>
      <c r="Y146" s="13"/>
      <c r="Z146" s="13"/>
      <c r="AA146" s="13"/>
      <c r="AB146" s="13"/>
      <c r="AC146" s="13"/>
      <c r="AD146" s="13"/>
      <c r="AE146" s="13"/>
      <c r="AT146" s="251" t="s">
        <v>159</v>
      </c>
      <c r="AU146" s="251" t="s">
        <v>89</v>
      </c>
      <c r="AV146" s="13" t="s">
        <v>89</v>
      </c>
      <c r="AW146" s="13" t="s">
        <v>5</v>
      </c>
      <c r="AX146" s="13" t="s">
        <v>81</v>
      </c>
      <c r="AY146" s="251" t="s">
        <v>148</v>
      </c>
    </row>
    <row r="147" spans="1:51" s="14" customFormat="1" ht="12">
      <c r="A147" s="14"/>
      <c r="B147" s="252"/>
      <c r="C147" s="253"/>
      <c r="D147" s="237" t="s">
        <v>159</v>
      </c>
      <c r="E147" s="254" t="s">
        <v>1</v>
      </c>
      <c r="F147" s="255" t="s">
        <v>443</v>
      </c>
      <c r="G147" s="253"/>
      <c r="H147" s="256">
        <v>8.2</v>
      </c>
      <c r="I147" s="257"/>
      <c r="J147" s="257"/>
      <c r="K147" s="253"/>
      <c r="L147" s="253"/>
      <c r="M147" s="258"/>
      <c r="N147" s="259"/>
      <c r="O147" s="260"/>
      <c r="P147" s="260"/>
      <c r="Q147" s="260"/>
      <c r="R147" s="260"/>
      <c r="S147" s="260"/>
      <c r="T147" s="260"/>
      <c r="U147" s="260"/>
      <c r="V147" s="260"/>
      <c r="W147" s="260"/>
      <c r="X147" s="261"/>
      <c r="Y147" s="14"/>
      <c r="Z147" s="14"/>
      <c r="AA147" s="14"/>
      <c r="AB147" s="14"/>
      <c r="AC147" s="14"/>
      <c r="AD147" s="14"/>
      <c r="AE147" s="14"/>
      <c r="AT147" s="262" t="s">
        <v>159</v>
      </c>
      <c r="AU147" s="262" t="s">
        <v>89</v>
      </c>
      <c r="AV147" s="14" t="s">
        <v>91</v>
      </c>
      <c r="AW147" s="14" t="s">
        <v>5</v>
      </c>
      <c r="AX147" s="14" t="s">
        <v>81</v>
      </c>
      <c r="AY147" s="262" t="s">
        <v>148</v>
      </c>
    </row>
    <row r="148" spans="1:51" s="14" customFormat="1" ht="12">
      <c r="A148" s="14"/>
      <c r="B148" s="252"/>
      <c r="C148" s="253"/>
      <c r="D148" s="237" t="s">
        <v>159</v>
      </c>
      <c r="E148" s="254" t="s">
        <v>1</v>
      </c>
      <c r="F148" s="255" t="s">
        <v>365</v>
      </c>
      <c r="G148" s="253"/>
      <c r="H148" s="256">
        <v>0.5</v>
      </c>
      <c r="I148" s="257"/>
      <c r="J148" s="257"/>
      <c r="K148" s="253"/>
      <c r="L148" s="253"/>
      <c r="M148" s="258"/>
      <c r="N148" s="259"/>
      <c r="O148" s="260"/>
      <c r="P148" s="260"/>
      <c r="Q148" s="260"/>
      <c r="R148" s="260"/>
      <c r="S148" s="260"/>
      <c r="T148" s="260"/>
      <c r="U148" s="260"/>
      <c r="V148" s="260"/>
      <c r="W148" s="260"/>
      <c r="X148" s="261"/>
      <c r="Y148" s="14"/>
      <c r="Z148" s="14"/>
      <c r="AA148" s="14"/>
      <c r="AB148" s="14"/>
      <c r="AC148" s="14"/>
      <c r="AD148" s="14"/>
      <c r="AE148" s="14"/>
      <c r="AT148" s="262" t="s">
        <v>159</v>
      </c>
      <c r="AU148" s="262" t="s">
        <v>89</v>
      </c>
      <c r="AV148" s="14" t="s">
        <v>91</v>
      </c>
      <c r="AW148" s="14" t="s">
        <v>5</v>
      </c>
      <c r="AX148" s="14" t="s">
        <v>81</v>
      </c>
      <c r="AY148" s="262" t="s">
        <v>148</v>
      </c>
    </row>
    <row r="149" spans="1:51" s="15" customFormat="1" ht="12">
      <c r="A149" s="15"/>
      <c r="B149" s="263"/>
      <c r="C149" s="264"/>
      <c r="D149" s="237" t="s">
        <v>159</v>
      </c>
      <c r="E149" s="265" t="s">
        <v>1</v>
      </c>
      <c r="F149" s="266" t="s">
        <v>161</v>
      </c>
      <c r="G149" s="264"/>
      <c r="H149" s="267">
        <v>8.7</v>
      </c>
      <c r="I149" s="268"/>
      <c r="J149" s="268"/>
      <c r="K149" s="264"/>
      <c r="L149" s="264"/>
      <c r="M149" s="269"/>
      <c r="N149" s="270"/>
      <c r="O149" s="271"/>
      <c r="P149" s="271"/>
      <c r="Q149" s="271"/>
      <c r="R149" s="271"/>
      <c r="S149" s="271"/>
      <c r="T149" s="271"/>
      <c r="U149" s="271"/>
      <c r="V149" s="271"/>
      <c r="W149" s="271"/>
      <c r="X149" s="272"/>
      <c r="Y149" s="15"/>
      <c r="Z149" s="15"/>
      <c r="AA149" s="15"/>
      <c r="AB149" s="15"/>
      <c r="AC149" s="15"/>
      <c r="AD149" s="15"/>
      <c r="AE149" s="15"/>
      <c r="AT149" s="273" t="s">
        <v>159</v>
      </c>
      <c r="AU149" s="273" t="s">
        <v>89</v>
      </c>
      <c r="AV149" s="15" t="s">
        <v>156</v>
      </c>
      <c r="AW149" s="15" t="s">
        <v>5</v>
      </c>
      <c r="AX149" s="15" t="s">
        <v>89</v>
      </c>
      <c r="AY149" s="273" t="s">
        <v>148</v>
      </c>
    </row>
    <row r="150" spans="1:65" s="2" customFormat="1" ht="33" customHeight="1">
      <c r="A150" s="38"/>
      <c r="B150" s="39"/>
      <c r="C150" s="274" t="s">
        <v>188</v>
      </c>
      <c r="D150" s="274" t="s">
        <v>162</v>
      </c>
      <c r="E150" s="275" t="s">
        <v>366</v>
      </c>
      <c r="F150" s="276" t="s">
        <v>367</v>
      </c>
      <c r="G150" s="277" t="s">
        <v>328</v>
      </c>
      <c r="H150" s="278">
        <v>8.7</v>
      </c>
      <c r="I150" s="279"/>
      <c r="J150" s="279"/>
      <c r="K150" s="280">
        <f>ROUND(P150*H150,2)</f>
        <v>0</v>
      </c>
      <c r="L150" s="276" t="s">
        <v>329</v>
      </c>
      <c r="M150" s="44"/>
      <c r="N150" s="281" t="s">
        <v>1</v>
      </c>
      <c r="O150" s="231" t="s">
        <v>44</v>
      </c>
      <c r="P150" s="232">
        <f>I150+J150</f>
        <v>0</v>
      </c>
      <c r="Q150" s="232">
        <f>ROUND(I150*H150,2)</f>
        <v>0</v>
      </c>
      <c r="R150" s="232">
        <f>ROUND(J150*H150,2)</f>
        <v>0</v>
      </c>
      <c r="S150" s="91"/>
      <c r="T150" s="233">
        <f>S150*H150</f>
        <v>0</v>
      </c>
      <c r="U150" s="233">
        <v>0.00026</v>
      </c>
      <c r="V150" s="233">
        <f>U150*H150</f>
        <v>0.0022619999999999997</v>
      </c>
      <c r="W150" s="233">
        <v>0</v>
      </c>
      <c r="X150" s="234">
        <f>W150*H150</f>
        <v>0</v>
      </c>
      <c r="Y150" s="38"/>
      <c r="Z150" s="38"/>
      <c r="AA150" s="38"/>
      <c r="AB150" s="38"/>
      <c r="AC150" s="38"/>
      <c r="AD150" s="38"/>
      <c r="AE150" s="38"/>
      <c r="AR150" s="235" t="s">
        <v>233</v>
      </c>
      <c r="AT150" s="235" t="s">
        <v>162</v>
      </c>
      <c r="AU150" s="235" t="s">
        <v>89</v>
      </c>
      <c r="AY150" s="17" t="s">
        <v>148</v>
      </c>
      <c r="BE150" s="236">
        <f>IF(O150="základní",K150,0)</f>
        <v>0</v>
      </c>
      <c r="BF150" s="236">
        <f>IF(O150="snížená",K150,0)</f>
        <v>0</v>
      </c>
      <c r="BG150" s="236">
        <f>IF(O150="zákl. přenesená",K150,0)</f>
        <v>0</v>
      </c>
      <c r="BH150" s="236">
        <f>IF(O150="sníž. přenesená",K150,0)</f>
        <v>0</v>
      </c>
      <c r="BI150" s="236">
        <f>IF(O150="nulová",K150,0)</f>
        <v>0</v>
      </c>
      <c r="BJ150" s="17" t="s">
        <v>89</v>
      </c>
      <c r="BK150" s="236">
        <f>ROUND(P150*H150,2)</f>
        <v>0</v>
      </c>
      <c r="BL150" s="17" t="s">
        <v>233</v>
      </c>
      <c r="BM150" s="235" t="s">
        <v>444</v>
      </c>
    </row>
    <row r="151" spans="1:47" s="2" customFormat="1" ht="12">
      <c r="A151" s="38"/>
      <c r="B151" s="39"/>
      <c r="C151" s="40"/>
      <c r="D151" s="237" t="s">
        <v>158</v>
      </c>
      <c r="E151" s="40"/>
      <c r="F151" s="238" t="s">
        <v>369</v>
      </c>
      <c r="G151" s="40"/>
      <c r="H151" s="40"/>
      <c r="I151" s="239"/>
      <c r="J151" s="239"/>
      <c r="K151" s="40"/>
      <c r="L151" s="40"/>
      <c r="M151" s="44"/>
      <c r="N151" s="240"/>
      <c r="O151" s="241"/>
      <c r="P151" s="91"/>
      <c r="Q151" s="91"/>
      <c r="R151" s="91"/>
      <c r="S151" s="91"/>
      <c r="T151" s="91"/>
      <c r="U151" s="91"/>
      <c r="V151" s="91"/>
      <c r="W151" s="91"/>
      <c r="X151" s="92"/>
      <c r="Y151" s="38"/>
      <c r="Z151" s="38"/>
      <c r="AA151" s="38"/>
      <c r="AB151" s="38"/>
      <c r="AC151" s="38"/>
      <c r="AD151" s="38"/>
      <c r="AE151" s="38"/>
      <c r="AT151" s="17" t="s">
        <v>158</v>
      </c>
      <c r="AU151" s="17" t="s">
        <v>89</v>
      </c>
    </row>
    <row r="152" spans="1:47" s="2" customFormat="1" ht="12">
      <c r="A152" s="38"/>
      <c r="B152" s="39"/>
      <c r="C152" s="40"/>
      <c r="D152" s="282" t="s">
        <v>169</v>
      </c>
      <c r="E152" s="40"/>
      <c r="F152" s="283" t="s">
        <v>370</v>
      </c>
      <c r="G152" s="40"/>
      <c r="H152" s="40"/>
      <c r="I152" s="239"/>
      <c r="J152" s="239"/>
      <c r="K152" s="40"/>
      <c r="L152" s="40"/>
      <c r="M152" s="44"/>
      <c r="N152" s="240"/>
      <c r="O152" s="241"/>
      <c r="P152" s="91"/>
      <c r="Q152" s="91"/>
      <c r="R152" s="91"/>
      <c r="S152" s="91"/>
      <c r="T152" s="91"/>
      <c r="U152" s="91"/>
      <c r="V152" s="91"/>
      <c r="W152" s="91"/>
      <c r="X152" s="92"/>
      <c r="Y152" s="38"/>
      <c r="Z152" s="38"/>
      <c r="AA152" s="38"/>
      <c r="AB152" s="38"/>
      <c r="AC152" s="38"/>
      <c r="AD152" s="38"/>
      <c r="AE152" s="38"/>
      <c r="AT152" s="17" t="s">
        <v>169</v>
      </c>
      <c r="AU152" s="17" t="s">
        <v>89</v>
      </c>
    </row>
    <row r="153" spans="1:63" s="12" customFormat="1" ht="25.9" customHeight="1">
      <c r="A153" s="12"/>
      <c r="B153" s="204"/>
      <c r="C153" s="205"/>
      <c r="D153" s="206" t="s">
        <v>80</v>
      </c>
      <c r="E153" s="207" t="s">
        <v>151</v>
      </c>
      <c r="F153" s="207" t="s">
        <v>371</v>
      </c>
      <c r="G153" s="205"/>
      <c r="H153" s="205"/>
      <c r="I153" s="208"/>
      <c r="J153" s="208"/>
      <c r="K153" s="209">
        <f>BK153</f>
        <v>0</v>
      </c>
      <c r="L153" s="205"/>
      <c r="M153" s="210"/>
      <c r="N153" s="211"/>
      <c r="O153" s="212"/>
      <c r="P153" s="212"/>
      <c r="Q153" s="213">
        <f>Q154</f>
        <v>0</v>
      </c>
      <c r="R153" s="213">
        <f>R154</f>
        <v>0</v>
      </c>
      <c r="S153" s="212"/>
      <c r="T153" s="214">
        <f>T154</f>
        <v>0</v>
      </c>
      <c r="U153" s="212"/>
      <c r="V153" s="214">
        <f>V154</f>
        <v>0.00685</v>
      </c>
      <c r="W153" s="212"/>
      <c r="X153" s="215">
        <f>X154</f>
        <v>0.09</v>
      </c>
      <c r="Y153" s="12"/>
      <c r="Z153" s="12"/>
      <c r="AA153" s="12"/>
      <c r="AB153" s="12"/>
      <c r="AC153" s="12"/>
      <c r="AD153" s="12"/>
      <c r="AE153" s="12"/>
      <c r="AR153" s="216" t="s">
        <v>172</v>
      </c>
      <c r="AT153" s="217" t="s">
        <v>80</v>
      </c>
      <c r="AU153" s="217" t="s">
        <v>81</v>
      </c>
      <c r="AY153" s="216" t="s">
        <v>148</v>
      </c>
      <c r="BK153" s="218">
        <f>BK154</f>
        <v>0</v>
      </c>
    </row>
    <row r="154" spans="1:63" s="12" customFormat="1" ht="22.8" customHeight="1">
      <c r="A154" s="12"/>
      <c r="B154" s="204"/>
      <c r="C154" s="205"/>
      <c r="D154" s="206" t="s">
        <v>80</v>
      </c>
      <c r="E154" s="219" t="s">
        <v>372</v>
      </c>
      <c r="F154" s="219" t="s">
        <v>373</v>
      </c>
      <c r="G154" s="205"/>
      <c r="H154" s="205"/>
      <c r="I154" s="208"/>
      <c r="J154" s="208"/>
      <c r="K154" s="220">
        <f>BK154</f>
        <v>0</v>
      </c>
      <c r="L154" s="205"/>
      <c r="M154" s="210"/>
      <c r="N154" s="211"/>
      <c r="O154" s="212"/>
      <c r="P154" s="212"/>
      <c r="Q154" s="213">
        <f>SUM(Q155:Q195)</f>
        <v>0</v>
      </c>
      <c r="R154" s="213">
        <f>SUM(R155:R195)</f>
        <v>0</v>
      </c>
      <c r="S154" s="212"/>
      <c r="T154" s="214">
        <f>SUM(T155:T195)</f>
        <v>0</v>
      </c>
      <c r="U154" s="212"/>
      <c r="V154" s="214">
        <f>SUM(V155:V195)</f>
        <v>0.00685</v>
      </c>
      <c r="W154" s="212"/>
      <c r="X154" s="215">
        <f>SUM(X155:X195)</f>
        <v>0.09</v>
      </c>
      <c r="Y154" s="12"/>
      <c r="Z154" s="12"/>
      <c r="AA154" s="12"/>
      <c r="AB154" s="12"/>
      <c r="AC154" s="12"/>
      <c r="AD154" s="12"/>
      <c r="AE154" s="12"/>
      <c r="AR154" s="216" t="s">
        <v>172</v>
      </c>
      <c r="AT154" s="217" t="s">
        <v>80</v>
      </c>
      <c r="AU154" s="217" t="s">
        <v>89</v>
      </c>
      <c r="AY154" s="216" t="s">
        <v>148</v>
      </c>
      <c r="BK154" s="218">
        <f>SUM(BK155:BK195)</f>
        <v>0</v>
      </c>
    </row>
    <row r="155" spans="1:65" s="2" customFormat="1" ht="24.15" customHeight="1">
      <c r="A155" s="38"/>
      <c r="B155" s="39"/>
      <c r="C155" s="274" t="s">
        <v>193</v>
      </c>
      <c r="D155" s="274" t="s">
        <v>162</v>
      </c>
      <c r="E155" s="275" t="s">
        <v>374</v>
      </c>
      <c r="F155" s="276" t="s">
        <v>375</v>
      </c>
      <c r="G155" s="277" t="s">
        <v>165</v>
      </c>
      <c r="H155" s="278">
        <v>28</v>
      </c>
      <c r="I155" s="279"/>
      <c r="J155" s="279"/>
      <c r="K155" s="280">
        <f>ROUND(P155*H155,2)</f>
        <v>0</v>
      </c>
      <c r="L155" s="276" t="s">
        <v>329</v>
      </c>
      <c r="M155" s="44"/>
      <c r="N155" s="281" t="s">
        <v>1</v>
      </c>
      <c r="O155" s="231" t="s">
        <v>44</v>
      </c>
      <c r="P155" s="232">
        <f>I155+J155</f>
        <v>0</v>
      </c>
      <c r="Q155" s="232">
        <f>ROUND(I155*H155,2)</f>
        <v>0</v>
      </c>
      <c r="R155" s="232">
        <f>ROUND(J155*H155,2)</f>
        <v>0</v>
      </c>
      <c r="S155" s="91"/>
      <c r="T155" s="233">
        <f>S155*H155</f>
        <v>0</v>
      </c>
      <c r="U155" s="233">
        <v>0.00015</v>
      </c>
      <c r="V155" s="233">
        <f>U155*H155</f>
        <v>0.0042</v>
      </c>
      <c r="W155" s="233">
        <v>0</v>
      </c>
      <c r="X155" s="234">
        <f>W155*H155</f>
        <v>0</v>
      </c>
      <c r="Y155" s="38"/>
      <c r="Z155" s="38"/>
      <c r="AA155" s="38"/>
      <c r="AB155" s="38"/>
      <c r="AC155" s="38"/>
      <c r="AD155" s="38"/>
      <c r="AE155" s="38"/>
      <c r="AR155" s="235" t="s">
        <v>376</v>
      </c>
      <c r="AT155" s="235" t="s">
        <v>162</v>
      </c>
      <c r="AU155" s="235" t="s">
        <v>91</v>
      </c>
      <c r="AY155" s="17" t="s">
        <v>148</v>
      </c>
      <c r="BE155" s="236">
        <f>IF(O155="základní",K155,0)</f>
        <v>0</v>
      </c>
      <c r="BF155" s="236">
        <f>IF(O155="snížená",K155,0)</f>
        <v>0</v>
      </c>
      <c r="BG155" s="236">
        <f>IF(O155="zákl. přenesená",K155,0)</f>
        <v>0</v>
      </c>
      <c r="BH155" s="236">
        <f>IF(O155="sníž. přenesená",K155,0)</f>
        <v>0</v>
      </c>
      <c r="BI155" s="236">
        <f>IF(O155="nulová",K155,0)</f>
        <v>0</v>
      </c>
      <c r="BJ155" s="17" t="s">
        <v>89</v>
      </c>
      <c r="BK155" s="236">
        <f>ROUND(P155*H155,2)</f>
        <v>0</v>
      </c>
      <c r="BL155" s="17" t="s">
        <v>376</v>
      </c>
      <c r="BM155" s="235" t="s">
        <v>445</v>
      </c>
    </row>
    <row r="156" spans="1:47" s="2" customFormat="1" ht="12">
      <c r="A156" s="38"/>
      <c r="B156" s="39"/>
      <c r="C156" s="40"/>
      <c r="D156" s="237" t="s">
        <v>158</v>
      </c>
      <c r="E156" s="40"/>
      <c r="F156" s="238" t="s">
        <v>378</v>
      </c>
      <c r="G156" s="40"/>
      <c r="H156" s="40"/>
      <c r="I156" s="239"/>
      <c r="J156" s="239"/>
      <c r="K156" s="40"/>
      <c r="L156" s="40"/>
      <c r="M156" s="44"/>
      <c r="N156" s="240"/>
      <c r="O156" s="241"/>
      <c r="P156" s="91"/>
      <c r="Q156" s="91"/>
      <c r="R156" s="91"/>
      <c r="S156" s="91"/>
      <c r="T156" s="91"/>
      <c r="U156" s="91"/>
      <c r="V156" s="91"/>
      <c r="W156" s="91"/>
      <c r="X156" s="92"/>
      <c r="Y156" s="38"/>
      <c r="Z156" s="38"/>
      <c r="AA156" s="38"/>
      <c r="AB156" s="38"/>
      <c r="AC156" s="38"/>
      <c r="AD156" s="38"/>
      <c r="AE156" s="38"/>
      <c r="AT156" s="17" t="s">
        <v>158</v>
      </c>
      <c r="AU156" s="17" t="s">
        <v>91</v>
      </c>
    </row>
    <row r="157" spans="1:47" s="2" customFormat="1" ht="12">
      <c r="A157" s="38"/>
      <c r="B157" s="39"/>
      <c r="C157" s="40"/>
      <c r="D157" s="282" t="s">
        <v>169</v>
      </c>
      <c r="E157" s="40"/>
      <c r="F157" s="283" t="s">
        <v>379</v>
      </c>
      <c r="G157" s="40"/>
      <c r="H157" s="40"/>
      <c r="I157" s="239"/>
      <c r="J157" s="239"/>
      <c r="K157" s="40"/>
      <c r="L157" s="40"/>
      <c r="M157" s="44"/>
      <c r="N157" s="240"/>
      <c r="O157" s="241"/>
      <c r="P157" s="91"/>
      <c r="Q157" s="91"/>
      <c r="R157" s="91"/>
      <c r="S157" s="91"/>
      <c r="T157" s="91"/>
      <c r="U157" s="91"/>
      <c r="V157" s="91"/>
      <c r="W157" s="91"/>
      <c r="X157" s="92"/>
      <c r="Y157" s="38"/>
      <c r="Z157" s="38"/>
      <c r="AA157" s="38"/>
      <c r="AB157" s="38"/>
      <c r="AC157" s="38"/>
      <c r="AD157" s="38"/>
      <c r="AE157" s="38"/>
      <c r="AT157" s="17" t="s">
        <v>169</v>
      </c>
      <c r="AU157" s="17" t="s">
        <v>91</v>
      </c>
    </row>
    <row r="158" spans="1:65" s="2" customFormat="1" ht="24.15" customHeight="1">
      <c r="A158" s="38"/>
      <c r="B158" s="39"/>
      <c r="C158" s="274" t="s">
        <v>155</v>
      </c>
      <c r="D158" s="274" t="s">
        <v>162</v>
      </c>
      <c r="E158" s="275" t="s">
        <v>380</v>
      </c>
      <c r="F158" s="276" t="s">
        <v>381</v>
      </c>
      <c r="G158" s="277" t="s">
        <v>165</v>
      </c>
      <c r="H158" s="278">
        <v>13</v>
      </c>
      <c r="I158" s="279"/>
      <c r="J158" s="279"/>
      <c r="K158" s="280">
        <f>ROUND(P158*H158,2)</f>
        <v>0</v>
      </c>
      <c r="L158" s="276" t="s">
        <v>329</v>
      </c>
      <c r="M158" s="44"/>
      <c r="N158" s="281" t="s">
        <v>1</v>
      </c>
      <c r="O158" s="231" t="s">
        <v>44</v>
      </c>
      <c r="P158" s="232">
        <f>I158+J158</f>
        <v>0</v>
      </c>
      <c r="Q158" s="232">
        <f>ROUND(I158*H158,2)</f>
        <v>0</v>
      </c>
      <c r="R158" s="232">
        <f>ROUND(J158*H158,2)</f>
        <v>0</v>
      </c>
      <c r="S158" s="91"/>
      <c r="T158" s="233">
        <f>S158*H158</f>
        <v>0</v>
      </c>
      <c r="U158" s="233">
        <v>0.00015</v>
      </c>
      <c r="V158" s="233">
        <f>U158*H158</f>
        <v>0.00195</v>
      </c>
      <c r="W158" s="233">
        <v>0</v>
      </c>
      <c r="X158" s="234">
        <f>W158*H158</f>
        <v>0</v>
      </c>
      <c r="Y158" s="38"/>
      <c r="Z158" s="38"/>
      <c r="AA158" s="38"/>
      <c r="AB158" s="38"/>
      <c r="AC158" s="38"/>
      <c r="AD158" s="38"/>
      <c r="AE158" s="38"/>
      <c r="AR158" s="235" t="s">
        <v>376</v>
      </c>
      <c r="AT158" s="235" t="s">
        <v>162</v>
      </c>
      <c r="AU158" s="235" t="s">
        <v>91</v>
      </c>
      <c r="AY158" s="17" t="s">
        <v>148</v>
      </c>
      <c r="BE158" s="236">
        <f>IF(O158="základní",K158,0)</f>
        <v>0</v>
      </c>
      <c r="BF158" s="236">
        <f>IF(O158="snížená",K158,0)</f>
        <v>0</v>
      </c>
      <c r="BG158" s="236">
        <f>IF(O158="zákl. přenesená",K158,0)</f>
        <v>0</v>
      </c>
      <c r="BH158" s="236">
        <f>IF(O158="sníž. přenesená",K158,0)</f>
        <v>0</v>
      </c>
      <c r="BI158" s="236">
        <f>IF(O158="nulová",K158,0)</f>
        <v>0</v>
      </c>
      <c r="BJ158" s="17" t="s">
        <v>89</v>
      </c>
      <c r="BK158" s="236">
        <f>ROUND(P158*H158,2)</f>
        <v>0</v>
      </c>
      <c r="BL158" s="17" t="s">
        <v>376</v>
      </c>
      <c r="BM158" s="235" t="s">
        <v>446</v>
      </c>
    </row>
    <row r="159" spans="1:47" s="2" customFormat="1" ht="12">
      <c r="A159" s="38"/>
      <c r="B159" s="39"/>
      <c r="C159" s="40"/>
      <c r="D159" s="237" t="s">
        <v>158</v>
      </c>
      <c r="E159" s="40"/>
      <c r="F159" s="238" t="s">
        <v>383</v>
      </c>
      <c r="G159" s="40"/>
      <c r="H159" s="40"/>
      <c r="I159" s="239"/>
      <c r="J159" s="239"/>
      <c r="K159" s="40"/>
      <c r="L159" s="40"/>
      <c r="M159" s="44"/>
      <c r="N159" s="240"/>
      <c r="O159" s="241"/>
      <c r="P159" s="91"/>
      <c r="Q159" s="91"/>
      <c r="R159" s="91"/>
      <c r="S159" s="91"/>
      <c r="T159" s="91"/>
      <c r="U159" s="91"/>
      <c r="V159" s="91"/>
      <c r="W159" s="91"/>
      <c r="X159" s="92"/>
      <c r="Y159" s="38"/>
      <c r="Z159" s="38"/>
      <c r="AA159" s="38"/>
      <c r="AB159" s="38"/>
      <c r="AC159" s="38"/>
      <c r="AD159" s="38"/>
      <c r="AE159" s="38"/>
      <c r="AT159" s="17" t="s">
        <v>158</v>
      </c>
      <c r="AU159" s="17" t="s">
        <v>91</v>
      </c>
    </row>
    <row r="160" spans="1:47" s="2" customFormat="1" ht="12">
      <c r="A160" s="38"/>
      <c r="B160" s="39"/>
      <c r="C160" s="40"/>
      <c r="D160" s="282" t="s">
        <v>169</v>
      </c>
      <c r="E160" s="40"/>
      <c r="F160" s="283" t="s">
        <v>384</v>
      </c>
      <c r="G160" s="40"/>
      <c r="H160" s="40"/>
      <c r="I160" s="239"/>
      <c r="J160" s="239"/>
      <c r="K160" s="40"/>
      <c r="L160" s="40"/>
      <c r="M160" s="44"/>
      <c r="N160" s="240"/>
      <c r="O160" s="241"/>
      <c r="P160" s="91"/>
      <c r="Q160" s="91"/>
      <c r="R160" s="91"/>
      <c r="S160" s="91"/>
      <c r="T160" s="91"/>
      <c r="U160" s="91"/>
      <c r="V160" s="91"/>
      <c r="W160" s="91"/>
      <c r="X160" s="92"/>
      <c r="Y160" s="38"/>
      <c r="Z160" s="38"/>
      <c r="AA160" s="38"/>
      <c r="AB160" s="38"/>
      <c r="AC160" s="38"/>
      <c r="AD160" s="38"/>
      <c r="AE160" s="38"/>
      <c r="AT160" s="17" t="s">
        <v>169</v>
      </c>
      <c r="AU160" s="17" t="s">
        <v>91</v>
      </c>
    </row>
    <row r="161" spans="1:65" s="2" customFormat="1" ht="24.15" customHeight="1">
      <c r="A161" s="38"/>
      <c r="B161" s="39"/>
      <c r="C161" s="274" t="s">
        <v>202</v>
      </c>
      <c r="D161" s="274" t="s">
        <v>162</v>
      </c>
      <c r="E161" s="275" t="s">
        <v>385</v>
      </c>
      <c r="F161" s="276" t="s">
        <v>386</v>
      </c>
      <c r="G161" s="277" t="s">
        <v>165</v>
      </c>
      <c r="H161" s="278">
        <v>2</v>
      </c>
      <c r="I161" s="279"/>
      <c r="J161" s="279"/>
      <c r="K161" s="280">
        <f>ROUND(P161*H161,2)</f>
        <v>0</v>
      </c>
      <c r="L161" s="276" t="s">
        <v>329</v>
      </c>
      <c r="M161" s="44"/>
      <c r="N161" s="281" t="s">
        <v>1</v>
      </c>
      <c r="O161" s="231" t="s">
        <v>44</v>
      </c>
      <c r="P161" s="232">
        <f>I161+J161</f>
        <v>0</v>
      </c>
      <c r="Q161" s="232">
        <f>ROUND(I161*H161,2)</f>
        <v>0</v>
      </c>
      <c r="R161" s="232">
        <f>ROUND(J161*H161,2)</f>
        <v>0</v>
      </c>
      <c r="S161" s="91"/>
      <c r="T161" s="233">
        <f>S161*H161</f>
        <v>0</v>
      </c>
      <c r="U161" s="233">
        <v>0.00035</v>
      </c>
      <c r="V161" s="233">
        <f>U161*H161</f>
        <v>0.0007</v>
      </c>
      <c r="W161" s="233">
        <v>0</v>
      </c>
      <c r="X161" s="234">
        <f>W161*H161</f>
        <v>0</v>
      </c>
      <c r="Y161" s="38"/>
      <c r="Z161" s="38"/>
      <c r="AA161" s="38"/>
      <c r="AB161" s="38"/>
      <c r="AC161" s="38"/>
      <c r="AD161" s="38"/>
      <c r="AE161" s="38"/>
      <c r="AR161" s="235" t="s">
        <v>376</v>
      </c>
      <c r="AT161" s="235" t="s">
        <v>162</v>
      </c>
      <c r="AU161" s="235" t="s">
        <v>91</v>
      </c>
      <c r="AY161" s="17" t="s">
        <v>148</v>
      </c>
      <c r="BE161" s="236">
        <f>IF(O161="základní",K161,0)</f>
        <v>0</v>
      </c>
      <c r="BF161" s="236">
        <f>IF(O161="snížená",K161,0)</f>
        <v>0</v>
      </c>
      <c r="BG161" s="236">
        <f>IF(O161="zákl. přenesená",K161,0)</f>
        <v>0</v>
      </c>
      <c r="BH161" s="236">
        <f>IF(O161="sníž. přenesená",K161,0)</f>
        <v>0</v>
      </c>
      <c r="BI161" s="236">
        <f>IF(O161="nulová",K161,0)</f>
        <v>0</v>
      </c>
      <c r="BJ161" s="17" t="s">
        <v>89</v>
      </c>
      <c r="BK161" s="236">
        <f>ROUND(P161*H161,2)</f>
        <v>0</v>
      </c>
      <c r="BL161" s="17" t="s">
        <v>376</v>
      </c>
      <c r="BM161" s="235" t="s">
        <v>447</v>
      </c>
    </row>
    <row r="162" spans="1:47" s="2" customFormat="1" ht="12">
      <c r="A162" s="38"/>
      <c r="B162" s="39"/>
      <c r="C162" s="40"/>
      <c r="D162" s="237" t="s">
        <v>158</v>
      </c>
      <c r="E162" s="40"/>
      <c r="F162" s="238" t="s">
        <v>388</v>
      </c>
      <c r="G162" s="40"/>
      <c r="H162" s="40"/>
      <c r="I162" s="239"/>
      <c r="J162" s="239"/>
      <c r="K162" s="40"/>
      <c r="L162" s="40"/>
      <c r="M162" s="44"/>
      <c r="N162" s="240"/>
      <c r="O162" s="241"/>
      <c r="P162" s="91"/>
      <c r="Q162" s="91"/>
      <c r="R162" s="91"/>
      <c r="S162" s="91"/>
      <c r="T162" s="91"/>
      <c r="U162" s="91"/>
      <c r="V162" s="91"/>
      <c r="W162" s="91"/>
      <c r="X162" s="92"/>
      <c r="Y162" s="38"/>
      <c r="Z162" s="38"/>
      <c r="AA162" s="38"/>
      <c r="AB162" s="38"/>
      <c r="AC162" s="38"/>
      <c r="AD162" s="38"/>
      <c r="AE162" s="38"/>
      <c r="AT162" s="17" t="s">
        <v>158</v>
      </c>
      <c r="AU162" s="17" t="s">
        <v>91</v>
      </c>
    </row>
    <row r="163" spans="1:47" s="2" customFormat="1" ht="12">
      <c r="A163" s="38"/>
      <c r="B163" s="39"/>
      <c r="C163" s="40"/>
      <c r="D163" s="282" t="s">
        <v>169</v>
      </c>
      <c r="E163" s="40"/>
      <c r="F163" s="283" t="s">
        <v>389</v>
      </c>
      <c r="G163" s="40"/>
      <c r="H163" s="40"/>
      <c r="I163" s="239"/>
      <c r="J163" s="239"/>
      <c r="K163" s="40"/>
      <c r="L163" s="40"/>
      <c r="M163" s="44"/>
      <c r="N163" s="240"/>
      <c r="O163" s="241"/>
      <c r="P163" s="91"/>
      <c r="Q163" s="91"/>
      <c r="R163" s="91"/>
      <c r="S163" s="91"/>
      <c r="T163" s="91"/>
      <c r="U163" s="91"/>
      <c r="V163" s="91"/>
      <c r="W163" s="91"/>
      <c r="X163" s="92"/>
      <c r="Y163" s="38"/>
      <c r="Z163" s="38"/>
      <c r="AA163" s="38"/>
      <c r="AB163" s="38"/>
      <c r="AC163" s="38"/>
      <c r="AD163" s="38"/>
      <c r="AE163" s="38"/>
      <c r="AT163" s="17" t="s">
        <v>169</v>
      </c>
      <c r="AU163" s="17" t="s">
        <v>91</v>
      </c>
    </row>
    <row r="164" spans="1:65" s="2" customFormat="1" ht="24.15" customHeight="1">
      <c r="A164" s="38"/>
      <c r="B164" s="39"/>
      <c r="C164" s="274" t="s">
        <v>206</v>
      </c>
      <c r="D164" s="274" t="s">
        <v>162</v>
      </c>
      <c r="E164" s="275" t="s">
        <v>390</v>
      </c>
      <c r="F164" s="276" t="s">
        <v>391</v>
      </c>
      <c r="G164" s="277" t="s">
        <v>165</v>
      </c>
      <c r="H164" s="278">
        <v>28</v>
      </c>
      <c r="I164" s="279"/>
      <c r="J164" s="279"/>
      <c r="K164" s="280">
        <f>ROUND(P164*H164,2)</f>
        <v>0</v>
      </c>
      <c r="L164" s="276" t="s">
        <v>1</v>
      </c>
      <c r="M164" s="44"/>
      <c r="N164" s="281" t="s">
        <v>1</v>
      </c>
      <c r="O164" s="231" t="s">
        <v>44</v>
      </c>
      <c r="P164" s="232">
        <f>I164+J164</f>
        <v>0</v>
      </c>
      <c r="Q164" s="232">
        <f>ROUND(I164*H164,2)</f>
        <v>0</v>
      </c>
      <c r="R164" s="232">
        <f>ROUND(J164*H164,2)</f>
        <v>0</v>
      </c>
      <c r="S164" s="91"/>
      <c r="T164" s="233">
        <f>S164*H164</f>
        <v>0</v>
      </c>
      <c r="U164" s="233">
        <v>0</v>
      </c>
      <c r="V164" s="233">
        <f>U164*H164</f>
        <v>0</v>
      </c>
      <c r="W164" s="233">
        <v>0.002</v>
      </c>
      <c r="X164" s="234">
        <f>W164*H164</f>
        <v>0.056</v>
      </c>
      <c r="Y164" s="38"/>
      <c r="Z164" s="38"/>
      <c r="AA164" s="38"/>
      <c r="AB164" s="38"/>
      <c r="AC164" s="38"/>
      <c r="AD164" s="38"/>
      <c r="AE164" s="38"/>
      <c r="AR164" s="235" t="s">
        <v>376</v>
      </c>
      <c r="AT164" s="235" t="s">
        <v>162</v>
      </c>
      <c r="AU164" s="235" t="s">
        <v>91</v>
      </c>
      <c r="AY164" s="17" t="s">
        <v>148</v>
      </c>
      <c r="BE164" s="236">
        <f>IF(O164="základní",K164,0)</f>
        <v>0</v>
      </c>
      <c r="BF164" s="236">
        <f>IF(O164="snížená",K164,0)</f>
        <v>0</v>
      </c>
      <c r="BG164" s="236">
        <f>IF(O164="zákl. přenesená",K164,0)</f>
        <v>0</v>
      </c>
      <c r="BH164" s="236">
        <f>IF(O164="sníž. přenesená",K164,0)</f>
        <v>0</v>
      </c>
      <c r="BI164" s="236">
        <f>IF(O164="nulová",K164,0)</f>
        <v>0</v>
      </c>
      <c r="BJ164" s="17" t="s">
        <v>89</v>
      </c>
      <c r="BK164" s="236">
        <f>ROUND(P164*H164,2)</f>
        <v>0</v>
      </c>
      <c r="BL164" s="17" t="s">
        <v>376</v>
      </c>
      <c r="BM164" s="235" t="s">
        <v>448</v>
      </c>
    </row>
    <row r="165" spans="1:47" s="2" customFormat="1" ht="12">
      <c r="A165" s="38"/>
      <c r="B165" s="39"/>
      <c r="C165" s="40"/>
      <c r="D165" s="237" t="s">
        <v>158</v>
      </c>
      <c r="E165" s="40"/>
      <c r="F165" s="238" t="s">
        <v>393</v>
      </c>
      <c r="G165" s="40"/>
      <c r="H165" s="40"/>
      <c r="I165" s="239"/>
      <c r="J165" s="239"/>
      <c r="K165" s="40"/>
      <c r="L165" s="40"/>
      <c r="M165" s="44"/>
      <c r="N165" s="240"/>
      <c r="O165" s="241"/>
      <c r="P165" s="91"/>
      <c r="Q165" s="91"/>
      <c r="R165" s="91"/>
      <c r="S165" s="91"/>
      <c r="T165" s="91"/>
      <c r="U165" s="91"/>
      <c r="V165" s="91"/>
      <c r="W165" s="91"/>
      <c r="X165" s="92"/>
      <c r="Y165" s="38"/>
      <c r="Z165" s="38"/>
      <c r="AA165" s="38"/>
      <c r="AB165" s="38"/>
      <c r="AC165" s="38"/>
      <c r="AD165" s="38"/>
      <c r="AE165" s="38"/>
      <c r="AT165" s="17" t="s">
        <v>158</v>
      </c>
      <c r="AU165" s="17" t="s">
        <v>91</v>
      </c>
    </row>
    <row r="166" spans="1:65" s="2" customFormat="1" ht="33" customHeight="1">
      <c r="A166" s="38"/>
      <c r="B166" s="39"/>
      <c r="C166" s="274" t="s">
        <v>212</v>
      </c>
      <c r="D166" s="274" t="s">
        <v>162</v>
      </c>
      <c r="E166" s="275" t="s">
        <v>394</v>
      </c>
      <c r="F166" s="276" t="s">
        <v>395</v>
      </c>
      <c r="G166" s="277" t="s">
        <v>165</v>
      </c>
      <c r="H166" s="278">
        <v>13</v>
      </c>
      <c r="I166" s="279"/>
      <c r="J166" s="279"/>
      <c r="K166" s="280">
        <f>ROUND(P166*H166,2)</f>
        <v>0</v>
      </c>
      <c r="L166" s="276" t="s">
        <v>329</v>
      </c>
      <c r="M166" s="44"/>
      <c r="N166" s="281" t="s">
        <v>1</v>
      </c>
      <c r="O166" s="231" t="s">
        <v>44</v>
      </c>
      <c r="P166" s="232">
        <f>I166+J166</f>
        <v>0</v>
      </c>
      <c r="Q166" s="232">
        <f>ROUND(I166*H166,2)</f>
        <v>0</v>
      </c>
      <c r="R166" s="232">
        <f>ROUND(J166*H166,2)</f>
        <v>0</v>
      </c>
      <c r="S166" s="91"/>
      <c r="T166" s="233">
        <f>S166*H166</f>
        <v>0</v>
      </c>
      <c r="U166" s="233">
        <v>0</v>
      </c>
      <c r="V166" s="233">
        <f>U166*H166</f>
        <v>0</v>
      </c>
      <c r="W166" s="233">
        <v>0.002</v>
      </c>
      <c r="X166" s="234">
        <f>W166*H166</f>
        <v>0.026000000000000002</v>
      </c>
      <c r="Y166" s="38"/>
      <c r="Z166" s="38"/>
      <c r="AA166" s="38"/>
      <c r="AB166" s="38"/>
      <c r="AC166" s="38"/>
      <c r="AD166" s="38"/>
      <c r="AE166" s="38"/>
      <c r="AR166" s="235" t="s">
        <v>376</v>
      </c>
      <c r="AT166" s="235" t="s">
        <v>162</v>
      </c>
      <c r="AU166" s="235" t="s">
        <v>91</v>
      </c>
      <c r="AY166" s="17" t="s">
        <v>148</v>
      </c>
      <c r="BE166" s="236">
        <f>IF(O166="základní",K166,0)</f>
        <v>0</v>
      </c>
      <c r="BF166" s="236">
        <f>IF(O166="snížená",K166,0)</f>
        <v>0</v>
      </c>
      <c r="BG166" s="236">
        <f>IF(O166="zákl. přenesená",K166,0)</f>
        <v>0</v>
      </c>
      <c r="BH166" s="236">
        <f>IF(O166="sníž. přenesená",K166,0)</f>
        <v>0</v>
      </c>
      <c r="BI166" s="236">
        <f>IF(O166="nulová",K166,0)</f>
        <v>0</v>
      </c>
      <c r="BJ166" s="17" t="s">
        <v>89</v>
      </c>
      <c r="BK166" s="236">
        <f>ROUND(P166*H166,2)</f>
        <v>0</v>
      </c>
      <c r="BL166" s="17" t="s">
        <v>376</v>
      </c>
      <c r="BM166" s="235" t="s">
        <v>449</v>
      </c>
    </row>
    <row r="167" spans="1:47" s="2" customFormat="1" ht="12">
      <c r="A167" s="38"/>
      <c r="B167" s="39"/>
      <c r="C167" s="40"/>
      <c r="D167" s="237" t="s">
        <v>158</v>
      </c>
      <c r="E167" s="40"/>
      <c r="F167" s="238" t="s">
        <v>397</v>
      </c>
      <c r="G167" s="40"/>
      <c r="H167" s="40"/>
      <c r="I167" s="239"/>
      <c r="J167" s="239"/>
      <c r="K167" s="40"/>
      <c r="L167" s="40"/>
      <c r="M167" s="44"/>
      <c r="N167" s="240"/>
      <c r="O167" s="241"/>
      <c r="P167" s="91"/>
      <c r="Q167" s="91"/>
      <c r="R167" s="91"/>
      <c r="S167" s="91"/>
      <c r="T167" s="91"/>
      <c r="U167" s="91"/>
      <c r="V167" s="91"/>
      <c r="W167" s="91"/>
      <c r="X167" s="92"/>
      <c r="Y167" s="38"/>
      <c r="Z167" s="38"/>
      <c r="AA167" s="38"/>
      <c r="AB167" s="38"/>
      <c r="AC167" s="38"/>
      <c r="AD167" s="38"/>
      <c r="AE167" s="38"/>
      <c r="AT167" s="17" t="s">
        <v>158</v>
      </c>
      <c r="AU167" s="17" t="s">
        <v>91</v>
      </c>
    </row>
    <row r="168" spans="1:47" s="2" customFormat="1" ht="12">
      <c r="A168" s="38"/>
      <c r="B168" s="39"/>
      <c r="C168" s="40"/>
      <c r="D168" s="282" t="s">
        <v>169</v>
      </c>
      <c r="E168" s="40"/>
      <c r="F168" s="283" t="s">
        <v>398</v>
      </c>
      <c r="G168" s="40"/>
      <c r="H168" s="40"/>
      <c r="I168" s="239"/>
      <c r="J168" s="239"/>
      <c r="K168" s="40"/>
      <c r="L168" s="40"/>
      <c r="M168" s="44"/>
      <c r="N168" s="240"/>
      <c r="O168" s="241"/>
      <c r="P168" s="91"/>
      <c r="Q168" s="91"/>
      <c r="R168" s="91"/>
      <c r="S168" s="91"/>
      <c r="T168" s="91"/>
      <c r="U168" s="91"/>
      <c r="V168" s="91"/>
      <c r="W168" s="91"/>
      <c r="X168" s="92"/>
      <c r="Y168" s="38"/>
      <c r="Z168" s="38"/>
      <c r="AA168" s="38"/>
      <c r="AB168" s="38"/>
      <c r="AC168" s="38"/>
      <c r="AD168" s="38"/>
      <c r="AE168" s="38"/>
      <c r="AT168" s="17" t="s">
        <v>169</v>
      </c>
      <c r="AU168" s="17" t="s">
        <v>91</v>
      </c>
    </row>
    <row r="169" spans="1:65" s="2" customFormat="1" ht="33" customHeight="1">
      <c r="A169" s="38"/>
      <c r="B169" s="39"/>
      <c r="C169" s="274" t="s">
        <v>216</v>
      </c>
      <c r="D169" s="274" t="s">
        <v>162</v>
      </c>
      <c r="E169" s="275" t="s">
        <v>399</v>
      </c>
      <c r="F169" s="276" t="s">
        <v>400</v>
      </c>
      <c r="G169" s="277" t="s">
        <v>165</v>
      </c>
      <c r="H169" s="278">
        <v>2</v>
      </c>
      <c r="I169" s="279"/>
      <c r="J169" s="279"/>
      <c r="K169" s="280">
        <f>ROUND(P169*H169,2)</f>
        <v>0</v>
      </c>
      <c r="L169" s="276" t="s">
        <v>329</v>
      </c>
      <c r="M169" s="44"/>
      <c r="N169" s="281" t="s">
        <v>1</v>
      </c>
      <c r="O169" s="231" t="s">
        <v>44</v>
      </c>
      <c r="P169" s="232">
        <f>I169+J169</f>
        <v>0</v>
      </c>
      <c r="Q169" s="232">
        <f>ROUND(I169*H169,2)</f>
        <v>0</v>
      </c>
      <c r="R169" s="232">
        <f>ROUND(J169*H169,2)</f>
        <v>0</v>
      </c>
      <c r="S169" s="91"/>
      <c r="T169" s="233">
        <f>S169*H169</f>
        <v>0</v>
      </c>
      <c r="U169" s="233">
        <v>0</v>
      </c>
      <c r="V169" s="233">
        <f>U169*H169</f>
        <v>0</v>
      </c>
      <c r="W169" s="233">
        <v>0.004</v>
      </c>
      <c r="X169" s="234">
        <f>W169*H169</f>
        <v>0.008</v>
      </c>
      <c r="Y169" s="38"/>
      <c r="Z169" s="38"/>
      <c r="AA169" s="38"/>
      <c r="AB169" s="38"/>
      <c r="AC169" s="38"/>
      <c r="AD169" s="38"/>
      <c r="AE169" s="38"/>
      <c r="AR169" s="235" t="s">
        <v>376</v>
      </c>
      <c r="AT169" s="235" t="s">
        <v>162</v>
      </c>
      <c r="AU169" s="235" t="s">
        <v>91</v>
      </c>
      <c r="AY169" s="17" t="s">
        <v>148</v>
      </c>
      <c r="BE169" s="236">
        <f>IF(O169="základní",K169,0)</f>
        <v>0</v>
      </c>
      <c r="BF169" s="236">
        <f>IF(O169="snížená",K169,0)</f>
        <v>0</v>
      </c>
      <c r="BG169" s="236">
        <f>IF(O169="zákl. přenesená",K169,0)</f>
        <v>0</v>
      </c>
      <c r="BH169" s="236">
        <f>IF(O169="sníž. přenesená",K169,0)</f>
        <v>0</v>
      </c>
      <c r="BI169" s="236">
        <f>IF(O169="nulová",K169,0)</f>
        <v>0</v>
      </c>
      <c r="BJ169" s="17" t="s">
        <v>89</v>
      </c>
      <c r="BK169" s="236">
        <f>ROUND(P169*H169,2)</f>
        <v>0</v>
      </c>
      <c r="BL169" s="17" t="s">
        <v>376</v>
      </c>
      <c r="BM169" s="235" t="s">
        <v>450</v>
      </c>
    </row>
    <row r="170" spans="1:47" s="2" customFormat="1" ht="12">
      <c r="A170" s="38"/>
      <c r="B170" s="39"/>
      <c r="C170" s="40"/>
      <c r="D170" s="237" t="s">
        <v>158</v>
      </c>
      <c r="E170" s="40"/>
      <c r="F170" s="238" t="s">
        <v>402</v>
      </c>
      <c r="G170" s="40"/>
      <c r="H170" s="40"/>
      <c r="I170" s="239"/>
      <c r="J170" s="239"/>
      <c r="K170" s="40"/>
      <c r="L170" s="40"/>
      <c r="M170" s="44"/>
      <c r="N170" s="240"/>
      <c r="O170" s="241"/>
      <c r="P170" s="91"/>
      <c r="Q170" s="91"/>
      <c r="R170" s="91"/>
      <c r="S170" s="91"/>
      <c r="T170" s="91"/>
      <c r="U170" s="91"/>
      <c r="V170" s="91"/>
      <c r="W170" s="91"/>
      <c r="X170" s="92"/>
      <c r="Y170" s="38"/>
      <c r="Z170" s="38"/>
      <c r="AA170" s="38"/>
      <c r="AB170" s="38"/>
      <c r="AC170" s="38"/>
      <c r="AD170" s="38"/>
      <c r="AE170" s="38"/>
      <c r="AT170" s="17" t="s">
        <v>158</v>
      </c>
      <c r="AU170" s="17" t="s">
        <v>91</v>
      </c>
    </row>
    <row r="171" spans="1:47" s="2" customFormat="1" ht="12">
      <c r="A171" s="38"/>
      <c r="B171" s="39"/>
      <c r="C171" s="40"/>
      <c r="D171" s="282" t="s">
        <v>169</v>
      </c>
      <c r="E171" s="40"/>
      <c r="F171" s="283" t="s">
        <v>403</v>
      </c>
      <c r="G171" s="40"/>
      <c r="H171" s="40"/>
      <c r="I171" s="239"/>
      <c r="J171" s="239"/>
      <c r="K171" s="40"/>
      <c r="L171" s="40"/>
      <c r="M171" s="44"/>
      <c r="N171" s="240"/>
      <c r="O171" s="241"/>
      <c r="P171" s="91"/>
      <c r="Q171" s="91"/>
      <c r="R171" s="91"/>
      <c r="S171" s="91"/>
      <c r="T171" s="91"/>
      <c r="U171" s="91"/>
      <c r="V171" s="91"/>
      <c r="W171" s="91"/>
      <c r="X171" s="92"/>
      <c r="Y171" s="38"/>
      <c r="Z171" s="38"/>
      <c r="AA171" s="38"/>
      <c r="AB171" s="38"/>
      <c r="AC171" s="38"/>
      <c r="AD171" s="38"/>
      <c r="AE171" s="38"/>
      <c r="AT171" s="17" t="s">
        <v>169</v>
      </c>
      <c r="AU171" s="17" t="s">
        <v>91</v>
      </c>
    </row>
    <row r="172" spans="1:65" s="2" customFormat="1" ht="24.15" customHeight="1">
      <c r="A172" s="38"/>
      <c r="B172" s="39"/>
      <c r="C172" s="274" t="s">
        <v>222</v>
      </c>
      <c r="D172" s="274" t="s">
        <v>162</v>
      </c>
      <c r="E172" s="275" t="s">
        <v>404</v>
      </c>
      <c r="F172" s="276" t="s">
        <v>405</v>
      </c>
      <c r="G172" s="277" t="s">
        <v>351</v>
      </c>
      <c r="H172" s="278">
        <v>0.09</v>
      </c>
      <c r="I172" s="279"/>
      <c r="J172" s="279"/>
      <c r="K172" s="280">
        <f>ROUND(P172*H172,2)</f>
        <v>0</v>
      </c>
      <c r="L172" s="276" t="s">
        <v>329</v>
      </c>
      <c r="M172" s="44"/>
      <c r="N172" s="281" t="s">
        <v>1</v>
      </c>
      <c r="O172" s="231" t="s">
        <v>44</v>
      </c>
      <c r="P172" s="232">
        <f>I172+J172</f>
        <v>0</v>
      </c>
      <c r="Q172" s="232">
        <f>ROUND(I172*H172,2)</f>
        <v>0</v>
      </c>
      <c r="R172" s="232">
        <f>ROUND(J172*H172,2)</f>
        <v>0</v>
      </c>
      <c r="S172" s="91"/>
      <c r="T172" s="233">
        <f>S172*H172</f>
        <v>0</v>
      </c>
      <c r="U172" s="233">
        <v>0</v>
      </c>
      <c r="V172" s="233">
        <f>U172*H172</f>
        <v>0</v>
      </c>
      <c r="W172" s="233">
        <v>0</v>
      </c>
      <c r="X172" s="234">
        <f>W172*H172</f>
        <v>0</v>
      </c>
      <c r="Y172" s="38"/>
      <c r="Z172" s="38"/>
      <c r="AA172" s="38"/>
      <c r="AB172" s="38"/>
      <c r="AC172" s="38"/>
      <c r="AD172" s="38"/>
      <c r="AE172" s="38"/>
      <c r="AR172" s="235" t="s">
        <v>376</v>
      </c>
      <c r="AT172" s="235" t="s">
        <v>162</v>
      </c>
      <c r="AU172" s="235" t="s">
        <v>91</v>
      </c>
      <c r="AY172" s="17" t="s">
        <v>148</v>
      </c>
      <c r="BE172" s="236">
        <f>IF(O172="základní",K172,0)</f>
        <v>0</v>
      </c>
      <c r="BF172" s="236">
        <f>IF(O172="snížená",K172,0)</f>
        <v>0</v>
      </c>
      <c r="BG172" s="236">
        <f>IF(O172="zákl. přenesená",K172,0)</f>
        <v>0</v>
      </c>
      <c r="BH172" s="236">
        <f>IF(O172="sníž. přenesená",K172,0)</f>
        <v>0</v>
      </c>
      <c r="BI172" s="236">
        <f>IF(O172="nulová",K172,0)</f>
        <v>0</v>
      </c>
      <c r="BJ172" s="17" t="s">
        <v>89</v>
      </c>
      <c r="BK172" s="236">
        <f>ROUND(P172*H172,2)</f>
        <v>0</v>
      </c>
      <c r="BL172" s="17" t="s">
        <v>376</v>
      </c>
      <c r="BM172" s="235" t="s">
        <v>451</v>
      </c>
    </row>
    <row r="173" spans="1:47" s="2" customFormat="1" ht="12">
      <c r="A173" s="38"/>
      <c r="B173" s="39"/>
      <c r="C173" s="40"/>
      <c r="D173" s="237" t="s">
        <v>158</v>
      </c>
      <c r="E173" s="40"/>
      <c r="F173" s="238" t="s">
        <v>407</v>
      </c>
      <c r="G173" s="40"/>
      <c r="H173" s="40"/>
      <c r="I173" s="239"/>
      <c r="J173" s="239"/>
      <c r="K173" s="40"/>
      <c r="L173" s="40"/>
      <c r="M173" s="44"/>
      <c r="N173" s="240"/>
      <c r="O173" s="241"/>
      <c r="P173" s="91"/>
      <c r="Q173" s="91"/>
      <c r="R173" s="91"/>
      <c r="S173" s="91"/>
      <c r="T173" s="91"/>
      <c r="U173" s="91"/>
      <c r="V173" s="91"/>
      <c r="W173" s="91"/>
      <c r="X173" s="92"/>
      <c r="Y173" s="38"/>
      <c r="Z173" s="38"/>
      <c r="AA173" s="38"/>
      <c r="AB173" s="38"/>
      <c r="AC173" s="38"/>
      <c r="AD173" s="38"/>
      <c r="AE173" s="38"/>
      <c r="AT173" s="17" t="s">
        <v>158</v>
      </c>
      <c r="AU173" s="17" t="s">
        <v>91</v>
      </c>
    </row>
    <row r="174" spans="1:47" s="2" customFormat="1" ht="12">
      <c r="A174" s="38"/>
      <c r="B174" s="39"/>
      <c r="C174" s="40"/>
      <c r="D174" s="282" t="s">
        <v>169</v>
      </c>
      <c r="E174" s="40"/>
      <c r="F174" s="283" t="s">
        <v>408</v>
      </c>
      <c r="G174" s="40"/>
      <c r="H174" s="40"/>
      <c r="I174" s="239"/>
      <c r="J174" s="239"/>
      <c r="K174" s="40"/>
      <c r="L174" s="40"/>
      <c r="M174" s="44"/>
      <c r="N174" s="240"/>
      <c r="O174" s="241"/>
      <c r="P174" s="91"/>
      <c r="Q174" s="91"/>
      <c r="R174" s="91"/>
      <c r="S174" s="91"/>
      <c r="T174" s="91"/>
      <c r="U174" s="91"/>
      <c r="V174" s="91"/>
      <c r="W174" s="91"/>
      <c r="X174" s="92"/>
      <c r="Y174" s="38"/>
      <c r="Z174" s="38"/>
      <c r="AA174" s="38"/>
      <c r="AB174" s="38"/>
      <c r="AC174" s="38"/>
      <c r="AD174" s="38"/>
      <c r="AE174" s="38"/>
      <c r="AT174" s="17" t="s">
        <v>169</v>
      </c>
      <c r="AU174" s="17" t="s">
        <v>91</v>
      </c>
    </row>
    <row r="175" spans="1:47" s="2" customFormat="1" ht="12">
      <c r="A175" s="38"/>
      <c r="B175" s="39"/>
      <c r="C175" s="40"/>
      <c r="D175" s="237" t="s">
        <v>285</v>
      </c>
      <c r="E175" s="40"/>
      <c r="F175" s="284" t="s">
        <v>409</v>
      </c>
      <c r="G175" s="40"/>
      <c r="H175" s="40"/>
      <c r="I175" s="239"/>
      <c r="J175" s="239"/>
      <c r="K175" s="40"/>
      <c r="L175" s="40"/>
      <c r="M175" s="44"/>
      <c r="N175" s="240"/>
      <c r="O175" s="241"/>
      <c r="P175" s="91"/>
      <c r="Q175" s="91"/>
      <c r="R175" s="91"/>
      <c r="S175" s="91"/>
      <c r="T175" s="91"/>
      <c r="U175" s="91"/>
      <c r="V175" s="91"/>
      <c r="W175" s="91"/>
      <c r="X175" s="92"/>
      <c r="Y175" s="38"/>
      <c r="Z175" s="38"/>
      <c r="AA175" s="38"/>
      <c r="AB175" s="38"/>
      <c r="AC175" s="38"/>
      <c r="AD175" s="38"/>
      <c r="AE175" s="38"/>
      <c r="AT175" s="17" t="s">
        <v>285</v>
      </c>
      <c r="AU175" s="17" t="s">
        <v>91</v>
      </c>
    </row>
    <row r="176" spans="1:65" s="2" customFormat="1" ht="24.15" customHeight="1">
      <c r="A176" s="38"/>
      <c r="B176" s="39"/>
      <c r="C176" s="274" t="s">
        <v>226</v>
      </c>
      <c r="D176" s="274" t="s">
        <v>162</v>
      </c>
      <c r="E176" s="275" t="s">
        <v>410</v>
      </c>
      <c r="F176" s="276" t="s">
        <v>411</v>
      </c>
      <c r="G176" s="277" t="s">
        <v>351</v>
      </c>
      <c r="H176" s="278">
        <v>0.09</v>
      </c>
      <c r="I176" s="279"/>
      <c r="J176" s="279"/>
      <c r="K176" s="280">
        <f>ROUND(P176*H176,2)</f>
        <v>0</v>
      </c>
      <c r="L176" s="276" t="s">
        <v>329</v>
      </c>
      <c r="M176" s="44"/>
      <c r="N176" s="281" t="s">
        <v>1</v>
      </c>
      <c r="O176" s="231" t="s">
        <v>44</v>
      </c>
      <c r="P176" s="232">
        <f>I176+J176</f>
        <v>0</v>
      </c>
      <c r="Q176" s="232">
        <f>ROUND(I176*H176,2)</f>
        <v>0</v>
      </c>
      <c r="R176" s="232">
        <f>ROUND(J176*H176,2)</f>
        <v>0</v>
      </c>
      <c r="S176" s="91"/>
      <c r="T176" s="233">
        <f>S176*H176</f>
        <v>0</v>
      </c>
      <c r="U176" s="233">
        <v>0</v>
      </c>
      <c r="V176" s="233">
        <f>U176*H176</f>
        <v>0</v>
      </c>
      <c r="W176" s="233">
        <v>0</v>
      </c>
      <c r="X176" s="234">
        <f>W176*H176</f>
        <v>0</v>
      </c>
      <c r="Y176" s="38"/>
      <c r="Z176" s="38"/>
      <c r="AA176" s="38"/>
      <c r="AB176" s="38"/>
      <c r="AC176" s="38"/>
      <c r="AD176" s="38"/>
      <c r="AE176" s="38"/>
      <c r="AR176" s="235" t="s">
        <v>376</v>
      </c>
      <c r="AT176" s="235" t="s">
        <v>162</v>
      </c>
      <c r="AU176" s="235" t="s">
        <v>91</v>
      </c>
      <c r="AY176" s="17" t="s">
        <v>148</v>
      </c>
      <c r="BE176" s="236">
        <f>IF(O176="základní",K176,0)</f>
        <v>0</v>
      </c>
      <c r="BF176" s="236">
        <f>IF(O176="snížená",K176,0)</f>
        <v>0</v>
      </c>
      <c r="BG176" s="236">
        <f>IF(O176="zákl. přenesená",K176,0)</f>
        <v>0</v>
      </c>
      <c r="BH176" s="236">
        <f>IF(O176="sníž. přenesená",K176,0)</f>
        <v>0</v>
      </c>
      <c r="BI176" s="236">
        <f>IF(O176="nulová",K176,0)</f>
        <v>0</v>
      </c>
      <c r="BJ176" s="17" t="s">
        <v>89</v>
      </c>
      <c r="BK176" s="236">
        <f>ROUND(P176*H176,2)</f>
        <v>0</v>
      </c>
      <c r="BL176" s="17" t="s">
        <v>376</v>
      </c>
      <c r="BM176" s="235" t="s">
        <v>452</v>
      </c>
    </row>
    <row r="177" spans="1:47" s="2" customFormat="1" ht="12">
      <c r="A177" s="38"/>
      <c r="B177" s="39"/>
      <c r="C177" s="40"/>
      <c r="D177" s="237" t="s">
        <v>158</v>
      </c>
      <c r="E177" s="40"/>
      <c r="F177" s="238" t="s">
        <v>413</v>
      </c>
      <c r="G177" s="40"/>
      <c r="H177" s="40"/>
      <c r="I177" s="239"/>
      <c r="J177" s="239"/>
      <c r="K177" s="40"/>
      <c r="L177" s="40"/>
      <c r="M177" s="44"/>
      <c r="N177" s="240"/>
      <c r="O177" s="241"/>
      <c r="P177" s="91"/>
      <c r="Q177" s="91"/>
      <c r="R177" s="91"/>
      <c r="S177" s="91"/>
      <c r="T177" s="91"/>
      <c r="U177" s="91"/>
      <c r="V177" s="91"/>
      <c r="W177" s="91"/>
      <c r="X177" s="92"/>
      <c r="Y177" s="38"/>
      <c r="Z177" s="38"/>
      <c r="AA177" s="38"/>
      <c r="AB177" s="38"/>
      <c r="AC177" s="38"/>
      <c r="AD177" s="38"/>
      <c r="AE177" s="38"/>
      <c r="AT177" s="17" t="s">
        <v>158</v>
      </c>
      <c r="AU177" s="17" t="s">
        <v>91</v>
      </c>
    </row>
    <row r="178" spans="1:47" s="2" customFormat="1" ht="12">
      <c r="A178" s="38"/>
      <c r="B178" s="39"/>
      <c r="C178" s="40"/>
      <c r="D178" s="282" t="s">
        <v>169</v>
      </c>
      <c r="E178" s="40"/>
      <c r="F178" s="283" t="s">
        <v>414</v>
      </c>
      <c r="G178" s="40"/>
      <c r="H178" s="40"/>
      <c r="I178" s="239"/>
      <c r="J178" s="239"/>
      <c r="K178" s="40"/>
      <c r="L178" s="40"/>
      <c r="M178" s="44"/>
      <c r="N178" s="240"/>
      <c r="O178" s="241"/>
      <c r="P178" s="91"/>
      <c r="Q178" s="91"/>
      <c r="R178" s="91"/>
      <c r="S178" s="91"/>
      <c r="T178" s="91"/>
      <c r="U178" s="91"/>
      <c r="V178" s="91"/>
      <c r="W178" s="91"/>
      <c r="X178" s="92"/>
      <c r="Y178" s="38"/>
      <c r="Z178" s="38"/>
      <c r="AA178" s="38"/>
      <c r="AB178" s="38"/>
      <c r="AC178" s="38"/>
      <c r="AD178" s="38"/>
      <c r="AE178" s="38"/>
      <c r="AT178" s="17" t="s">
        <v>169</v>
      </c>
      <c r="AU178" s="17" t="s">
        <v>91</v>
      </c>
    </row>
    <row r="179" spans="1:47" s="2" customFormat="1" ht="12">
      <c r="A179" s="38"/>
      <c r="B179" s="39"/>
      <c r="C179" s="40"/>
      <c r="D179" s="237" t="s">
        <v>285</v>
      </c>
      <c r="E179" s="40"/>
      <c r="F179" s="284" t="s">
        <v>409</v>
      </c>
      <c r="G179" s="40"/>
      <c r="H179" s="40"/>
      <c r="I179" s="239"/>
      <c r="J179" s="239"/>
      <c r="K179" s="40"/>
      <c r="L179" s="40"/>
      <c r="M179" s="44"/>
      <c r="N179" s="240"/>
      <c r="O179" s="241"/>
      <c r="P179" s="91"/>
      <c r="Q179" s="91"/>
      <c r="R179" s="91"/>
      <c r="S179" s="91"/>
      <c r="T179" s="91"/>
      <c r="U179" s="91"/>
      <c r="V179" s="91"/>
      <c r="W179" s="91"/>
      <c r="X179" s="92"/>
      <c r="Y179" s="38"/>
      <c r="Z179" s="38"/>
      <c r="AA179" s="38"/>
      <c r="AB179" s="38"/>
      <c r="AC179" s="38"/>
      <c r="AD179" s="38"/>
      <c r="AE179" s="38"/>
      <c r="AT179" s="17" t="s">
        <v>285</v>
      </c>
      <c r="AU179" s="17" t="s">
        <v>91</v>
      </c>
    </row>
    <row r="180" spans="1:65" s="2" customFormat="1" ht="24.15" customHeight="1">
      <c r="A180" s="38"/>
      <c r="B180" s="39"/>
      <c r="C180" s="274" t="s">
        <v>9</v>
      </c>
      <c r="D180" s="274" t="s">
        <v>162</v>
      </c>
      <c r="E180" s="275" t="s">
        <v>415</v>
      </c>
      <c r="F180" s="276" t="s">
        <v>416</v>
      </c>
      <c r="G180" s="277" t="s">
        <v>351</v>
      </c>
      <c r="H180" s="278">
        <v>0.09</v>
      </c>
      <c r="I180" s="279"/>
      <c r="J180" s="279"/>
      <c r="K180" s="280">
        <f>ROUND(P180*H180,2)</f>
        <v>0</v>
      </c>
      <c r="L180" s="276" t="s">
        <v>329</v>
      </c>
      <c r="M180" s="44"/>
      <c r="N180" s="281" t="s">
        <v>1</v>
      </c>
      <c r="O180" s="231" t="s">
        <v>44</v>
      </c>
      <c r="P180" s="232">
        <f>I180+J180</f>
        <v>0</v>
      </c>
      <c r="Q180" s="232">
        <f>ROUND(I180*H180,2)</f>
        <v>0</v>
      </c>
      <c r="R180" s="232">
        <f>ROUND(J180*H180,2)</f>
        <v>0</v>
      </c>
      <c r="S180" s="91"/>
      <c r="T180" s="233">
        <f>S180*H180</f>
        <v>0</v>
      </c>
      <c r="U180" s="233">
        <v>0</v>
      </c>
      <c r="V180" s="233">
        <f>U180*H180</f>
        <v>0</v>
      </c>
      <c r="W180" s="233">
        <v>0</v>
      </c>
      <c r="X180" s="234">
        <f>W180*H180</f>
        <v>0</v>
      </c>
      <c r="Y180" s="38"/>
      <c r="Z180" s="38"/>
      <c r="AA180" s="38"/>
      <c r="AB180" s="38"/>
      <c r="AC180" s="38"/>
      <c r="AD180" s="38"/>
      <c r="AE180" s="38"/>
      <c r="AR180" s="235" t="s">
        <v>376</v>
      </c>
      <c r="AT180" s="235" t="s">
        <v>162</v>
      </c>
      <c r="AU180" s="235" t="s">
        <v>91</v>
      </c>
      <c r="AY180" s="17" t="s">
        <v>148</v>
      </c>
      <c r="BE180" s="236">
        <f>IF(O180="základní",K180,0)</f>
        <v>0</v>
      </c>
      <c r="BF180" s="236">
        <f>IF(O180="snížená",K180,0)</f>
        <v>0</v>
      </c>
      <c r="BG180" s="236">
        <f>IF(O180="zákl. přenesená",K180,0)</f>
        <v>0</v>
      </c>
      <c r="BH180" s="236">
        <f>IF(O180="sníž. přenesená",K180,0)</f>
        <v>0</v>
      </c>
      <c r="BI180" s="236">
        <f>IF(O180="nulová",K180,0)</f>
        <v>0</v>
      </c>
      <c r="BJ180" s="17" t="s">
        <v>89</v>
      </c>
      <c r="BK180" s="236">
        <f>ROUND(P180*H180,2)</f>
        <v>0</v>
      </c>
      <c r="BL180" s="17" t="s">
        <v>376</v>
      </c>
      <c r="BM180" s="235" t="s">
        <v>453</v>
      </c>
    </row>
    <row r="181" spans="1:47" s="2" customFormat="1" ht="12">
      <c r="A181" s="38"/>
      <c r="B181" s="39"/>
      <c r="C181" s="40"/>
      <c r="D181" s="237" t="s">
        <v>158</v>
      </c>
      <c r="E181" s="40"/>
      <c r="F181" s="238" t="s">
        <v>418</v>
      </c>
      <c r="G181" s="40"/>
      <c r="H181" s="40"/>
      <c r="I181" s="239"/>
      <c r="J181" s="239"/>
      <c r="K181" s="40"/>
      <c r="L181" s="40"/>
      <c r="M181" s="44"/>
      <c r="N181" s="240"/>
      <c r="O181" s="241"/>
      <c r="P181" s="91"/>
      <c r="Q181" s="91"/>
      <c r="R181" s="91"/>
      <c r="S181" s="91"/>
      <c r="T181" s="91"/>
      <c r="U181" s="91"/>
      <c r="V181" s="91"/>
      <c r="W181" s="91"/>
      <c r="X181" s="92"/>
      <c r="Y181" s="38"/>
      <c r="Z181" s="38"/>
      <c r="AA181" s="38"/>
      <c r="AB181" s="38"/>
      <c r="AC181" s="38"/>
      <c r="AD181" s="38"/>
      <c r="AE181" s="38"/>
      <c r="AT181" s="17" t="s">
        <v>158</v>
      </c>
      <c r="AU181" s="17" t="s">
        <v>91</v>
      </c>
    </row>
    <row r="182" spans="1:47" s="2" customFormat="1" ht="12">
      <c r="A182" s="38"/>
      <c r="B182" s="39"/>
      <c r="C182" s="40"/>
      <c r="D182" s="282" t="s">
        <v>169</v>
      </c>
      <c r="E182" s="40"/>
      <c r="F182" s="283" t="s">
        <v>419</v>
      </c>
      <c r="G182" s="40"/>
      <c r="H182" s="40"/>
      <c r="I182" s="239"/>
      <c r="J182" s="239"/>
      <c r="K182" s="40"/>
      <c r="L182" s="40"/>
      <c r="M182" s="44"/>
      <c r="N182" s="240"/>
      <c r="O182" s="241"/>
      <c r="P182" s="91"/>
      <c r="Q182" s="91"/>
      <c r="R182" s="91"/>
      <c r="S182" s="91"/>
      <c r="T182" s="91"/>
      <c r="U182" s="91"/>
      <c r="V182" s="91"/>
      <c r="W182" s="91"/>
      <c r="X182" s="92"/>
      <c r="Y182" s="38"/>
      <c r="Z182" s="38"/>
      <c r="AA182" s="38"/>
      <c r="AB182" s="38"/>
      <c r="AC182" s="38"/>
      <c r="AD182" s="38"/>
      <c r="AE182" s="38"/>
      <c r="AT182" s="17" t="s">
        <v>169</v>
      </c>
      <c r="AU182" s="17" t="s">
        <v>91</v>
      </c>
    </row>
    <row r="183" spans="1:47" s="2" customFormat="1" ht="12">
      <c r="A183" s="38"/>
      <c r="B183" s="39"/>
      <c r="C183" s="40"/>
      <c r="D183" s="237" t="s">
        <v>285</v>
      </c>
      <c r="E183" s="40"/>
      <c r="F183" s="284" t="s">
        <v>409</v>
      </c>
      <c r="G183" s="40"/>
      <c r="H183" s="40"/>
      <c r="I183" s="239"/>
      <c r="J183" s="239"/>
      <c r="K183" s="40"/>
      <c r="L183" s="40"/>
      <c r="M183" s="44"/>
      <c r="N183" s="240"/>
      <c r="O183" s="241"/>
      <c r="P183" s="91"/>
      <c r="Q183" s="91"/>
      <c r="R183" s="91"/>
      <c r="S183" s="91"/>
      <c r="T183" s="91"/>
      <c r="U183" s="91"/>
      <c r="V183" s="91"/>
      <c r="W183" s="91"/>
      <c r="X183" s="92"/>
      <c r="Y183" s="38"/>
      <c r="Z183" s="38"/>
      <c r="AA183" s="38"/>
      <c r="AB183" s="38"/>
      <c r="AC183" s="38"/>
      <c r="AD183" s="38"/>
      <c r="AE183" s="38"/>
      <c r="AT183" s="17" t="s">
        <v>285</v>
      </c>
      <c r="AU183" s="17" t="s">
        <v>91</v>
      </c>
    </row>
    <row r="184" spans="1:65" s="2" customFormat="1" ht="24.15" customHeight="1">
      <c r="A184" s="38"/>
      <c r="B184" s="39"/>
      <c r="C184" s="274" t="s">
        <v>233</v>
      </c>
      <c r="D184" s="274" t="s">
        <v>162</v>
      </c>
      <c r="E184" s="275" t="s">
        <v>420</v>
      </c>
      <c r="F184" s="276" t="s">
        <v>421</v>
      </c>
      <c r="G184" s="277" t="s">
        <v>351</v>
      </c>
      <c r="H184" s="278">
        <v>0.54</v>
      </c>
      <c r="I184" s="279"/>
      <c r="J184" s="279"/>
      <c r="K184" s="280">
        <f>ROUND(P184*H184,2)</f>
        <v>0</v>
      </c>
      <c r="L184" s="276" t="s">
        <v>329</v>
      </c>
      <c r="M184" s="44"/>
      <c r="N184" s="281" t="s">
        <v>1</v>
      </c>
      <c r="O184" s="231" t="s">
        <v>44</v>
      </c>
      <c r="P184" s="232">
        <f>I184+J184</f>
        <v>0</v>
      </c>
      <c r="Q184" s="232">
        <f>ROUND(I184*H184,2)</f>
        <v>0</v>
      </c>
      <c r="R184" s="232">
        <f>ROUND(J184*H184,2)</f>
        <v>0</v>
      </c>
      <c r="S184" s="91"/>
      <c r="T184" s="233">
        <f>S184*H184</f>
        <v>0</v>
      </c>
      <c r="U184" s="233">
        <v>0</v>
      </c>
      <c r="V184" s="233">
        <f>U184*H184</f>
        <v>0</v>
      </c>
      <c r="W184" s="233">
        <v>0</v>
      </c>
      <c r="X184" s="234">
        <f>W184*H184</f>
        <v>0</v>
      </c>
      <c r="Y184" s="38"/>
      <c r="Z184" s="38"/>
      <c r="AA184" s="38"/>
      <c r="AB184" s="38"/>
      <c r="AC184" s="38"/>
      <c r="AD184" s="38"/>
      <c r="AE184" s="38"/>
      <c r="AR184" s="235" t="s">
        <v>376</v>
      </c>
      <c r="AT184" s="235" t="s">
        <v>162</v>
      </c>
      <c r="AU184" s="235" t="s">
        <v>91</v>
      </c>
      <c r="AY184" s="17" t="s">
        <v>148</v>
      </c>
      <c r="BE184" s="236">
        <f>IF(O184="základní",K184,0)</f>
        <v>0</v>
      </c>
      <c r="BF184" s="236">
        <f>IF(O184="snížená",K184,0)</f>
        <v>0</v>
      </c>
      <c r="BG184" s="236">
        <f>IF(O184="zákl. přenesená",K184,0)</f>
        <v>0</v>
      </c>
      <c r="BH184" s="236">
        <f>IF(O184="sníž. přenesená",K184,0)</f>
        <v>0</v>
      </c>
      <c r="BI184" s="236">
        <f>IF(O184="nulová",K184,0)</f>
        <v>0</v>
      </c>
      <c r="BJ184" s="17" t="s">
        <v>89</v>
      </c>
      <c r="BK184" s="236">
        <f>ROUND(P184*H184,2)</f>
        <v>0</v>
      </c>
      <c r="BL184" s="17" t="s">
        <v>376</v>
      </c>
      <c r="BM184" s="235" t="s">
        <v>454</v>
      </c>
    </row>
    <row r="185" spans="1:47" s="2" customFormat="1" ht="12">
      <c r="A185" s="38"/>
      <c r="B185" s="39"/>
      <c r="C185" s="40"/>
      <c r="D185" s="237" t="s">
        <v>158</v>
      </c>
      <c r="E185" s="40"/>
      <c r="F185" s="238" t="s">
        <v>423</v>
      </c>
      <c r="G185" s="40"/>
      <c r="H185" s="40"/>
      <c r="I185" s="239"/>
      <c r="J185" s="239"/>
      <c r="K185" s="40"/>
      <c r="L185" s="40"/>
      <c r="M185" s="44"/>
      <c r="N185" s="240"/>
      <c r="O185" s="241"/>
      <c r="P185" s="91"/>
      <c r="Q185" s="91"/>
      <c r="R185" s="91"/>
      <c r="S185" s="91"/>
      <c r="T185" s="91"/>
      <c r="U185" s="91"/>
      <c r="V185" s="91"/>
      <c r="W185" s="91"/>
      <c r="X185" s="92"/>
      <c r="Y185" s="38"/>
      <c r="Z185" s="38"/>
      <c r="AA185" s="38"/>
      <c r="AB185" s="38"/>
      <c r="AC185" s="38"/>
      <c r="AD185" s="38"/>
      <c r="AE185" s="38"/>
      <c r="AT185" s="17" t="s">
        <v>158</v>
      </c>
      <c r="AU185" s="17" t="s">
        <v>91</v>
      </c>
    </row>
    <row r="186" spans="1:47" s="2" customFormat="1" ht="12">
      <c r="A186" s="38"/>
      <c r="B186" s="39"/>
      <c r="C186" s="40"/>
      <c r="D186" s="282" t="s">
        <v>169</v>
      </c>
      <c r="E186" s="40"/>
      <c r="F186" s="283" t="s">
        <v>424</v>
      </c>
      <c r="G186" s="40"/>
      <c r="H186" s="40"/>
      <c r="I186" s="239"/>
      <c r="J186" s="239"/>
      <c r="K186" s="40"/>
      <c r="L186" s="40"/>
      <c r="M186" s="44"/>
      <c r="N186" s="240"/>
      <c r="O186" s="241"/>
      <c r="P186" s="91"/>
      <c r="Q186" s="91"/>
      <c r="R186" s="91"/>
      <c r="S186" s="91"/>
      <c r="T186" s="91"/>
      <c r="U186" s="91"/>
      <c r="V186" s="91"/>
      <c r="W186" s="91"/>
      <c r="X186" s="92"/>
      <c r="Y186" s="38"/>
      <c r="Z186" s="38"/>
      <c r="AA186" s="38"/>
      <c r="AB186" s="38"/>
      <c r="AC186" s="38"/>
      <c r="AD186" s="38"/>
      <c r="AE186" s="38"/>
      <c r="AT186" s="17" t="s">
        <v>169</v>
      </c>
      <c r="AU186" s="17" t="s">
        <v>91</v>
      </c>
    </row>
    <row r="187" spans="1:47" s="2" customFormat="1" ht="12">
      <c r="A187" s="38"/>
      <c r="B187" s="39"/>
      <c r="C187" s="40"/>
      <c r="D187" s="237" t="s">
        <v>285</v>
      </c>
      <c r="E187" s="40"/>
      <c r="F187" s="284" t="s">
        <v>409</v>
      </c>
      <c r="G187" s="40"/>
      <c r="H187" s="40"/>
      <c r="I187" s="239"/>
      <c r="J187" s="239"/>
      <c r="K187" s="40"/>
      <c r="L187" s="40"/>
      <c r="M187" s="44"/>
      <c r="N187" s="240"/>
      <c r="O187" s="241"/>
      <c r="P187" s="91"/>
      <c r="Q187" s="91"/>
      <c r="R187" s="91"/>
      <c r="S187" s="91"/>
      <c r="T187" s="91"/>
      <c r="U187" s="91"/>
      <c r="V187" s="91"/>
      <c r="W187" s="91"/>
      <c r="X187" s="92"/>
      <c r="Y187" s="38"/>
      <c r="Z187" s="38"/>
      <c r="AA187" s="38"/>
      <c r="AB187" s="38"/>
      <c r="AC187" s="38"/>
      <c r="AD187" s="38"/>
      <c r="AE187" s="38"/>
      <c r="AT187" s="17" t="s">
        <v>285</v>
      </c>
      <c r="AU187" s="17" t="s">
        <v>91</v>
      </c>
    </row>
    <row r="188" spans="1:51" s="14" customFormat="1" ht="12">
      <c r="A188" s="14"/>
      <c r="B188" s="252"/>
      <c r="C188" s="253"/>
      <c r="D188" s="237" t="s">
        <v>159</v>
      </c>
      <c r="E188" s="254" t="s">
        <v>1</v>
      </c>
      <c r="F188" s="255" t="s">
        <v>455</v>
      </c>
      <c r="G188" s="253"/>
      <c r="H188" s="256">
        <v>0.54</v>
      </c>
      <c r="I188" s="257"/>
      <c r="J188" s="257"/>
      <c r="K188" s="253"/>
      <c r="L188" s="253"/>
      <c r="M188" s="258"/>
      <c r="N188" s="259"/>
      <c r="O188" s="260"/>
      <c r="P188" s="260"/>
      <c r="Q188" s="260"/>
      <c r="R188" s="260"/>
      <c r="S188" s="260"/>
      <c r="T188" s="260"/>
      <c r="U188" s="260"/>
      <c r="V188" s="260"/>
      <c r="W188" s="260"/>
      <c r="X188" s="261"/>
      <c r="Y188" s="14"/>
      <c r="Z188" s="14"/>
      <c r="AA188" s="14"/>
      <c r="AB188" s="14"/>
      <c r="AC188" s="14"/>
      <c r="AD188" s="14"/>
      <c r="AE188" s="14"/>
      <c r="AT188" s="262" t="s">
        <v>159</v>
      </c>
      <c r="AU188" s="262" t="s">
        <v>91</v>
      </c>
      <c r="AV188" s="14" t="s">
        <v>91</v>
      </c>
      <c r="AW188" s="14" t="s">
        <v>5</v>
      </c>
      <c r="AX188" s="14" t="s">
        <v>89</v>
      </c>
      <c r="AY188" s="262" t="s">
        <v>148</v>
      </c>
    </row>
    <row r="189" spans="1:65" s="2" customFormat="1" ht="49.05" customHeight="1">
      <c r="A189" s="38"/>
      <c r="B189" s="39"/>
      <c r="C189" s="274" t="s">
        <v>237</v>
      </c>
      <c r="D189" s="274" t="s">
        <v>162</v>
      </c>
      <c r="E189" s="275" t="s">
        <v>426</v>
      </c>
      <c r="F189" s="276" t="s">
        <v>427</v>
      </c>
      <c r="G189" s="277" t="s">
        <v>351</v>
      </c>
      <c r="H189" s="278">
        <v>0.09</v>
      </c>
      <c r="I189" s="279"/>
      <c r="J189" s="279"/>
      <c r="K189" s="280">
        <f>ROUND(P189*H189,2)</f>
        <v>0</v>
      </c>
      <c r="L189" s="276" t="s">
        <v>329</v>
      </c>
      <c r="M189" s="44"/>
      <c r="N189" s="281" t="s">
        <v>1</v>
      </c>
      <c r="O189" s="231" t="s">
        <v>44</v>
      </c>
      <c r="P189" s="232">
        <f>I189+J189</f>
        <v>0</v>
      </c>
      <c r="Q189" s="232">
        <f>ROUND(I189*H189,2)</f>
        <v>0</v>
      </c>
      <c r="R189" s="232">
        <f>ROUND(J189*H189,2)</f>
        <v>0</v>
      </c>
      <c r="S189" s="91"/>
      <c r="T189" s="233">
        <f>S189*H189</f>
        <v>0</v>
      </c>
      <c r="U189" s="233">
        <v>0</v>
      </c>
      <c r="V189" s="233">
        <f>U189*H189</f>
        <v>0</v>
      </c>
      <c r="W189" s="233">
        <v>0</v>
      </c>
      <c r="X189" s="234">
        <f>W189*H189</f>
        <v>0</v>
      </c>
      <c r="Y189" s="38"/>
      <c r="Z189" s="38"/>
      <c r="AA189" s="38"/>
      <c r="AB189" s="38"/>
      <c r="AC189" s="38"/>
      <c r="AD189" s="38"/>
      <c r="AE189" s="38"/>
      <c r="AR189" s="235" t="s">
        <v>376</v>
      </c>
      <c r="AT189" s="235" t="s">
        <v>162</v>
      </c>
      <c r="AU189" s="235" t="s">
        <v>91</v>
      </c>
      <c r="AY189" s="17" t="s">
        <v>148</v>
      </c>
      <c r="BE189" s="236">
        <f>IF(O189="základní",K189,0)</f>
        <v>0</v>
      </c>
      <c r="BF189" s="236">
        <f>IF(O189="snížená",K189,0)</f>
        <v>0</v>
      </c>
      <c r="BG189" s="236">
        <f>IF(O189="zákl. přenesená",K189,0)</f>
        <v>0</v>
      </c>
      <c r="BH189" s="236">
        <f>IF(O189="sníž. přenesená",K189,0)</f>
        <v>0</v>
      </c>
      <c r="BI189" s="236">
        <f>IF(O189="nulová",K189,0)</f>
        <v>0</v>
      </c>
      <c r="BJ189" s="17" t="s">
        <v>89</v>
      </c>
      <c r="BK189" s="236">
        <f>ROUND(P189*H189,2)</f>
        <v>0</v>
      </c>
      <c r="BL189" s="17" t="s">
        <v>376</v>
      </c>
      <c r="BM189" s="235" t="s">
        <v>456</v>
      </c>
    </row>
    <row r="190" spans="1:47" s="2" customFormat="1" ht="12">
      <c r="A190" s="38"/>
      <c r="B190" s="39"/>
      <c r="C190" s="40"/>
      <c r="D190" s="237" t="s">
        <v>158</v>
      </c>
      <c r="E190" s="40"/>
      <c r="F190" s="238" t="s">
        <v>429</v>
      </c>
      <c r="G190" s="40"/>
      <c r="H190" s="40"/>
      <c r="I190" s="239"/>
      <c r="J190" s="239"/>
      <c r="K190" s="40"/>
      <c r="L190" s="40"/>
      <c r="M190" s="44"/>
      <c r="N190" s="240"/>
      <c r="O190" s="241"/>
      <c r="P190" s="91"/>
      <c r="Q190" s="91"/>
      <c r="R190" s="91"/>
      <c r="S190" s="91"/>
      <c r="T190" s="91"/>
      <c r="U190" s="91"/>
      <c r="V190" s="91"/>
      <c r="W190" s="91"/>
      <c r="X190" s="92"/>
      <c r="Y190" s="38"/>
      <c r="Z190" s="38"/>
      <c r="AA190" s="38"/>
      <c r="AB190" s="38"/>
      <c r="AC190" s="38"/>
      <c r="AD190" s="38"/>
      <c r="AE190" s="38"/>
      <c r="AT190" s="17" t="s">
        <v>158</v>
      </c>
      <c r="AU190" s="17" t="s">
        <v>91</v>
      </c>
    </row>
    <row r="191" spans="1:47" s="2" customFormat="1" ht="12">
      <c r="A191" s="38"/>
      <c r="B191" s="39"/>
      <c r="C191" s="40"/>
      <c r="D191" s="282" t="s">
        <v>169</v>
      </c>
      <c r="E191" s="40"/>
      <c r="F191" s="283" t="s">
        <v>430</v>
      </c>
      <c r="G191" s="40"/>
      <c r="H191" s="40"/>
      <c r="I191" s="239"/>
      <c r="J191" s="239"/>
      <c r="K191" s="40"/>
      <c r="L191" s="40"/>
      <c r="M191" s="44"/>
      <c r="N191" s="240"/>
      <c r="O191" s="241"/>
      <c r="P191" s="91"/>
      <c r="Q191" s="91"/>
      <c r="R191" s="91"/>
      <c r="S191" s="91"/>
      <c r="T191" s="91"/>
      <c r="U191" s="91"/>
      <c r="V191" s="91"/>
      <c r="W191" s="91"/>
      <c r="X191" s="92"/>
      <c r="Y191" s="38"/>
      <c r="Z191" s="38"/>
      <c r="AA191" s="38"/>
      <c r="AB191" s="38"/>
      <c r="AC191" s="38"/>
      <c r="AD191" s="38"/>
      <c r="AE191" s="38"/>
      <c r="AT191" s="17" t="s">
        <v>169</v>
      </c>
      <c r="AU191" s="17" t="s">
        <v>91</v>
      </c>
    </row>
    <row r="192" spans="1:47" s="2" customFormat="1" ht="12">
      <c r="A192" s="38"/>
      <c r="B192" s="39"/>
      <c r="C192" s="40"/>
      <c r="D192" s="237" t="s">
        <v>285</v>
      </c>
      <c r="E192" s="40"/>
      <c r="F192" s="284" t="s">
        <v>431</v>
      </c>
      <c r="G192" s="40"/>
      <c r="H192" s="40"/>
      <c r="I192" s="239"/>
      <c r="J192" s="239"/>
      <c r="K192" s="40"/>
      <c r="L192" s="40"/>
      <c r="M192" s="44"/>
      <c r="N192" s="240"/>
      <c r="O192" s="241"/>
      <c r="P192" s="91"/>
      <c r="Q192" s="91"/>
      <c r="R192" s="91"/>
      <c r="S192" s="91"/>
      <c r="T192" s="91"/>
      <c r="U192" s="91"/>
      <c r="V192" s="91"/>
      <c r="W192" s="91"/>
      <c r="X192" s="92"/>
      <c r="Y192" s="38"/>
      <c r="Z192" s="38"/>
      <c r="AA192" s="38"/>
      <c r="AB192" s="38"/>
      <c r="AC192" s="38"/>
      <c r="AD192" s="38"/>
      <c r="AE192" s="38"/>
      <c r="AT192" s="17" t="s">
        <v>285</v>
      </c>
      <c r="AU192" s="17" t="s">
        <v>91</v>
      </c>
    </row>
    <row r="193" spans="1:65" s="2" customFormat="1" ht="24.15" customHeight="1">
      <c r="A193" s="38"/>
      <c r="B193" s="39"/>
      <c r="C193" s="274" t="s">
        <v>243</v>
      </c>
      <c r="D193" s="274" t="s">
        <v>162</v>
      </c>
      <c r="E193" s="275" t="s">
        <v>432</v>
      </c>
      <c r="F193" s="276" t="s">
        <v>433</v>
      </c>
      <c r="G193" s="277" t="s">
        <v>351</v>
      </c>
      <c r="H193" s="278">
        <v>0.007</v>
      </c>
      <c r="I193" s="279"/>
      <c r="J193" s="279"/>
      <c r="K193" s="280">
        <f>ROUND(P193*H193,2)</f>
        <v>0</v>
      </c>
      <c r="L193" s="276" t="s">
        <v>329</v>
      </c>
      <c r="M193" s="44"/>
      <c r="N193" s="281" t="s">
        <v>1</v>
      </c>
      <c r="O193" s="231" t="s">
        <v>44</v>
      </c>
      <c r="P193" s="232">
        <f>I193+J193</f>
        <v>0</v>
      </c>
      <c r="Q193" s="232">
        <f>ROUND(I193*H193,2)</f>
        <v>0</v>
      </c>
      <c r="R193" s="232">
        <f>ROUND(J193*H193,2)</f>
        <v>0</v>
      </c>
      <c r="S193" s="91"/>
      <c r="T193" s="233">
        <f>S193*H193</f>
        <v>0</v>
      </c>
      <c r="U193" s="233">
        <v>0</v>
      </c>
      <c r="V193" s="233">
        <f>U193*H193</f>
        <v>0</v>
      </c>
      <c r="W193" s="233">
        <v>0</v>
      </c>
      <c r="X193" s="234">
        <f>W193*H193</f>
        <v>0</v>
      </c>
      <c r="Y193" s="38"/>
      <c r="Z193" s="38"/>
      <c r="AA193" s="38"/>
      <c r="AB193" s="38"/>
      <c r="AC193" s="38"/>
      <c r="AD193" s="38"/>
      <c r="AE193" s="38"/>
      <c r="AR193" s="235" t="s">
        <v>376</v>
      </c>
      <c r="AT193" s="235" t="s">
        <v>162</v>
      </c>
      <c r="AU193" s="235" t="s">
        <v>91</v>
      </c>
      <c r="AY193" s="17" t="s">
        <v>148</v>
      </c>
      <c r="BE193" s="236">
        <f>IF(O193="základní",K193,0)</f>
        <v>0</v>
      </c>
      <c r="BF193" s="236">
        <f>IF(O193="snížená",K193,0)</f>
        <v>0</v>
      </c>
      <c r="BG193" s="236">
        <f>IF(O193="zákl. přenesená",K193,0)</f>
        <v>0</v>
      </c>
      <c r="BH193" s="236">
        <f>IF(O193="sníž. přenesená",K193,0)</f>
        <v>0</v>
      </c>
      <c r="BI193" s="236">
        <f>IF(O193="nulová",K193,0)</f>
        <v>0</v>
      </c>
      <c r="BJ193" s="17" t="s">
        <v>89</v>
      </c>
      <c r="BK193" s="236">
        <f>ROUND(P193*H193,2)</f>
        <v>0</v>
      </c>
      <c r="BL193" s="17" t="s">
        <v>376</v>
      </c>
      <c r="BM193" s="235" t="s">
        <v>457</v>
      </c>
    </row>
    <row r="194" spans="1:47" s="2" customFormat="1" ht="12">
      <c r="A194" s="38"/>
      <c r="B194" s="39"/>
      <c r="C194" s="40"/>
      <c r="D194" s="237" t="s">
        <v>158</v>
      </c>
      <c r="E194" s="40"/>
      <c r="F194" s="238" t="s">
        <v>435</v>
      </c>
      <c r="G194" s="40"/>
      <c r="H194" s="40"/>
      <c r="I194" s="239"/>
      <c r="J194" s="239"/>
      <c r="K194" s="40"/>
      <c r="L194" s="40"/>
      <c r="M194" s="44"/>
      <c r="N194" s="240"/>
      <c r="O194" s="241"/>
      <c r="P194" s="91"/>
      <c r="Q194" s="91"/>
      <c r="R194" s="91"/>
      <c r="S194" s="91"/>
      <c r="T194" s="91"/>
      <c r="U194" s="91"/>
      <c r="V194" s="91"/>
      <c r="W194" s="91"/>
      <c r="X194" s="92"/>
      <c r="Y194" s="38"/>
      <c r="Z194" s="38"/>
      <c r="AA194" s="38"/>
      <c r="AB194" s="38"/>
      <c r="AC194" s="38"/>
      <c r="AD194" s="38"/>
      <c r="AE194" s="38"/>
      <c r="AT194" s="17" t="s">
        <v>158</v>
      </c>
      <c r="AU194" s="17" t="s">
        <v>91</v>
      </c>
    </row>
    <row r="195" spans="1:47" s="2" customFormat="1" ht="12">
      <c r="A195" s="38"/>
      <c r="B195" s="39"/>
      <c r="C195" s="40"/>
      <c r="D195" s="282" t="s">
        <v>169</v>
      </c>
      <c r="E195" s="40"/>
      <c r="F195" s="283" t="s">
        <v>436</v>
      </c>
      <c r="G195" s="40"/>
      <c r="H195" s="40"/>
      <c r="I195" s="239"/>
      <c r="J195" s="239"/>
      <c r="K195" s="40"/>
      <c r="L195" s="40"/>
      <c r="M195" s="44"/>
      <c r="N195" s="286"/>
      <c r="O195" s="287"/>
      <c r="P195" s="288"/>
      <c r="Q195" s="288"/>
      <c r="R195" s="288"/>
      <c r="S195" s="288"/>
      <c r="T195" s="288"/>
      <c r="U195" s="288"/>
      <c r="V195" s="288"/>
      <c r="W195" s="288"/>
      <c r="X195" s="289"/>
      <c r="Y195" s="38"/>
      <c r="Z195" s="38"/>
      <c r="AA195" s="38"/>
      <c r="AB195" s="38"/>
      <c r="AC195" s="38"/>
      <c r="AD195" s="38"/>
      <c r="AE195" s="38"/>
      <c r="AT195" s="17" t="s">
        <v>169</v>
      </c>
      <c r="AU195" s="17" t="s">
        <v>91</v>
      </c>
    </row>
    <row r="196" spans="1:31" s="2" customFormat="1" ht="6.95" customHeight="1">
      <c r="A196" s="38"/>
      <c r="B196" s="66"/>
      <c r="C196" s="67"/>
      <c r="D196" s="67"/>
      <c r="E196" s="67"/>
      <c r="F196" s="67"/>
      <c r="G196" s="67"/>
      <c r="H196" s="67"/>
      <c r="I196" s="67"/>
      <c r="J196" s="67"/>
      <c r="K196" s="67"/>
      <c r="L196" s="67"/>
      <c r="M196" s="44"/>
      <c r="N196" s="38"/>
      <c r="P196" s="38"/>
      <c r="Q196" s="38"/>
      <c r="R196" s="38"/>
      <c r="S196" s="38"/>
      <c r="T196" s="38"/>
      <c r="U196" s="38"/>
      <c r="V196" s="38"/>
      <c r="W196" s="38"/>
      <c r="X196" s="38"/>
      <c r="Y196" s="38"/>
      <c r="Z196" s="38"/>
      <c r="AA196" s="38"/>
      <c r="AB196" s="38"/>
      <c r="AC196" s="38"/>
      <c r="AD196" s="38"/>
      <c r="AE196" s="38"/>
    </row>
  </sheetData>
  <sheetProtection password="CC35" sheet="1" objects="1" scenarios="1" formatColumns="0" formatRows="0" autoFilter="0"/>
  <autoFilter ref="C121:L195"/>
  <mergeCells count="9">
    <mergeCell ref="E7:H7"/>
    <mergeCell ref="E9:H9"/>
    <mergeCell ref="E18:H18"/>
    <mergeCell ref="E27:H27"/>
    <mergeCell ref="E85:H85"/>
    <mergeCell ref="E87:H87"/>
    <mergeCell ref="E112:H112"/>
    <mergeCell ref="E114:H114"/>
    <mergeCell ref="M2:Z2"/>
  </mergeCells>
  <hyperlinks>
    <hyperlink ref="F126" r:id="rId1" display="https://podminky.urs.cz/item/CS_URS_2021_01/619991001"/>
    <hyperlink ref="F131" r:id="rId2" display="https://podminky.urs.cz/item/CS_URS_2021_01/949101111"/>
    <hyperlink ref="F135" r:id="rId3" display="https://podminky.urs.cz/item/CS_URS_2021_01/952901111"/>
    <hyperlink ref="F140" r:id="rId4" display="https://podminky.urs.cz/item/CS_URS_2021_01/998011002"/>
    <hyperlink ref="F145" r:id="rId5" display="https://podminky.urs.cz/item/CS_URS_2021_01/784181121"/>
    <hyperlink ref="F152" r:id="rId6" display="https://podminky.urs.cz/item/CS_URS_2021_01/784211101"/>
    <hyperlink ref="F157" r:id="rId7" display="https://podminky.urs.cz/item/CS_URS_2021_01/460941111"/>
    <hyperlink ref="F160" r:id="rId8" display="https://podminky.urs.cz/item/CS_URS_2021_01/460941211"/>
    <hyperlink ref="F163" r:id="rId9" display="https://podminky.urs.cz/item/CS_URS_2021_01/460941213"/>
    <hyperlink ref="F168" r:id="rId10" display="https://podminky.urs.cz/item/CS_URS_2021_01/468101411"/>
    <hyperlink ref="F171" r:id="rId11" display="https://podminky.urs.cz/item/CS_URS_2021_01/468101413"/>
    <hyperlink ref="F174" r:id="rId12" display="https://podminky.urs.cz/item/CS_URS_2021_01/469971111"/>
    <hyperlink ref="F178" r:id="rId13" display="https://podminky.urs.cz/item/CS_URS_2021_01/469971121"/>
    <hyperlink ref="F182" r:id="rId14" display="https://podminky.urs.cz/item/CS_URS_2021_01/469972111"/>
    <hyperlink ref="F186" r:id="rId15" display="https://podminky.urs.cz/item/CS_URS_2021_01/469972121"/>
    <hyperlink ref="F191" r:id="rId16" display="https://podminky.urs.cz/item/CS_URS_2021_01/469973114"/>
    <hyperlink ref="F195" r:id="rId17" display="https://podminky.urs.cz/item/CS_URS_2021_01/46998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
</worksheet>
</file>

<file path=xl/worksheets/sheet8.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109</v>
      </c>
    </row>
    <row r="3" spans="2:46" s="1" customFormat="1" ht="6.95" customHeight="1">
      <c r="B3" s="137"/>
      <c r="C3" s="138"/>
      <c r="D3" s="138"/>
      <c r="E3" s="138"/>
      <c r="F3" s="138"/>
      <c r="G3" s="138"/>
      <c r="H3" s="138"/>
      <c r="I3" s="138"/>
      <c r="J3" s="138"/>
      <c r="K3" s="138"/>
      <c r="L3" s="138"/>
      <c r="M3" s="20"/>
      <c r="AT3" s="17" t="s">
        <v>91</v>
      </c>
    </row>
    <row r="4" spans="2:46" s="1" customFormat="1" ht="24.95" customHeight="1">
      <c r="B4" s="20"/>
      <c r="D4" s="139" t="s">
        <v>113</v>
      </c>
      <c r="M4" s="20"/>
      <c r="N4" s="140" t="s">
        <v>11</v>
      </c>
      <c r="AT4" s="17" t="s">
        <v>4</v>
      </c>
    </row>
    <row r="5" spans="2:13" s="1" customFormat="1" ht="6.95" customHeight="1">
      <c r="B5" s="20"/>
      <c r="M5" s="20"/>
    </row>
    <row r="6" spans="2:13" s="1" customFormat="1" ht="12" customHeight="1">
      <c r="B6" s="20"/>
      <c r="D6" s="141" t="s">
        <v>17</v>
      </c>
      <c r="M6" s="20"/>
    </row>
    <row r="7" spans="2:13" s="1" customFormat="1" ht="16.5" customHeight="1">
      <c r="B7" s="20"/>
      <c r="E7" s="142" t="str">
        <f>'Rekapitulace stavby'!K6</f>
        <v>MŠ Pionýrů – Oprava elektroinstalace (osvětlení) čtyř tříd, Sokolov</v>
      </c>
      <c r="F7" s="141"/>
      <c r="G7" s="141"/>
      <c r="H7" s="141"/>
      <c r="M7" s="20"/>
    </row>
    <row r="8" spans="1:31" s="2" customFormat="1" ht="12" customHeight="1">
      <c r="A8" s="38"/>
      <c r="B8" s="44"/>
      <c r="C8" s="38"/>
      <c r="D8" s="141" t="s">
        <v>114</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c r="A9" s="38"/>
      <c r="B9" s="44"/>
      <c r="C9" s="38"/>
      <c r="D9" s="38"/>
      <c r="E9" s="143" t="s">
        <v>458</v>
      </c>
      <c r="F9" s="38"/>
      <c r="G9" s="38"/>
      <c r="H9" s="38"/>
      <c r="I9" s="38"/>
      <c r="J9" s="38"/>
      <c r="K9" s="38"/>
      <c r="L9" s="38"/>
      <c r="M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c r="A11" s="38"/>
      <c r="B11" s="44"/>
      <c r="C11" s="38"/>
      <c r="D11" s="141" t="s">
        <v>19</v>
      </c>
      <c r="E11" s="38"/>
      <c r="F11" s="144" t="s">
        <v>20</v>
      </c>
      <c r="G11" s="38"/>
      <c r="H11" s="38"/>
      <c r="I11" s="141" t="s">
        <v>21</v>
      </c>
      <c r="J11" s="144" t="s">
        <v>1</v>
      </c>
      <c r="K11" s="38"/>
      <c r="L11" s="38"/>
      <c r="M11" s="63"/>
      <c r="S11" s="38"/>
      <c r="T11" s="38"/>
      <c r="U11" s="38"/>
      <c r="V11" s="38"/>
      <c r="W11" s="38"/>
      <c r="X11" s="38"/>
      <c r="Y11" s="38"/>
      <c r="Z11" s="38"/>
      <c r="AA11" s="38"/>
      <c r="AB11" s="38"/>
      <c r="AC11" s="38"/>
      <c r="AD11" s="38"/>
      <c r="AE11" s="38"/>
    </row>
    <row r="12" spans="1:31" s="2" customFormat="1" ht="12" customHeight="1">
      <c r="A12" s="38"/>
      <c r="B12" s="44"/>
      <c r="C12" s="38"/>
      <c r="D12" s="141" t="s">
        <v>23</v>
      </c>
      <c r="E12" s="38"/>
      <c r="F12" s="144" t="s">
        <v>24</v>
      </c>
      <c r="G12" s="38"/>
      <c r="H12" s="38"/>
      <c r="I12" s="141" t="s">
        <v>25</v>
      </c>
      <c r="J12" s="145" t="str">
        <f>'Rekapitulace stavby'!AN8</f>
        <v>23. 2. 2022</v>
      </c>
      <c r="K12" s="38"/>
      <c r="L12" s="38"/>
      <c r="M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c r="A14" s="38"/>
      <c r="B14" s="44"/>
      <c r="C14" s="38"/>
      <c r="D14" s="141" t="s">
        <v>27</v>
      </c>
      <c r="E14" s="38"/>
      <c r="F14" s="38"/>
      <c r="G14" s="38"/>
      <c r="H14" s="38"/>
      <c r="I14" s="141" t="s">
        <v>28</v>
      </c>
      <c r="J14" s="144" t="s">
        <v>1</v>
      </c>
      <c r="K14" s="38"/>
      <c r="L14" s="38"/>
      <c r="M14" s="63"/>
      <c r="S14" s="38"/>
      <c r="T14" s="38"/>
      <c r="U14" s="38"/>
      <c r="V14" s="38"/>
      <c r="W14" s="38"/>
      <c r="X14" s="38"/>
      <c r="Y14" s="38"/>
      <c r="Z14" s="38"/>
      <c r="AA14" s="38"/>
      <c r="AB14" s="38"/>
      <c r="AC14" s="38"/>
      <c r="AD14" s="38"/>
      <c r="AE14" s="38"/>
    </row>
    <row r="15" spans="1:31" s="2" customFormat="1" ht="18" customHeight="1">
      <c r="A15" s="38"/>
      <c r="B15" s="44"/>
      <c r="C15" s="38"/>
      <c r="D15" s="38"/>
      <c r="E15" s="144" t="s">
        <v>29</v>
      </c>
      <c r="F15" s="38"/>
      <c r="G15" s="38"/>
      <c r="H15" s="38"/>
      <c r="I15" s="141" t="s">
        <v>30</v>
      </c>
      <c r="J15" s="144" t="s">
        <v>1</v>
      </c>
      <c r="K15" s="38"/>
      <c r="L15" s="38"/>
      <c r="M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c r="A17" s="38"/>
      <c r="B17" s="44"/>
      <c r="C17" s="38"/>
      <c r="D17" s="141" t="s">
        <v>31</v>
      </c>
      <c r="E17" s="38"/>
      <c r="F17" s="38"/>
      <c r="G17" s="38"/>
      <c r="H17" s="38"/>
      <c r="I17" s="141" t="s">
        <v>28</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30</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c r="A20" s="38"/>
      <c r="B20" s="44"/>
      <c r="C20" s="38"/>
      <c r="D20" s="141" t="s">
        <v>33</v>
      </c>
      <c r="E20" s="38"/>
      <c r="F20" s="38"/>
      <c r="G20" s="38"/>
      <c r="H20" s="38"/>
      <c r="I20" s="141" t="s">
        <v>28</v>
      </c>
      <c r="J20" s="144" t="s">
        <v>1</v>
      </c>
      <c r="K20" s="38"/>
      <c r="L20" s="38"/>
      <c r="M20" s="63"/>
      <c r="S20" s="38"/>
      <c r="T20" s="38"/>
      <c r="U20" s="38"/>
      <c r="V20" s="38"/>
      <c r="W20" s="38"/>
      <c r="X20" s="38"/>
      <c r="Y20" s="38"/>
      <c r="Z20" s="38"/>
      <c r="AA20" s="38"/>
      <c r="AB20" s="38"/>
      <c r="AC20" s="38"/>
      <c r="AD20" s="38"/>
      <c r="AE20" s="38"/>
    </row>
    <row r="21" spans="1:31" s="2" customFormat="1" ht="18" customHeight="1">
      <c r="A21" s="38"/>
      <c r="B21" s="44"/>
      <c r="C21" s="38"/>
      <c r="D21" s="38"/>
      <c r="E21" s="144" t="s">
        <v>34</v>
      </c>
      <c r="F21" s="38"/>
      <c r="G21" s="38"/>
      <c r="H21" s="38"/>
      <c r="I21" s="141" t="s">
        <v>30</v>
      </c>
      <c r="J21" s="144" t="s">
        <v>1</v>
      </c>
      <c r="K21" s="38"/>
      <c r="L21" s="38"/>
      <c r="M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c r="A23" s="38"/>
      <c r="B23" s="44"/>
      <c r="C23" s="38"/>
      <c r="D23" s="141" t="s">
        <v>35</v>
      </c>
      <c r="E23" s="38"/>
      <c r="F23" s="38"/>
      <c r="G23" s="38"/>
      <c r="H23" s="38"/>
      <c r="I23" s="141" t="s">
        <v>28</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 xml:space="preserve"> </v>
      </c>
      <c r="F24" s="38"/>
      <c r="G24" s="38"/>
      <c r="H24" s="38"/>
      <c r="I24" s="141" t="s">
        <v>30</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c r="A26" s="38"/>
      <c r="B26" s="44"/>
      <c r="C26" s="38"/>
      <c r="D26" s="141" t="s">
        <v>37</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c r="A30" s="38"/>
      <c r="B30" s="44"/>
      <c r="C30" s="38"/>
      <c r="D30" s="38"/>
      <c r="E30" s="141" t="s">
        <v>116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c r="A31" s="38"/>
      <c r="B31" s="44"/>
      <c r="C31" s="38"/>
      <c r="D31" s="38"/>
      <c r="E31" s="141" t="s">
        <v>117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c r="A32" s="38"/>
      <c r="B32" s="44"/>
      <c r="C32" s="38"/>
      <c r="D32" s="152" t="s">
        <v>39</v>
      </c>
      <c r="E32" s="38"/>
      <c r="F32" s="38"/>
      <c r="G32" s="38"/>
      <c r="H32" s="38"/>
      <c r="I32" s="38"/>
      <c r="J32" s="38"/>
      <c r="K32" s="153">
        <f>ROUND(K122,2)</f>
        <v>0</v>
      </c>
      <c r="L32" s="38"/>
      <c r="M32" s="63"/>
      <c r="S32" s="38"/>
      <c r="T32" s="38"/>
      <c r="U32" s="38"/>
      <c r="V32" s="38"/>
      <c r="W32" s="38"/>
      <c r="X32" s="38"/>
      <c r="Y32" s="38"/>
      <c r="Z32" s="38"/>
      <c r="AA32" s="38"/>
      <c r="AB32" s="38"/>
      <c r="AC32" s="38"/>
      <c r="AD32" s="38"/>
      <c r="AE32" s="38"/>
    </row>
    <row r="33" spans="1:31" s="2" customFormat="1" ht="6.95" customHeight="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c r="A34" s="38"/>
      <c r="B34" s="44"/>
      <c r="C34" s="38"/>
      <c r="D34" s="38"/>
      <c r="E34" s="38"/>
      <c r="F34" s="154" t="s">
        <v>41</v>
      </c>
      <c r="G34" s="38"/>
      <c r="H34" s="38"/>
      <c r="I34" s="154" t="s">
        <v>40</v>
      </c>
      <c r="J34" s="38"/>
      <c r="K34" s="154" t="s">
        <v>42</v>
      </c>
      <c r="L34" s="38"/>
      <c r="M34" s="63"/>
      <c r="S34" s="38"/>
      <c r="T34" s="38"/>
      <c r="U34" s="38"/>
      <c r="V34" s="38"/>
      <c r="W34" s="38"/>
      <c r="X34" s="38"/>
      <c r="Y34" s="38"/>
      <c r="Z34" s="38"/>
      <c r="AA34" s="38"/>
      <c r="AB34" s="38"/>
      <c r="AC34" s="38"/>
      <c r="AD34" s="38"/>
      <c r="AE34" s="38"/>
    </row>
    <row r="35" spans="1:31" s="2" customFormat="1" ht="14.4" customHeight="1">
      <c r="A35" s="38"/>
      <c r="B35" s="44"/>
      <c r="C35" s="38"/>
      <c r="D35" s="155" t="s">
        <v>43</v>
      </c>
      <c r="E35" s="141" t="s">
        <v>44</v>
      </c>
      <c r="F35" s="151">
        <f>ROUND((SUM(BE122:BE195)),2)</f>
        <v>0</v>
      </c>
      <c r="G35" s="38"/>
      <c r="H35" s="38"/>
      <c r="I35" s="156">
        <v>0.21</v>
      </c>
      <c r="J35" s="38"/>
      <c r="K35" s="151">
        <f>ROUND(((SUM(BE122:BE195))*I35),2)</f>
        <v>0</v>
      </c>
      <c r="L35" s="38"/>
      <c r="M35" s="63"/>
      <c r="S35" s="38"/>
      <c r="T35" s="38"/>
      <c r="U35" s="38"/>
      <c r="V35" s="38"/>
      <c r="W35" s="38"/>
      <c r="X35" s="38"/>
      <c r="Y35" s="38"/>
      <c r="Z35" s="38"/>
      <c r="AA35" s="38"/>
      <c r="AB35" s="38"/>
      <c r="AC35" s="38"/>
      <c r="AD35" s="38"/>
      <c r="AE35" s="38"/>
    </row>
    <row r="36" spans="1:31" s="2" customFormat="1" ht="14.4" customHeight="1">
      <c r="A36" s="38"/>
      <c r="B36" s="44"/>
      <c r="C36" s="38"/>
      <c r="D36" s="38"/>
      <c r="E36" s="141" t="s">
        <v>45</v>
      </c>
      <c r="F36" s="151">
        <f>ROUND((SUM(BF122:BF195)),2)</f>
        <v>0</v>
      </c>
      <c r="G36" s="38"/>
      <c r="H36" s="38"/>
      <c r="I36" s="156">
        <v>0.15</v>
      </c>
      <c r="J36" s="38"/>
      <c r="K36" s="151">
        <f>ROUND(((SUM(BF122:BF195))*I36),2)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46</v>
      </c>
      <c r="F37" s="151">
        <f>ROUND((SUM(BG122:BG195)),2)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47</v>
      </c>
      <c r="F38" s="151">
        <f>ROUND((SUM(BH122:BH195)),2)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48</v>
      </c>
      <c r="F39" s="151">
        <f>ROUND((SUM(BI122:BI195)),2)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c r="A41" s="38"/>
      <c r="B41" s="44"/>
      <c r="C41" s="157"/>
      <c r="D41" s="158" t="s">
        <v>49</v>
      </c>
      <c r="E41" s="159"/>
      <c r="F41" s="159"/>
      <c r="G41" s="160" t="s">
        <v>50</v>
      </c>
      <c r="H41" s="161" t="s">
        <v>51</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c r="B43" s="20"/>
      <c r="M43" s="20"/>
    </row>
    <row r="44" spans="2:13" s="1" customFormat="1" ht="14.4" customHeight="1">
      <c r="B44" s="20"/>
      <c r="M44" s="20"/>
    </row>
    <row r="45" spans="2:13" s="1" customFormat="1" ht="14.4" customHeight="1">
      <c r="B45" s="20"/>
      <c r="M45" s="20"/>
    </row>
    <row r="46" spans="2:13" s="1" customFormat="1" ht="14.4" customHeight="1">
      <c r="B46" s="20"/>
      <c r="M46" s="20"/>
    </row>
    <row r="47" spans="2:13" s="1" customFormat="1" ht="14.4" customHeight="1">
      <c r="B47" s="20"/>
      <c r="M47" s="20"/>
    </row>
    <row r="48" spans="2:13" s="1" customFormat="1" ht="14.4" customHeight="1">
      <c r="B48" s="20"/>
      <c r="M48" s="20"/>
    </row>
    <row r="49" spans="2:13" s="1" customFormat="1" ht="14.4" customHeight="1">
      <c r="B49" s="20"/>
      <c r="M49" s="20"/>
    </row>
    <row r="50" spans="2:13" s="2" customFormat="1" ht="14.4" customHeight="1">
      <c r="B50" s="63"/>
      <c r="D50" s="164" t="s">
        <v>52</v>
      </c>
      <c r="E50" s="165"/>
      <c r="F50" s="165"/>
      <c r="G50" s="164" t="s">
        <v>53</v>
      </c>
      <c r="H50" s="165"/>
      <c r="I50" s="165"/>
      <c r="J50" s="165"/>
      <c r="K50" s="165"/>
      <c r="L50" s="165"/>
      <c r="M50" s="63"/>
    </row>
    <row r="51" spans="2:13" ht="12">
      <c r="B51" s="20"/>
      <c r="M51" s="20"/>
    </row>
    <row r="52" spans="2:13" ht="12">
      <c r="B52" s="20"/>
      <c r="M52" s="20"/>
    </row>
    <row r="53" spans="2:13" ht="12">
      <c r="B53" s="20"/>
      <c r="M53" s="20"/>
    </row>
    <row r="54" spans="2:13" ht="12">
      <c r="B54" s="20"/>
      <c r="M54" s="20"/>
    </row>
    <row r="55" spans="2:13" ht="12">
      <c r="B55" s="20"/>
      <c r="M55" s="20"/>
    </row>
    <row r="56" spans="2:13" ht="12">
      <c r="B56" s="20"/>
      <c r="M56" s="20"/>
    </row>
    <row r="57" spans="2:13" ht="12">
      <c r="B57" s="20"/>
      <c r="M57" s="20"/>
    </row>
    <row r="58" spans="2:13" ht="12">
      <c r="B58" s="20"/>
      <c r="M58" s="20"/>
    </row>
    <row r="59" spans="2:13" ht="12">
      <c r="B59" s="20"/>
      <c r="M59" s="20"/>
    </row>
    <row r="60" spans="2:13" ht="12">
      <c r="B60" s="20"/>
      <c r="M60" s="20"/>
    </row>
    <row r="61" spans="1:31" s="2" customFormat="1" ht="12">
      <c r="A61" s="38"/>
      <c r="B61" s="44"/>
      <c r="C61" s="38"/>
      <c r="D61" s="166" t="s">
        <v>54</v>
      </c>
      <c r="E61" s="167"/>
      <c r="F61" s="168" t="s">
        <v>55</v>
      </c>
      <c r="G61" s="166" t="s">
        <v>54</v>
      </c>
      <c r="H61" s="167"/>
      <c r="I61" s="167"/>
      <c r="J61" s="169" t="s">
        <v>55</v>
      </c>
      <c r="K61" s="167"/>
      <c r="L61" s="167"/>
      <c r="M61" s="63"/>
      <c r="S61" s="38"/>
      <c r="T61" s="38"/>
      <c r="U61" s="38"/>
      <c r="V61" s="38"/>
      <c r="W61" s="38"/>
      <c r="X61" s="38"/>
      <c r="Y61" s="38"/>
      <c r="Z61" s="38"/>
      <c r="AA61" s="38"/>
      <c r="AB61" s="38"/>
      <c r="AC61" s="38"/>
      <c r="AD61" s="38"/>
      <c r="AE61" s="38"/>
    </row>
    <row r="62" spans="2:13" ht="12">
      <c r="B62" s="20"/>
      <c r="M62" s="20"/>
    </row>
    <row r="63" spans="2:13" ht="12">
      <c r="B63" s="20"/>
      <c r="M63" s="20"/>
    </row>
    <row r="64" spans="2:13" ht="12">
      <c r="B64" s="20"/>
      <c r="M64" s="20"/>
    </row>
    <row r="65" spans="1:31" s="2" customFormat="1" ht="12">
      <c r="A65" s="38"/>
      <c r="B65" s="44"/>
      <c r="C65" s="38"/>
      <c r="D65" s="164" t="s">
        <v>56</v>
      </c>
      <c r="E65" s="170"/>
      <c r="F65" s="170"/>
      <c r="G65" s="164" t="s">
        <v>57</v>
      </c>
      <c r="H65" s="170"/>
      <c r="I65" s="170"/>
      <c r="J65" s="170"/>
      <c r="K65" s="170"/>
      <c r="L65" s="170"/>
      <c r="M65" s="63"/>
      <c r="S65" s="38"/>
      <c r="T65" s="38"/>
      <c r="U65" s="38"/>
      <c r="V65" s="38"/>
      <c r="W65" s="38"/>
      <c r="X65" s="38"/>
      <c r="Y65" s="38"/>
      <c r="Z65" s="38"/>
      <c r="AA65" s="38"/>
      <c r="AB65" s="38"/>
      <c r="AC65" s="38"/>
      <c r="AD65" s="38"/>
      <c r="AE65" s="38"/>
    </row>
    <row r="66" spans="2:13" ht="12">
      <c r="B66" s="20"/>
      <c r="M66" s="20"/>
    </row>
    <row r="67" spans="2:13" ht="12">
      <c r="B67" s="20"/>
      <c r="M67" s="20"/>
    </row>
    <row r="68" spans="2:13" ht="12">
      <c r="B68" s="20"/>
      <c r="M68" s="20"/>
    </row>
    <row r="69" spans="2:13" ht="12">
      <c r="B69" s="20"/>
      <c r="M69" s="20"/>
    </row>
    <row r="70" spans="2:13" ht="12">
      <c r="B70" s="20"/>
      <c r="M70" s="20"/>
    </row>
    <row r="71" spans="2:13" ht="12">
      <c r="B71" s="20"/>
      <c r="M71" s="20"/>
    </row>
    <row r="72" spans="2:13" ht="12">
      <c r="B72" s="20"/>
      <c r="M72" s="20"/>
    </row>
    <row r="73" spans="2:13" ht="12">
      <c r="B73" s="20"/>
      <c r="M73" s="20"/>
    </row>
    <row r="74" spans="2:13" ht="12">
      <c r="B74" s="20"/>
      <c r="M74" s="20"/>
    </row>
    <row r="75" spans="2:13" ht="12">
      <c r="B75" s="20"/>
      <c r="M75" s="20"/>
    </row>
    <row r="76" spans="1:31" s="2" customFormat="1" ht="12">
      <c r="A76" s="38"/>
      <c r="B76" s="44"/>
      <c r="C76" s="38"/>
      <c r="D76" s="166" t="s">
        <v>54</v>
      </c>
      <c r="E76" s="167"/>
      <c r="F76" s="168" t="s">
        <v>55</v>
      </c>
      <c r="G76" s="166" t="s">
        <v>54</v>
      </c>
      <c r="H76" s="167"/>
      <c r="I76" s="167"/>
      <c r="J76" s="169" t="s">
        <v>55</v>
      </c>
      <c r="K76" s="167"/>
      <c r="L76" s="167"/>
      <c r="M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118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MŠ Pionýrů – Oprava elektroinstalace (osvětlení) čtyř tříd, Sokolov</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114</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07 - Stavební přípomoc m.č. 103</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23</v>
      </c>
      <c r="D89" s="40"/>
      <c r="E89" s="40"/>
      <c r="F89" s="27" t="str">
        <f>F12</f>
        <v>Sokolov</v>
      </c>
      <c r="G89" s="40"/>
      <c r="H89" s="40"/>
      <c r="I89" s="32" t="s">
        <v>25</v>
      </c>
      <c r="J89" s="79" t="str">
        <f>IF(J12="","",J12)</f>
        <v>23. 2. 2022</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Město Sokolov</v>
      </c>
      <c r="G91" s="40"/>
      <c r="H91" s="40"/>
      <c r="I91" s="32" t="s">
        <v>33</v>
      </c>
      <c r="J91" s="36" t="str">
        <f>E21</f>
        <v>Ing. Jiří Voráč</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31</v>
      </c>
      <c r="D92" s="40"/>
      <c r="E92" s="40"/>
      <c r="F92" s="27" t="str">
        <f>IF(E18="","",E18)</f>
        <v>Vyplň údaj</v>
      </c>
      <c r="G92" s="40"/>
      <c r="H92" s="40"/>
      <c r="I92" s="32" t="s">
        <v>35</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119</v>
      </c>
      <c r="D94" s="177"/>
      <c r="E94" s="177"/>
      <c r="F94" s="177"/>
      <c r="G94" s="177"/>
      <c r="H94" s="177"/>
      <c r="I94" s="178" t="s">
        <v>120</v>
      </c>
      <c r="J94" s="178" t="s">
        <v>121</v>
      </c>
      <c r="K94" s="178" t="s">
        <v>122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123</v>
      </c>
      <c r="D96" s="40"/>
      <c r="E96" s="40"/>
      <c r="F96" s="40"/>
      <c r="G96" s="40"/>
      <c r="H96" s="40"/>
      <c r="I96" s="110">
        <f>Q122</f>
        <v>0</v>
      </c>
      <c r="J96" s="110">
        <f>R122</f>
        <v>0</v>
      </c>
      <c r="K96" s="110">
        <f>K122</f>
        <v>0</v>
      </c>
      <c r="L96" s="40"/>
      <c r="M96" s="63"/>
      <c r="S96" s="38"/>
      <c r="T96" s="38"/>
      <c r="U96" s="38"/>
      <c r="V96" s="38"/>
      <c r="W96" s="38"/>
      <c r="X96" s="38"/>
      <c r="Y96" s="38"/>
      <c r="Z96" s="38"/>
      <c r="AA96" s="38"/>
      <c r="AB96" s="38"/>
      <c r="AC96" s="38"/>
      <c r="AD96" s="38"/>
      <c r="AE96" s="38"/>
      <c r="AU96" s="17" t="s">
        <v>124</v>
      </c>
    </row>
    <row r="97" spans="1:31" s="9" customFormat="1" ht="24.95" customHeight="1">
      <c r="A97" s="9"/>
      <c r="B97" s="180"/>
      <c r="C97" s="181"/>
      <c r="D97" s="182" t="s">
        <v>319</v>
      </c>
      <c r="E97" s="183"/>
      <c r="F97" s="183"/>
      <c r="G97" s="183"/>
      <c r="H97" s="183"/>
      <c r="I97" s="184">
        <f>Q123</f>
        <v>0</v>
      </c>
      <c r="J97" s="184">
        <f>R123</f>
        <v>0</v>
      </c>
      <c r="K97" s="184">
        <f>K123</f>
        <v>0</v>
      </c>
      <c r="L97" s="181"/>
      <c r="M97" s="185"/>
      <c r="S97" s="9"/>
      <c r="T97" s="9"/>
      <c r="U97" s="9"/>
      <c r="V97" s="9"/>
      <c r="W97" s="9"/>
      <c r="X97" s="9"/>
      <c r="Y97" s="9"/>
      <c r="Z97" s="9"/>
      <c r="AA97" s="9"/>
      <c r="AB97" s="9"/>
      <c r="AC97" s="9"/>
      <c r="AD97" s="9"/>
      <c r="AE97" s="9"/>
    </row>
    <row r="98" spans="1:31" s="9" customFormat="1" ht="24.95" customHeight="1">
      <c r="A98" s="9"/>
      <c r="B98" s="180"/>
      <c r="C98" s="181"/>
      <c r="D98" s="182" t="s">
        <v>320</v>
      </c>
      <c r="E98" s="183"/>
      <c r="F98" s="183"/>
      <c r="G98" s="183"/>
      <c r="H98" s="183"/>
      <c r="I98" s="184">
        <f>Q128</f>
        <v>0</v>
      </c>
      <c r="J98" s="184">
        <f>R128</f>
        <v>0</v>
      </c>
      <c r="K98" s="184">
        <f>K128</f>
        <v>0</v>
      </c>
      <c r="L98" s="181"/>
      <c r="M98" s="185"/>
      <c r="S98" s="9"/>
      <c r="T98" s="9"/>
      <c r="U98" s="9"/>
      <c r="V98" s="9"/>
      <c r="W98" s="9"/>
      <c r="X98" s="9"/>
      <c r="Y98" s="9"/>
      <c r="Z98" s="9"/>
      <c r="AA98" s="9"/>
      <c r="AB98" s="9"/>
      <c r="AC98" s="9"/>
      <c r="AD98" s="9"/>
      <c r="AE98" s="9"/>
    </row>
    <row r="99" spans="1:31" s="9" customFormat="1" ht="24.95" customHeight="1">
      <c r="A99" s="9"/>
      <c r="B99" s="180"/>
      <c r="C99" s="181"/>
      <c r="D99" s="182" t="s">
        <v>321</v>
      </c>
      <c r="E99" s="183"/>
      <c r="F99" s="183"/>
      <c r="G99" s="183"/>
      <c r="H99" s="183"/>
      <c r="I99" s="184">
        <f>Q137</f>
        <v>0</v>
      </c>
      <c r="J99" s="184">
        <f>R137</f>
        <v>0</v>
      </c>
      <c r="K99" s="184">
        <f>K137</f>
        <v>0</v>
      </c>
      <c r="L99" s="181"/>
      <c r="M99" s="185"/>
      <c r="S99" s="9"/>
      <c r="T99" s="9"/>
      <c r="U99" s="9"/>
      <c r="V99" s="9"/>
      <c r="W99" s="9"/>
      <c r="X99" s="9"/>
      <c r="Y99" s="9"/>
      <c r="Z99" s="9"/>
      <c r="AA99" s="9"/>
      <c r="AB99" s="9"/>
      <c r="AC99" s="9"/>
      <c r="AD99" s="9"/>
      <c r="AE99" s="9"/>
    </row>
    <row r="100" spans="1:31" s="9" customFormat="1" ht="24.95" customHeight="1">
      <c r="A100" s="9"/>
      <c r="B100" s="180"/>
      <c r="C100" s="181"/>
      <c r="D100" s="182" t="s">
        <v>322</v>
      </c>
      <c r="E100" s="183"/>
      <c r="F100" s="183"/>
      <c r="G100" s="183"/>
      <c r="H100" s="183"/>
      <c r="I100" s="184">
        <f>Q142</f>
        <v>0</v>
      </c>
      <c r="J100" s="184">
        <f>R142</f>
        <v>0</v>
      </c>
      <c r="K100" s="184">
        <f>K142</f>
        <v>0</v>
      </c>
      <c r="L100" s="181"/>
      <c r="M100" s="185"/>
      <c r="S100" s="9"/>
      <c r="T100" s="9"/>
      <c r="U100" s="9"/>
      <c r="V100" s="9"/>
      <c r="W100" s="9"/>
      <c r="X100" s="9"/>
      <c r="Y100" s="9"/>
      <c r="Z100" s="9"/>
      <c r="AA100" s="9"/>
      <c r="AB100" s="9"/>
      <c r="AC100" s="9"/>
      <c r="AD100" s="9"/>
      <c r="AE100" s="9"/>
    </row>
    <row r="101" spans="1:31" s="9" customFormat="1" ht="24.95" customHeight="1">
      <c r="A101" s="9"/>
      <c r="B101" s="180"/>
      <c r="C101" s="181"/>
      <c r="D101" s="182" t="s">
        <v>323</v>
      </c>
      <c r="E101" s="183"/>
      <c r="F101" s="183"/>
      <c r="G101" s="183"/>
      <c r="H101" s="183"/>
      <c r="I101" s="184">
        <f>Q153</f>
        <v>0</v>
      </c>
      <c r="J101" s="184">
        <f>R153</f>
        <v>0</v>
      </c>
      <c r="K101" s="184">
        <f>K153</f>
        <v>0</v>
      </c>
      <c r="L101" s="181"/>
      <c r="M101" s="185"/>
      <c r="S101" s="9"/>
      <c r="T101" s="9"/>
      <c r="U101" s="9"/>
      <c r="V101" s="9"/>
      <c r="W101" s="9"/>
      <c r="X101" s="9"/>
      <c r="Y101" s="9"/>
      <c r="Z101" s="9"/>
      <c r="AA101" s="9"/>
      <c r="AB101" s="9"/>
      <c r="AC101" s="9"/>
      <c r="AD101" s="9"/>
      <c r="AE101" s="9"/>
    </row>
    <row r="102" spans="1:31" s="10" customFormat="1" ht="19.9" customHeight="1">
      <c r="A102" s="10"/>
      <c r="B102" s="186"/>
      <c r="C102" s="187"/>
      <c r="D102" s="188" t="s">
        <v>324</v>
      </c>
      <c r="E102" s="189"/>
      <c r="F102" s="189"/>
      <c r="G102" s="189"/>
      <c r="H102" s="189"/>
      <c r="I102" s="190">
        <f>Q154</f>
        <v>0</v>
      </c>
      <c r="J102" s="190">
        <f>R154</f>
        <v>0</v>
      </c>
      <c r="K102" s="190">
        <f>K154</f>
        <v>0</v>
      </c>
      <c r="L102" s="187"/>
      <c r="M102" s="191"/>
      <c r="S102" s="10"/>
      <c r="T102" s="10"/>
      <c r="U102" s="10"/>
      <c r="V102" s="10"/>
      <c r="W102" s="10"/>
      <c r="X102" s="10"/>
      <c r="Y102" s="10"/>
      <c r="Z102" s="10"/>
      <c r="AA102" s="10"/>
      <c r="AB102" s="10"/>
      <c r="AC102" s="10"/>
      <c r="AD102" s="10"/>
      <c r="AE102" s="10"/>
    </row>
    <row r="103" spans="1:31" s="2" customFormat="1" ht="21.8" customHeight="1">
      <c r="A103" s="38"/>
      <c r="B103" s="39"/>
      <c r="C103" s="40"/>
      <c r="D103" s="40"/>
      <c r="E103" s="40"/>
      <c r="F103" s="40"/>
      <c r="G103" s="40"/>
      <c r="H103" s="40"/>
      <c r="I103" s="40"/>
      <c r="J103" s="40"/>
      <c r="K103" s="40"/>
      <c r="L103" s="40"/>
      <c r="M103" s="63"/>
      <c r="S103" s="38"/>
      <c r="T103" s="38"/>
      <c r="U103" s="38"/>
      <c r="V103" s="38"/>
      <c r="W103" s="38"/>
      <c r="X103" s="38"/>
      <c r="Y103" s="38"/>
      <c r="Z103" s="38"/>
      <c r="AA103" s="38"/>
      <c r="AB103" s="38"/>
      <c r="AC103" s="38"/>
      <c r="AD103" s="38"/>
      <c r="AE103" s="38"/>
    </row>
    <row r="104" spans="1:31" s="2" customFormat="1" ht="6.95" customHeight="1">
      <c r="A104" s="38"/>
      <c r="B104" s="66"/>
      <c r="C104" s="67"/>
      <c r="D104" s="67"/>
      <c r="E104" s="67"/>
      <c r="F104" s="67"/>
      <c r="G104" s="67"/>
      <c r="H104" s="67"/>
      <c r="I104" s="67"/>
      <c r="J104" s="67"/>
      <c r="K104" s="67"/>
      <c r="L104" s="67"/>
      <c r="M104" s="63"/>
      <c r="S104" s="38"/>
      <c r="T104" s="38"/>
      <c r="U104" s="38"/>
      <c r="V104" s="38"/>
      <c r="W104" s="38"/>
      <c r="X104" s="38"/>
      <c r="Y104" s="38"/>
      <c r="Z104" s="38"/>
      <c r="AA104" s="38"/>
      <c r="AB104" s="38"/>
      <c r="AC104" s="38"/>
      <c r="AD104" s="38"/>
      <c r="AE104" s="38"/>
    </row>
    <row r="108" spans="1:31" s="2" customFormat="1" ht="6.95" customHeight="1">
      <c r="A108" s="38"/>
      <c r="B108" s="68"/>
      <c r="C108" s="69"/>
      <c r="D108" s="69"/>
      <c r="E108" s="69"/>
      <c r="F108" s="69"/>
      <c r="G108" s="69"/>
      <c r="H108" s="69"/>
      <c r="I108" s="69"/>
      <c r="J108" s="69"/>
      <c r="K108" s="69"/>
      <c r="L108" s="69"/>
      <c r="M108" s="63"/>
      <c r="S108" s="38"/>
      <c r="T108" s="38"/>
      <c r="U108" s="38"/>
      <c r="V108" s="38"/>
      <c r="W108" s="38"/>
      <c r="X108" s="38"/>
      <c r="Y108" s="38"/>
      <c r="Z108" s="38"/>
      <c r="AA108" s="38"/>
      <c r="AB108" s="38"/>
      <c r="AC108" s="38"/>
      <c r="AD108" s="38"/>
      <c r="AE108" s="38"/>
    </row>
    <row r="109" spans="1:31" s="2" customFormat="1" ht="24.95" customHeight="1">
      <c r="A109" s="38"/>
      <c r="B109" s="39"/>
      <c r="C109" s="23" t="s">
        <v>129</v>
      </c>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40"/>
      <c r="M110" s="63"/>
      <c r="S110" s="38"/>
      <c r="T110" s="38"/>
      <c r="U110" s="38"/>
      <c r="V110" s="38"/>
      <c r="W110" s="38"/>
      <c r="X110" s="38"/>
      <c r="Y110" s="38"/>
      <c r="Z110" s="38"/>
      <c r="AA110" s="38"/>
      <c r="AB110" s="38"/>
      <c r="AC110" s="38"/>
      <c r="AD110" s="38"/>
      <c r="AE110" s="38"/>
    </row>
    <row r="111" spans="1:31" s="2" customFormat="1" ht="12" customHeight="1">
      <c r="A111" s="38"/>
      <c r="B111" s="39"/>
      <c r="C111" s="32" t="s">
        <v>17</v>
      </c>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175" t="str">
        <f>E7</f>
        <v>MŠ Pionýrů – Oprava elektroinstalace (osvětlení) čtyř tříd, Sokolov</v>
      </c>
      <c r="F112" s="32"/>
      <c r="G112" s="32"/>
      <c r="H112" s="32"/>
      <c r="I112" s="40"/>
      <c r="J112" s="40"/>
      <c r="K112" s="40"/>
      <c r="L112" s="40"/>
      <c r="M112" s="63"/>
      <c r="S112" s="38"/>
      <c r="T112" s="38"/>
      <c r="U112" s="38"/>
      <c r="V112" s="38"/>
      <c r="W112" s="38"/>
      <c r="X112" s="38"/>
      <c r="Y112" s="38"/>
      <c r="Z112" s="38"/>
      <c r="AA112" s="38"/>
      <c r="AB112" s="38"/>
      <c r="AC112" s="38"/>
      <c r="AD112" s="38"/>
      <c r="AE112" s="38"/>
    </row>
    <row r="113" spans="1:31" s="2" customFormat="1" ht="12" customHeight="1">
      <c r="A113" s="38"/>
      <c r="B113" s="39"/>
      <c r="C113" s="32" t="s">
        <v>114</v>
      </c>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76" t="str">
        <f>E9</f>
        <v>07 - Stavební přípomoc m.č. 103</v>
      </c>
      <c r="F114" s="40"/>
      <c r="G114" s="40"/>
      <c r="H114" s="40"/>
      <c r="I114" s="40"/>
      <c r="J114" s="40"/>
      <c r="K114" s="40"/>
      <c r="L114" s="40"/>
      <c r="M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12" customHeight="1">
      <c r="A116" s="38"/>
      <c r="B116" s="39"/>
      <c r="C116" s="32" t="s">
        <v>23</v>
      </c>
      <c r="D116" s="40"/>
      <c r="E116" s="40"/>
      <c r="F116" s="27" t="str">
        <f>F12</f>
        <v>Sokolov</v>
      </c>
      <c r="G116" s="40"/>
      <c r="H116" s="40"/>
      <c r="I116" s="32" t="s">
        <v>25</v>
      </c>
      <c r="J116" s="79" t="str">
        <f>IF(J12="","",J12)</f>
        <v>23. 2. 2022</v>
      </c>
      <c r="K116" s="40"/>
      <c r="L116" s="40"/>
      <c r="M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40"/>
      <c r="M117" s="63"/>
      <c r="S117" s="38"/>
      <c r="T117" s="38"/>
      <c r="U117" s="38"/>
      <c r="V117" s="38"/>
      <c r="W117" s="38"/>
      <c r="X117" s="38"/>
      <c r="Y117" s="38"/>
      <c r="Z117" s="38"/>
      <c r="AA117" s="38"/>
      <c r="AB117" s="38"/>
      <c r="AC117" s="38"/>
      <c r="AD117" s="38"/>
      <c r="AE117" s="38"/>
    </row>
    <row r="118" spans="1:31" s="2" customFormat="1" ht="15.15" customHeight="1">
      <c r="A118" s="38"/>
      <c r="B118" s="39"/>
      <c r="C118" s="32" t="s">
        <v>27</v>
      </c>
      <c r="D118" s="40"/>
      <c r="E118" s="40"/>
      <c r="F118" s="27" t="str">
        <f>E15</f>
        <v>Město Sokolov</v>
      </c>
      <c r="G118" s="40"/>
      <c r="H118" s="40"/>
      <c r="I118" s="32" t="s">
        <v>33</v>
      </c>
      <c r="J118" s="36" t="str">
        <f>E21</f>
        <v>Ing. Jiří Voráč</v>
      </c>
      <c r="K118" s="40"/>
      <c r="L118" s="40"/>
      <c r="M118" s="63"/>
      <c r="S118" s="38"/>
      <c r="T118" s="38"/>
      <c r="U118" s="38"/>
      <c r="V118" s="38"/>
      <c r="W118" s="38"/>
      <c r="X118" s="38"/>
      <c r="Y118" s="38"/>
      <c r="Z118" s="38"/>
      <c r="AA118" s="38"/>
      <c r="AB118" s="38"/>
      <c r="AC118" s="38"/>
      <c r="AD118" s="38"/>
      <c r="AE118" s="38"/>
    </row>
    <row r="119" spans="1:31" s="2" customFormat="1" ht="15.15" customHeight="1">
      <c r="A119" s="38"/>
      <c r="B119" s="39"/>
      <c r="C119" s="32" t="s">
        <v>31</v>
      </c>
      <c r="D119" s="40"/>
      <c r="E119" s="40"/>
      <c r="F119" s="27" t="str">
        <f>IF(E18="","",E18)</f>
        <v>Vyplň údaj</v>
      </c>
      <c r="G119" s="40"/>
      <c r="H119" s="40"/>
      <c r="I119" s="32" t="s">
        <v>35</v>
      </c>
      <c r="J119" s="36" t="str">
        <f>E24</f>
        <v xml:space="preserve"> </v>
      </c>
      <c r="K119" s="40"/>
      <c r="L119" s="40"/>
      <c r="M119" s="63"/>
      <c r="S119" s="38"/>
      <c r="T119" s="38"/>
      <c r="U119" s="38"/>
      <c r="V119" s="38"/>
      <c r="W119" s="38"/>
      <c r="X119" s="38"/>
      <c r="Y119" s="38"/>
      <c r="Z119" s="38"/>
      <c r="AA119" s="38"/>
      <c r="AB119" s="38"/>
      <c r="AC119" s="38"/>
      <c r="AD119" s="38"/>
      <c r="AE119" s="38"/>
    </row>
    <row r="120" spans="1:31" s="2" customFormat="1" ht="10.3" customHeight="1">
      <c r="A120" s="38"/>
      <c r="B120" s="39"/>
      <c r="C120" s="40"/>
      <c r="D120" s="40"/>
      <c r="E120" s="40"/>
      <c r="F120" s="40"/>
      <c r="G120" s="40"/>
      <c r="H120" s="40"/>
      <c r="I120" s="40"/>
      <c r="J120" s="40"/>
      <c r="K120" s="40"/>
      <c r="L120" s="40"/>
      <c r="M120" s="63"/>
      <c r="S120" s="38"/>
      <c r="T120" s="38"/>
      <c r="U120" s="38"/>
      <c r="V120" s="38"/>
      <c r="W120" s="38"/>
      <c r="X120" s="38"/>
      <c r="Y120" s="38"/>
      <c r="Z120" s="38"/>
      <c r="AA120" s="38"/>
      <c r="AB120" s="38"/>
      <c r="AC120" s="38"/>
      <c r="AD120" s="38"/>
      <c r="AE120" s="38"/>
    </row>
    <row r="121" spans="1:31" s="11" customFormat="1" ht="29.25" customHeight="1">
      <c r="A121" s="192"/>
      <c r="B121" s="193"/>
      <c r="C121" s="194" t="s">
        <v>130</v>
      </c>
      <c r="D121" s="195" t="s">
        <v>64</v>
      </c>
      <c r="E121" s="195" t="s">
        <v>60</v>
      </c>
      <c r="F121" s="195" t="s">
        <v>61</v>
      </c>
      <c r="G121" s="195" t="s">
        <v>131</v>
      </c>
      <c r="H121" s="195" t="s">
        <v>132</v>
      </c>
      <c r="I121" s="195" t="s">
        <v>133</v>
      </c>
      <c r="J121" s="195" t="s">
        <v>134</v>
      </c>
      <c r="K121" s="195" t="s">
        <v>122</v>
      </c>
      <c r="L121" s="196" t="s">
        <v>135</v>
      </c>
      <c r="M121" s="197"/>
      <c r="N121" s="100" t="s">
        <v>1</v>
      </c>
      <c r="O121" s="101" t="s">
        <v>43</v>
      </c>
      <c r="P121" s="101" t="s">
        <v>136</v>
      </c>
      <c r="Q121" s="101" t="s">
        <v>137</v>
      </c>
      <c r="R121" s="101" t="s">
        <v>138</v>
      </c>
      <c r="S121" s="101" t="s">
        <v>139</v>
      </c>
      <c r="T121" s="101" t="s">
        <v>140</v>
      </c>
      <c r="U121" s="101" t="s">
        <v>141</v>
      </c>
      <c r="V121" s="101" t="s">
        <v>142</v>
      </c>
      <c r="W121" s="101" t="s">
        <v>143</v>
      </c>
      <c r="X121" s="102" t="s">
        <v>144</v>
      </c>
      <c r="Y121" s="192"/>
      <c r="Z121" s="192"/>
      <c r="AA121" s="192"/>
      <c r="AB121" s="192"/>
      <c r="AC121" s="192"/>
      <c r="AD121" s="192"/>
      <c r="AE121" s="192"/>
    </row>
    <row r="122" spans="1:63" s="2" customFormat="1" ht="22.8" customHeight="1">
      <c r="A122" s="38"/>
      <c r="B122" s="39"/>
      <c r="C122" s="107" t="s">
        <v>145</v>
      </c>
      <c r="D122" s="40"/>
      <c r="E122" s="40"/>
      <c r="F122" s="40"/>
      <c r="G122" s="40"/>
      <c r="H122" s="40"/>
      <c r="I122" s="40"/>
      <c r="J122" s="40"/>
      <c r="K122" s="198">
        <f>BK122</f>
        <v>0</v>
      </c>
      <c r="L122" s="40"/>
      <c r="M122" s="44"/>
      <c r="N122" s="103"/>
      <c r="O122" s="199"/>
      <c r="P122" s="104"/>
      <c r="Q122" s="200">
        <f>Q123+Q128+Q137+Q142+Q153</f>
        <v>0</v>
      </c>
      <c r="R122" s="200">
        <f>R123+R128+R137+R142+R153</f>
        <v>0</v>
      </c>
      <c r="S122" s="104"/>
      <c r="T122" s="201">
        <f>T123+T128+T137+T142+T153</f>
        <v>0</v>
      </c>
      <c r="U122" s="104"/>
      <c r="V122" s="201">
        <f>V123+V128+V137+V142+V153</f>
        <v>0.023129999999999998</v>
      </c>
      <c r="W122" s="104"/>
      <c r="X122" s="202">
        <f>X123+X128+X137+X142+X153</f>
        <v>0.092</v>
      </c>
      <c r="Y122" s="38"/>
      <c r="Z122" s="38"/>
      <c r="AA122" s="38"/>
      <c r="AB122" s="38"/>
      <c r="AC122" s="38"/>
      <c r="AD122" s="38"/>
      <c r="AE122" s="38"/>
      <c r="AT122" s="17" t="s">
        <v>80</v>
      </c>
      <c r="AU122" s="17" t="s">
        <v>124</v>
      </c>
      <c r="BK122" s="203">
        <f>BK123+BK128+BK137+BK142+BK153</f>
        <v>0</v>
      </c>
    </row>
    <row r="123" spans="1:63" s="12" customFormat="1" ht="25.9" customHeight="1">
      <c r="A123" s="12"/>
      <c r="B123" s="204"/>
      <c r="C123" s="205"/>
      <c r="D123" s="206" t="s">
        <v>80</v>
      </c>
      <c r="E123" s="207" t="s">
        <v>188</v>
      </c>
      <c r="F123" s="207" t="s">
        <v>325</v>
      </c>
      <c r="G123" s="205"/>
      <c r="H123" s="205"/>
      <c r="I123" s="208"/>
      <c r="J123" s="208"/>
      <c r="K123" s="209">
        <f>BK123</f>
        <v>0</v>
      </c>
      <c r="L123" s="205"/>
      <c r="M123" s="210"/>
      <c r="N123" s="211"/>
      <c r="O123" s="212"/>
      <c r="P123" s="212"/>
      <c r="Q123" s="213">
        <f>SUM(Q124:Q127)</f>
        <v>0</v>
      </c>
      <c r="R123" s="213">
        <f>SUM(R124:R127)</f>
        <v>0</v>
      </c>
      <c r="S123" s="212"/>
      <c r="T123" s="214">
        <f>SUM(T124:T127)</f>
        <v>0</v>
      </c>
      <c r="U123" s="212"/>
      <c r="V123" s="214">
        <f>SUM(V124:V127)</f>
        <v>0</v>
      </c>
      <c r="W123" s="212"/>
      <c r="X123" s="215">
        <f>SUM(X124:X127)</f>
        <v>0</v>
      </c>
      <c r="Y123" s="12"/>
      <c r="Z123" s="12"/>
      <c r="AA123" s="12"/>
      <c r="AB123" s="12"/>
      <c r="AC123" s="12"/>
      <c r="AD123" s="12"/>
      <c r="AE123" s="12"/>
      <c r="AR123" s="216" t="s">
        <v>89</v>
      </c>
      <c r="AT123" s="217" t="s">
        <v>80</v>
      </c>
      <c r="AU123" s="217" t="s">
        <v>81</v>
      </c>
      <c r="AY123" s="216" t="s">
        <v>148</v>
      </c>
      <c r="BK123" s="218">
        <f>SUM(BK124:BK127)</f>
        <v>0</v>
      </c>
    </row>
    <row r="124" spans="1:65" s="2" customFormat="1" ht="24.15" customHeight="1">
      <c r="A124" s="38"/>
      <c r="B124" s="39"/>
      <c r="C124" s="274" t="s">
        <v>89</v>
      </c>
      <c r="D124" s="274" t="s">
        <v>162</v>
      </c>
      <c r="E124" s="275" t="s">
        <v>326</v>
      </c>
      <c r="F124" s="276" t="s">
        <v>327</v>
      </c>
      <c r="G124" s="277" t="s">
        <v>328</v>
      </c>
      <c r="H124" s="278">
        <v>70.8</v>
      </c>
      <c r="I124" s="279"/>
      <c r="J124" s="279"/>
      <c r="K124" s="280">
        <f>ROUND(P124*H124,2)</f>
        <v>0</v>
      </c>
      <c r="L124" s="276" t="s">
        <v>329</v>
      </c>
      <c r="M124" s="44"/>
      <c r="N124" s="281" t="s">
        <v>1</v>
      </c>
      <c r="O124" s="231" t="s">
        <v>44</v>
      </c>
      <c r="P124" s="232">
        <f>I124+J124</f>
        <v>0</v>
      </c>
      <c r="Q124" s="232">
        <f>ROUND(I124*H124,2)</f>
        <v>0</v>
      </c>
      <c r="R124" s="232">
        <f>ROUND(J124*H124,2)</f>
        <v>0</v>
      </c>
      <c r="S124" s="91"/>
      <c r="T124" s="233">
        <f>S124*H124</f>
        <v>0</v>
      </c>
      <c r="U124" s="233">
        <v>0</v>
      </c>
      <c r="V124" s="233">
        <f>U124*H124</f>
        <v>0</v>
      </c>
      <c r="W124" s="233">
        <v>0</v>
      </c>
      <c r="X124" s="234">
        <f>W124*H124</f>
        <v>0</v>
      </c>
      <c r="Y124" s="38"/>
      <c r="Z124" s="38"/>
      <c r="AA124" s="38"/>
      <c r="AB124" s="38"/>
      <c r="AC124" s="38"/>
      <c r="AD124" s="38"/>
      <c r="AE124" s="38"/>
      <c r="AR124" s="235" t="s">
        <v>156</v>
      </c>
      <c r="AT124" s="235" t="s">
        <v>162</v>
      </c>
      <c r="AU124" s="235" t="s">
        <v>89</v>
      </c>
      <c r="AY124" s="17" t="s">
        <v>148</v>
      </c>
      <c r="BE124" s="236">
        <f>IF(O124="základní",K124,0)</f>
        <v>0</v>
      </c>
      <c r="BF124" s="236">
        <f>IF(O124="snížená",K124,0)</f>
        <v>0</v>
      </c>
      <c r="BG124" s="236">
        <f>IF(O124="zákl. přenesená",K124,0)</f>
        <v>0</v>
      </c>
      <c r="BH124" s="236">
        <f>IF(O124="sníž. přenesená",K124,0)</f>
        <v>0</v>
      </c>
      <c r="BI124" s="236">
        <f>IF(O124="nulová",K124,0)</f>
        <v>0</v>
      </c>
      <c r="BJ124" s="17" t="s">
        <v>89</v>
      </c>
      <c r="BK124" s="236">
        <f>ROUND(P124*H124,2)</f>
        <v>0</v>
      </c>
      <c r="BL124" s="17" t="s">
        <v>156</v>
      </c>
      <c r="BM124" s="235" t="s">
        <v>459</v>
      </c>
    </row>
    <row r="125" spans="1:47" s="2" customFormat="1" ht="12">
      <c r="A125" s="38"/>
      <c r="B125" s="39"/>
      <c r="C125" s="40"/>
      <c r="D125" s="237" t="s">
        <v>158</v>
      </c>
      <c r="E125" s="40"/>
      <c r="F125" s="238" t="s">
        <v>331</v>
      </c>
      <c r="G125" s="40"/>
      <c r="H125" s="40"/>
      <c r="I125" s="239"/>
      <c r="J125" s="239"/>
      <c r="K125" s="40"/>
      <c r="L125" s="40"/>
      <c r="M125" s="44"/>
      <c r="N125" s="240"/>
      <c r="O125" s="241"/>
      <c r="P125" s="91"/>
      <c r="Q125" s="91"/>
      <c r="R125" s="91"/>
      <c r="S125" s="91"/>
      <c r="T125" s="91"/>
      <c r="U125" s="91"/>
      <c r="V125" s="91"/>
      <c r="W125" s="91"/>
      <c r="X125" s="92"/>
      <c r="Y125" s="38"/>
      <c r="Z125" s="38"/>
      <c r="AA125" s="38"/>
      <c r="AB125" s="38"/>
      <c r="AC125" s="38"/>
      <c r="AD125" s="38"/>
      <c r="AE125" s="38"/>
      <c r="AT125" s="17" t="s">
        <v>158</v>
      </c>
      <c r="AU125" s="17" t="s">
        <v>89</v>
      </c>
    </row>
    <row r="126" spans="1:47" s="2" customFormat="1" ht="12">
      <c r="A126" s="38"/>
      <c r="B126" s="39"/>
      <c r="C126" s="40"/>
      <c r="D126" s="282" t="s">
        <v>169</v>
      </c>
      <c r="E126" s="40"/>
      <c r="F126" s="283" t="s">
        <v>332</v>
      </c>
      <c r="G126" s="40"/>
      <c r="H126" s="40"/>
      <c r="I126" s="239"/>
      <c r="J126" s="239"/>
      <c r="K126" s="40"/>
      <c r="L126" s="40"/>
      <c r="M126" s="44"/>
      <c r="N126" s="240"/>
      <c r="O126" s="241"/>
      <c r="P126" s="91"/>
      <c r="Q126" s="91"/>
      <c r="R126" s="91"/>
      <c r="S126" s="91"/>
      <c r="T126" s="91"/>
      <c r="U126" s="91"/>
      <c r="V126" s="91"/>
      <c r="W126" s="91"/>
      <c r="X126" s="92"/>
      <c r="Y126" s="38"/>
      <c r="Z126" s="38"/>
      <c r="AA126" s="38"/>
      <c r="AB126" s="38"/>
      <c r="AC126" s="38"/>
      <c r="AD126" s="38"/>
      <c r="AE126" s="38"/>
      <c r="AT126" s="17" t="s">
        <v>169</v>
      </c>
      <c r="AU126" s="17" t="s">
        <v>89</v>
      </c>
    </row>
    <row r="127" spans="1:47" s="2" customFormat="1" ht="12">
      <c r="A127" s="38"/>
      <c r="B127" s="39"/>
      <c r="C127" s="40"/>
      <c r="D127" s="237" t="s">
        <v>285</v>
      </c>
      <c r="E127" s="40"/>
      <c r="F127" s="284" t="s">
        <v>333</v>
      </c>
      <c r="G127" s="40"/>
      <c r="H127" s="40"/>
      <c r="I127" s="239"/>
      <c r="J127" s="239"/>
      <c r="K127" s="40"/>
      <c r="L127" s="40"/>
      <c r="M127" s="44"/>
      <c r="N127" s="240"/>
      <c r="O127" s="241"/>
      <c r="P127" s="91"/>
      <c r="Q127" s="91"/>
      <c r="R127" s="91"/>
      <c r="S127" s="91"/>
      <c r="T127" s="91"/>
      <c r="U127" s="91"/>
      <c r="V127" s="91"/>
      <c r="W127" s="91"/>
      <c r="X127" s="92"/>
      <c r="Y127" s="38"/>
      <c r="Z127" s="38"/>
      <c r="AA127" s="38"/>
      <c r="AB127" s="38"/>
      <c r="AC127" s="38"/>
      <c r="AD127" s="38"/>
      <c r="AE127" s="38"/>
      <c r="AT127" s="17" t="s">
        <v>285</v>
      </c>
      <c r="AU127" s="17" t="s">
        <v>89</v>
      </c>
    </row>
    <row r="128" spans="1:63" s="12" customFormat="1" ht="25.9" customHeight="1">
      <c r="A128" s="12"/>
      <c r="B128" s="204"/>
      <c r="C128" s="205"/>
      <c r="D128" s="206" t="s">
        <v>80</v>
      </c>
      <c r="E128" s="207" t="s">
        <v>202</v>
      </c>
      <c r="F128" s="207" t="s">
        <v>334</v>
      </c>
      <c r="G128" s="205"/>
      <c r="H128" s="205"/>
      <c r="I128" s="208"/>
      <c r="J128" s="208"/>
      <c r="K128" s="209">
        <f>BK128</f>
        <v>0</v>
      </c>
      <c r="L128" s="205"/>
      <c r="M128" s="210"/>
      <c r="N128" s="211"/>
      <c r="O128" s="212"/>
      <c r="P128" s="212"/>
      <c r="Q128" s="213">
        <f>SUM(Q129:Q136)</f>
        <v>0</v>
      </c>
      <c r="R128" s="213">
        <f>SUM(R129:R136)</f>
        <v>0</v>
      </c>
      <c r="S128" s="212"/>
      <c r="T128" s="214">
        <f>SUM(T129:T136)</f>
        <v>0</v>
      </c>
      <c r="U128" s="212"/>
      <c r="V128" s="214">
        <f>SUM(V129:V136)</f>
        <v>0.012035999999999998</v>
      </c>
      <c r="W128" s="212"/>
      <c r="X128" s="215">
        <f>SUM(X129:X136)</f>
        <v>0</v>
      </c>
      <c r="Y128" s="12"/>
      <c r="Z128" s="12"/>
      <c r="AA128" s="12"/>
      <c r="AB128" s="12"/>
      <c r="AC128" s="12"/>
      <c r="AD128" s="12"/>
      <c r="AE128" s="12"/>
      <c r="AR128" s="216" t="s">
        <v>89</v>
      </c>
      <c r="AT128" s="217" t="s">
        <v>80</v>
      </c>
      <c r="AU128" s="217" t="s">
        <v>81</v>
      </c>
      <c r="AY128" s="216" t="s">
        <v>148</v>
      </c>
      <c r="BK128" s="218">
        <f>SUM(BK129:BK136)</f>
        <v>0</v>
      </c>
    </row>
    <row r="129" spans="1:65" s="2" customFormat="1" ht="33" customHeight="1">
      <c r="A129" s="38"/>
      <c r="B129" s="39"/>
      <c r="C129" s="274" t="s">
        <v>91</v>
      </c>
      <c r="D129" s="274" t="s">
        <v>162</v>
      </c>
      <c r="E129" s="275" t="s">
        <v>335</v>
      </c>
      <c r="F129" s="276" t="s">
        <v>336</v>
      </c>
      <c r="G129" s="277" t="s">
        <v>328</v>
      </c>
      <c r="H129" s="278">
        <v>70.8</v>
      </c>
      <c r="I129" s="279"/>
      <c r="J129" s="279"/>
      <c r="K129" s="280">
        <f>ROUND(P129*H129,2)</f>
        <v>0</v>
      </c>
      <c r="L129" s="276" t="s">
        <v>329</v>
      </c>
      <c r="M129" s="44"/>
      <c r="N129" s="281" t="s">
        <v>1</v>
      </c>
      <c r="O129" s="231" t="s">
        <v>44</v>
      </c>
      <c r="P129" s="232">
        <f>I129+J129</f>
        <v>0</v>
      </c>
      <c r="Q129" s="232">
        <f>ROUND(I129*H129,2)</f>
        <v>0</v>
      </c>
      <c r="R129" s="232">
        <f>ROUND(J129*H129,2)</f>
        <v>0</v>
      </c>
      <c r="S129" s="91"/>
      <c r="T129" s="233">
        <f>S129*H129</f>
        <v>0</v>
      </c>
      <c r="U129" s="233">
        <v>0.00013</v>
      </c>
      <c r="V129" s="233">
        <f>U129*H129</f>
        <v>0.009203999999999999</v>
      </c>
      <c r="W129" s="233">
        <v>0</v>
      </c>
      <c r="X129" s="234">
        <f>W129*H129</f>
        <v>0</v>
      </c>
      <c r="Y129" s="38"/>
      <c r="Z129" s="38"/>
      <c r="AA129" s="38"/>
      <c r="AB129" s="38"/>
      <c r="AC129" s="38"/>
      <c r="AD129" s="38"/>
      <c r="AE129" s="38"/>
      <c r="AR129" s="235" t="s">
        <v>156</v>
      </c>
      <c r="AT129" s="235" t="s">
        <v>162</v>
      </c>
      <c r="AU129" s="235" t="s">
        <v>89</v>
      </c>
      <c r="AY129" s="17" t="s">
        <v>148</v>
      </c>
      <c r="BE129" s="236">
        <f>IF(O129="základní",K129,0)</f>
        <v>0</v>
      </c>
      <c r="BF129" s="236">
        <f>IF(O129="snížená",K129,0)</f>
        <v>0</v>
      </c>
      <c r="BG129" s="236">
        <f>IF(O129="zákl. přenesená",K129,0)</f>
        <v>0</v>
      </c>
      <c r="BH129" s="236">
        <f>IF(O129="sníž. přenesená",K129,0)</f>
        <v>0</v>
      </c>
      <c r="BI129" s="236">
        <f>IF(O129="nulová",K129,0)</f>
        <v>0</v>
      </c>
      <c r="BJ129" s="17" t="s">
        <v>89</v>
      </c>
      <c r="BK129" s="236">
        <f>ROUND(P129*H129,2)</f>
        <v>0</v>
      </c>
      <c r="BL129" s="17" t="s">
        <v>156</v>
      </c>
      <c r="BM129" s="235" t="s">
        <v>460</v>
      </c>
    </row>
    <row r="130" spans="1:47" s="2" customFormat="1" ht="12">
      <c r="A130" s="38"/>
      <c r="B130" s="39"/>
      <c r="C130" s="40"/>
      <c r="D130" s="237" t="s">
        <v>158</v>
      </c>
      <c r="E130" s="40"/>
      <c r="F130" s="238" t="s">
        <v>338</v>
      </c>
      <c r="G130" s="40"/>
      <c r="H130" s="40"/>
      <c r="I130" s="239"/>
      <c r="J130" s="239"/>
      <c r="K130" s="40"/>
      <c r="L130" s="40"/>
      <c r="M130" s="44"/>
      <c r="N130" s="240"/>
      <c r="O130" s="241"/>
      <c r="P130" s="91"/>
      <c r="Q130" s="91"/>
      <c r="R130" s="91"/>
      <c r="S130" s="91"/>
      <c r="T130" s="91"/>
      <c r="U130" s="91"/>
      <c r="V130" s="91"/>
      <c r="W130" s="91"/>
      <c r="X130" s="92"/>
      <c r="Y130" s="38"/>
      <c r="Z130" s="38"/>
      <c r="AA130" s="38"/>
      <c r="AB130" s="38"/>
      <c r="AC130" s="38"/>
      <c r="AD130" s="38"/>
      <c r="AE130" s="38"/>
      <c r="AT130" s="17" t="s">
        <v>158</v>
      </c>
      <c r="AU130" s="17" t="s">
        <v>89</v>
      </c>
    </row>
    <row r="131" spans="1:47" s="2" customFormat="1" ht="12">
      <c r="A131" s="38"/>
      <c r="B131" s="39"/>
      <c r="C131" s="40"/>
      <c r="D131" s="282" t="s">
        <v>169</v>
      </c>
      <c r="E131" s="40"/>
      <c r="F131" s="283" t="s">
        <v>339</v>
      </c>
      <c r="G131" s="40"/>
      <c r="H131" s="40"/>
      <c r="I131" s="239"/>
      <c r="J131" s="239"/>
      <c r="K131" s="40"/>
      <c r="L131" s="40"/>
      <c r="M131" s="44"/>
      <c r="N131" s="240"/>
      <c r="O131" s="241"/>
      <c r="P131" s="91"/>
      <c r="Q131" s="91"/>
      <c r="R131" s="91"/>
      <c r="S131" s="91"/>
      <c r="T131" s="91"/>
      <c r="U131" s="91"/>
      <c r="V131" s="91"/>
      <c r="W131" s="91"/>
      <c r="X131" s="92"/>
      <c r="Y131" s="38"/>
      <c r="Z131" s="38"/>
      <c r="AA131" s="38"/>
      <c r="AB131" s="38"/>
      <c r="AC131" s="38"/>
      <c r="AD131" s="38"/>
      <c r="AE131" s="38"/>
      <c r="AT131" s="17" t="s">
        <v>169</v>
      </c>
      <c r="AU131" s="17" t="s">
        <v>89</v>
      </c>
    </row>
    <row r="132" spans="1:47" s="2" customFormat="1" ht="12">
      <c r="A132" s="38"/>
      <c r="B132" s="39"/>
      <c r="C132" s="40"/>
      <c r="D132" s="237" t="s">
        <v>285</v>
      </c>
      <c r="E132" s="40"/>
      <c r="F132" s="284" t="s">
        <v>340</v>
      </c>
      <c r="G132" s="40"/>
      <c r="H132" s="40"/>
      <c r="I132" s="239"/>
      <c r="J132" s="239"/>
      <c r="K132" s="40"/>
      <c r="L132" s="40"/>
      <c r="M132" s="44"/>
      <c r="N132" s="240"/>
      <c r="O132" s="241"/>
      <c r="P132" s="91"/>
      <c r="Q132" s="91"/>
      <c r="R132" s="91"/>
      <c r="S132" s="91"/>
      <c r="T132" s="91"/>
      <c r="U132" s="91"/>
      <c r="V132" s="91"/>
      <c r="W132" s="91"/>
      <c r="X132" s="92"/>
      <c r="Y132" s="38"/>
      <c r="Z132" s="38"/>
      <c r="AA132" s="38"/>
      <c r="AB132" s="38"/>
      <c r="AC132" s="38"/>
      <c r="AD132" s="38"/>
      <c r="AE132" s="38"/>
      <c r="AT132" s="17" t="s">
        <v>285</v>
      </c>
      <c r="AU132" s="17" t="s">
        <v>89</v>
      </c>
    </row>
    <row r="133" spans="1:65" s="2" customFormat="1" ht="24.15" customHeight="1">
      <c r="A133" s="38"/>
      <c r="B133" s="39"/>
      <c r="C133" s="274" t="s">
        <v>172</v>
      </c>
      <c r="D133" s="274" t="s">
        <v>162</v>
      </c>
      <c r="E133" s="275" t="s">
        <v>341</v>
      </c>
      <c r="F133" s="276" t="s">
        <v>342</v>
      </c>
      <c r="G133" s="277" t="s">
        <v>328</v>
      </c>
      <c r="H133" s="278">
        <v>70.8</v>
      </c>
      <c r="I133" s="279"/>
      <c r="J133" s="279"/>
      <c r="K133" s="280">
        <f>ROUND(P133*H133,2)</f>
        <v>0</v>
      </c>
      <c r="L133" s="276" t="s">
        <v>329</v>
      </c>
      <c r="M133" s="44"/>
      <c r="N133" s="281" t="s">
        <v>1</v>
      </c>
      <c r="O133" s="231" t="s">
        <v>44</v>
      </c>
      <c r="P133" s="232">
        <f>I133+J133</f>
        <v>0</v>
      </c>
      <c r="Q133" s="232">
        <f>ROUND(I133*H133,2)</f>
        <v>0</v>
      </c>
      <c r="R133" s="232">
        <f>ROUND(J133*H133,2)</f>
        <v>0</v>
      </c>
      <c r="S133" s="91"/>
      <c r="T133" s="233">
        <f>S133*H133</f>
        <v>0</v>
      </c>
      <c r="U133" s="233">
        <v>4E-05</v>
      </c>
      <c r="V133" s="233">
        <f>U133*H133</f>
        <v>0.0028320000000000003</v>
      </c>
      <c r="W133" s="233">
        <v>0</v>
      </c>
      <c r="X133" s="234">
        <f>W133*H133</f>
        <v>0</v>
      </c>
      <c r="Y133" s="38"/>
      <c r="Z133" s="38"/>
      <c r="AA133" s="38"/>
      <c r="AB133" s="38"/>
      <c r="AC133" s="38"/>
      <c r="AD133" s="38"/>
      <c r="AE133" s="38"/>
      <c r="AR133" s="235" t="s">
        <v>156</v>
      </c>
      <c r="AT133" s="235" t="s">
        <v>162</v>
      </c>
      <c r="AU133" s="235" t="s">
        <v>89</v>
      </c>
      <c r="AY133" s="17" t="s">
        <v>148</v>
      </c>
      <c r="BE133" s="236">
        <f>IF(O133="základní",K133,0)</f>
        <v>0</v>
      </c>
      <c r="BF133" s="236">
        <f>IF(O133="snížená",K133,0)</f>
        <v>0</v>
      </c>
      <c r="BG133" s="236">
        <f>IF(O133="zákl. přenesená",K133,0)</f>
        <v>0</v>
      </c>
      <c r="BH133" s="236">
        <f>IF(O133="sníž. přenesená",K133,0)</f>
        <v>0</v>
      </c>
      <c r="BI133" s="236">
        <f>IF(O133="nulová",K133,0)</f>
        <v>0</v>
      </c>
      <c r="BJ133" s="17" t="s">
        <v>89</v>
      </c>
      <c r="BK133" s="236">
        <f>ROUND(P133*H133,2)</f>
        <v>0</v>
      </c>
      <c r="BL133" s="17" t="s">
        <v>156</v>
      </c>
      <c r="BM133" s="235" t="s">
        <v>461</v>
      </c>
    </row>
    <row r="134" spans="1:47" s="2" customFormat="1" ht="12">
      <c r="A134" s="38"/>
      <c r="B134" s="39"/>
      <c r="C134" s="40"/>
      <c r="D134" s="237" t="s">
        <v>158</v>
      </c>
      <c r="E134" s="40"/>
      <c r="F134" s="238" t="s">
        <v>344</v>
      </c>
      <c r="G134" s="40"/>
      <c r="H134" s="40"/>
      <c r="I134" s="239"/>
      <c r="J134" s="239"/>
      <c r="K134" s="40"/>
      <c r="L134" s="40"/>
      <c r="M134" s="44"/>
      <c r="N134" s="240"/>
      <c r="O134" s="241"/>
      <c r="P134" s="91"/>
      <c r="Q134" s="91"/>
      <c r="R134" s="91"/>
      <c r="S134" s="91"/>
      <c r="T134" s="91"/>
      <c r="U134" s="91"/>
      <c r="V134" s="91"/>
      <c r="W134" s="91"/>
      <c r="X134" s="92"/>
      <c r="Y134" s="38"/>
      <c r="Z134" s="38"/>
      <c r="AA134" s="38"/>
      <c r="AB134" s="38"/>
      <c r="AC134" s="38"/>
      <c r="AD134" s="38"/>
      <c r="AE134" s="38"/>
      <c r="AT134" s="17" t="s">
        <v>158</v>
      </c>
      <c r="AU134" s="17" t="s">
        <v>89</v>
      </c>
    </row>
    <row r="135" spans="1:47" s="2" customFormat="1" ht="12">
      <c r="A135" s="38"/>
      <c r="B135" s="39"/>
      <c r="C135" s="40"/>
      <c r="D135" s="282" t="s">
        <v>169</v>
      </c>
      <c r="E135" s="40"/>
      <c r="F135" s="283" t="s">
        <v>345</v>
      </c>
      <c r="G135" s="40"/>
      <c r="H135" s="40"/>
      <c r="I135" s="239"/>
      <c r="J135" s="239"/>
      <c r="K135" s="40"/>
      <c r="L135" s="40"/>
      <c r="M135" s="44"/>
      <c r="N135" s="240"/>
      <c r="O135" s="241"/>
      <c r="P135" s="91"/>
      <c r="Q135" s="91"/>
      <c r="R135" s="91"/>
      <c r="S135" s="91"/>
      <c r="T135" s="91"/>
      <c r="U135" s="91"/>
      <c r="V135" s="91"/>
      <c r="W135" s="91"/>
      <c r="X135" s="92"/>
      <c r="Y135" s="38"/>
      <c r="Z135" s="38"/>
      <c r="AA135" s="38"/>
      <c r="AB135" s="38"/>
      <c r="AC135" s="38"/>
      <c r="AD135" s="38"/>
      <c r="AE135" s="38"/>
      <c r="AT135" s="17" t="s">
        <v>169</v>
      </c>
      <c r="AU135" s="17" t="s">
        <v>89</v>
      </c>
    </row>
    <row r="136" spans="1:47" s="2" customFormat="1" ht="12">
      <c r="A136" s="38"/>
      <c r="B136" s="39"/>
      <c r="C136" s="40"/>
      <c r="D136" s="237" t="s">
        <v>285</v>
      </c>
      <c r="E136" s="40"/>
      <c r="F136" s="284" t="s">
        <v>346</v>
      </c>
      <c r="G136" s="40"/>
      <c r="H136" s="40"/>
      <c r="I136" s="239"/>
      <c r="J136" s="239"/>
      <c r="K136" s="40"/>
      <c r="L136" s="40"/>
      <c r="M136" s="44"/>
      <c r="N136" s="240"/>
      <c r="O136" s="241"/>
      <c r="P136" s="91"/>
      <c r="Q136" s="91"/>
      <c r="R136" s="91"/>
      <c r="S136" s="91"/>
      <c r="T136" s="91"/>
      <c r="U136" s="91"/>
      <c r="V136" s="91"/>
      <c r="W136" s="91"/>
      <c r="X136" s="92"/>
      <c r="Y136" s="38"/>
      <c r="Z136" s="38"/>
      <c r="AA136" s="38"/>
      <c r="AB136" s="38"/>
      <c r="AC136" s="38"/>
      <c r="AD136" s="38"/>
      <c r="AE136" s="38"/>
      <c r="AT136" s="17" t="s">
        <v>285</v>
      </c>
      <c r="AU136" s="17" t="s">
        <v>89</v>
      </c>
    </row>
    <row r="137" spans="1:63" s="12" customFormat="1" ht="25.9" customHeight="1">
      <c r="A137" s="12"/>
      <c r="B137" s="204"/>
      <c r="C137" s="205"/>
      <c r="D137" s="206" t="s">
        <v>80</v>
      </c>
      <c r="E137" s="207" t="s">
        <v>347</v>
      </c>
      <c r="F137" s="207" t="s">
        <v>348</v>
      </c>
      <c r="G137" s="205"/>
      <c r="H137" s="205"/>
      <c r="I137" s="208"/>
      <c r="J137" s="208"/>
      <c r="K137" s="209">
        <f>BK137</f>
        <v>0</v>
      </c>
      <c r="L137" s="205"/>
      <c r="M137" s="210"/>
      <c r="N137" s="211"/>
      <c r="O137" s="212"/>
      <c r="P137" s="212"/>
      <c r="Q137" s="213">
        <f>SUM(Q138:Q141)</f>
        <v>0</v>
      </c>
      <c r="R137" s="213">
        <f>SUM(R138:R141)</f>
        <v>0</v>
      </c>
      <c r="S137" s="212"/>
      <c r="T137" s="214">
        <f>SUM(T138:T141)</f>
        <v>0</v>
      </c>
      <c r="U137" s="212"/>
      <c r="V137" s="214">
        <f>SUM(V138:V141)</f>
        <v>0</v>
      </c>
      <c r="W137" s="212"/>
      <c r="X137" s="215">
        <f>SUM(X138:X141)</f>
        <v>0</v>
      </c>
      <c r="Y137" s="12"/>
      <c r="Z137" s="12"/>
      <c r="AA137" s="12"/>
      <c r="AB137" s="12"/>
      <c r="AC137" s="12"/>
      <c r="AD137" s="12"/>
      <c r="AE137" s="12"/>
      <c r="AR137" s="216" t="s">
        <v>89</v>
      </c>
      <c r="AT137" s="217" t="s">
        <v>80</v>
      </c>
      <c r="AU137" s="217" t="s">
        <v>81</v>
      </c>
      <c r="AY137" s="216" t="s">
        <v>148</v>
      </c>
      <c r="BK137" s="218">
        <f>SUM(BK138:BK141)</f>
        <v>0</v>
      </c>
    </row>
    <row r="138" spans="1:65" s="2" customFormat="1" ht="24.15" customHeight="1">
      <c r="A138" s="38"/>
      <c r="B138" s="39"/>
      <c r="C138" s="274" t="s">
        <v>156</v>
      </c>
      <c r="D138" s="274" t="s">
        <v>162</v>
      </c>
      <c r="E138" s="275" t="s">
        <v>349</v>
      </c>
      <c r="F138" s="276" t="s">
        <v>350</v>
      </c>
      <c r="G138" s="277" t="s">
        <v>351</v>
      </c>
      <c r="H138" s="278">
        <v>0.012</v>
      </c>
      <c r="I138" s="279"/>
      <c r="J138" s="279"/>
      <c r="K138" s="280">
        <f>ROUND(P138*H138,2)</f>
        <v>0</v>
      </c>
      <c r="L138" s="276" t="s">
        <v>329</v>
      </c>
      <c r="M138" s="44"/>
      <c r="N138" s="281" t="s">
        <v>1</v>
      </c>
      <c r="O138" s="231" t="s">
        <v>44</v>
      </c>
      <c r="P138" s="232">
        <f>I138+J138</f>
        <v>0</v>
      </c>
      <c r="Q138" s="232">
        <f>ROUND(I138*H138,2)</f>
        <v>0</v>
      </c>
      <c r="R138" s="232">
        <f>ROUND(J138*H138,2)</f>
        <v>0</v>
      </c>
      <c r="S138" s="91"/>
      <c r="T138" s="233">
        <f>S138*H138</f>
        <v>0</v>
      </c>
      <c r="U138" s="233">
        <v>0</v>
      </c>
      <c r="V138" s="233">
        <f>U138*H138</f>
        <v>0</v>
      </c>
      <c r="W138" s="233">
        <v>0</v>
      </c>
      <c r="X138" s="234">
        <f>W138*H138</f>
        <v>0</v>
      </c>
      <c r="Y138" s="38"/>
      <c r="Z138" s="38"/>
      <c r="AA138" s="38"/>
      <c r="AB138" s="38"/>
      <c r="AC138" s="38"/>
      <c r="AD138" s="38"/>
      <c r="AE138" s="38"/>
      <c r="AR138" s="235" t="s">
        <v>156</v>
      </c>
      <c r="AT138" s="235" t="s">
        <v>162</v>
      </c>
      <c r="AU138" s="235" t="s">
        <v>89</v>
      </c>
      <c r="AY138" s="17" t="s">
        <v>148</v>
      </c>
      <c r="BE138" s="236">
        <f>IF(O138="základní",K138,0)</f>
        <v>0</v>
      </c>
      <c r="BF138" s="236">
        <f>IF(O138="snížená",K138,0)</f>
        <v>0</v>
      </c>
      <c r="BG138" s="236">
        <f>IF(O138="zákl. přenesená",K138,0)</f>
        <v>0</v>
      </c>
      <c r="BH138" s="236">
        <f>IF(O138="sníž. přenesená",K138,0)</f>
        <v>0</v>
      </c>
      <c r="BI138" s="236">
        <f>IF(O138="nulová",K138,0)</f>
        <v>0</v>
      </c>
      <c r="BJ138" s="17" t="s">
        <v>89</v>
      </c>
      <c r="BK138" s="236">
        <f>ROUND(P138*H138,2)</f>
        <v>0</v>
      </c>
      <c r="BL138" s="17" t="s">
        <v>156</v>
      </c>
      <c r="BM138" s="235" t="s">
        <v>462</v>
      </c>
    </row>
    <row r="139" spans="1:47" s="2" customFormat="1" ht="12">
      <c r="A139" s="38"/>
      <c r="B139" s="39"/>
      <c r="C139" s="40"/>
      <c r="D139" s="237" t="s">
        <v>158</v>
      </c>
      <c r="E139" s="40"/>
      <c r="F139" s="238" t="s">
        <v>353</v>
      </c>
      <c r="G139" s="40"/>
      <c r="H139" s="40"/>
      <c r="I139" s="239"/>
      <c r="J139" s="239"/>
      <c r="K139" s="40"/>
      <c r="L139" s="40"/>
      <c r="M139" s="44"/>
      <c r="N139" s="240"/>
      <c r="O139" s="241"/>
      <c r="P139" s="91"/>
      <c r="Q139" s="91"/>
      <c r="R139" s="91"/>
      <c r="S139" s="91"/>
      <c r="T139" s="91"/>
      <c r="U139" s="91"/>
      <c r="V139" s="91"/>
      <c r="W139" s="91"/>
      <c r="X139" s="92"/>
      <c r="Y139" s="38"/>
      <c r="Z139" s="38"/>
      <c r="AA139" s="38"/>
      <c r="AB139" s="38"/>
      <c r="AC139" s="38"/>
      <c r="AD139" s="38"/>
      <c r="AE139" s="38"/>
      <c r="AT139" s="17" t="s">
        <v>158</v>
      </c>
      <c r="AU139" s="17" t="s">
        <v>89</v>
      </c>
    </row>
    <row r="140" spans="1:47" s="2" customFormat="1" ht="12">
      <c r="A140" s="38"/>
      <c r="B140" s="39"/>
      <c r="C140" s="40"/>
      <c r="D140" s="282" t="s">
        <v>169</v>
      </c>
      <c r="E140" s="40"/>
      <c r="F140" s="283" t="s">
        <v>354</v>
      </c>
      <c r="G140" s="40"/>
      <c r="H140" s="40"/>
      <c r="I140" s="239"/>
      <c r="J140" s="239"/>
      <c r="K140" s="40"/>
      <c r="L140" s="40"/>
      <c r="M140" s="44"/>
      <c r="N140" s="240"/>
      <c r="O140" s="241"/>
      <c r="P140" s="91"/>
      <c r="Q140" s="91"/>
      <c r="R140" s="91"/>
      <c r="S140" s="91"/>
      <c r="T140" s="91"/>
      <c r="U140" s="91"/>
      <c r="V140" s="91"/>
      <c r="W140" s="91"/>
      <c r="X140" s="92"/>
      <c r="Y140" s="38"/>
      <c r="Z140" s="38"/>
      <c r="AA140" s="38"/>
      <c r="AB140" s="38"/>
      <c r="AC140" s="38"/>
      <c r="AD140" s="38"/>
      <c r="AE140" s="38"/>
      <c r="AT140" s="17" t="s">
        <v>169</v>
      </c>
      <c r="AU140" s="17" t="s">
        <v>89</v>
      </c>
    </row>
    <row r="141" spans="1:47" s="2" customFormat="1" ht="12">
      <c r="A141" s="38"/>
      <c r="B141" s="39"/>
      <c r="C141" s="40"/>
      <c r="D141" s="237" t="s">
        <v>285</v>
      </c>
      <c r="E141" s="40"/>
      <c r="F141" s="284" t="s">
        <v>355</v>
      </c>
      <c r="G141" s="40"/>
      <c r="H141" s="40"/>
      <c r="I141" s="239"/>
      <c r="J141" s="239"/>
      <c r="K141" s="40"/>
      <c r="L141" s="40"/>
      <c r="M141" s="44"/>
      <c r="N141" s="240"/>
      <c r="O141" s="241"/>
      <c r="P141" s="91"/>
      <c r="Q141" s="91"/>
      <c r="R141" s="91"/>
      <c r="S141" s="91"/>
      <c r="T141" s="91"/>
      <c r="U141" s="91"/>
      <c r="V141" s="91"/>
      <c r="W141" s="91"/>
      <c r="X141" s="92"/>
      <c r="Y141" s="38"/>
      <c r="Z141" s="38"/>
      <c r="AA141" s="38"/>
      <c r="AB141" s="38"/>
      <c r="AC141" s="38"/>
      <c r="AD141" s="38"/>
      <c r="AE141" s="38"/>
      <c r="AT141" s="17" t="s">
        <v>285</v>
      </c>
      <c r="AU141" s="17" t="s">
        <v>89</v>
      </c>
    </row>
    <row r="142" spans="1:63" s="12" customFormat="1" ht="25.9" customHeight="1">
      <c r="A142" s="12"/>
      <c r="B142" s="204"/>
      <c r="C142" s="205"/>
      <c r="D142" s="206" t="s">
        <v>80</v>
      </c>
      <c r="E142" s="207" t="s">
        <v>356</v>
      </c>
      <c r="F142" s="207" t="s">
        <v>357</v>
      </c>
      <c r="G142" s="205"/>
      <c r="H142" s="205"/>
      <c r="I142" s="208"/>
      <c r="J142" s="208"/>
      <c r="K142" s="209">
        <f>BK142</f>
        <v>0</v>
      </c>
      <c r="L142" s="205"/>
      <c r="M142" s="210"/>
      <c r="N142" s="211"/>
      <c r="O142" s="212"/>
      <c r="P142" s="212"/>
      <c r="Q142" s="213">
        <f>SUM(Q143:Q152)</f>
        <v>0</v>
      </c>
      <c r="R142" s="213">
        <f>SUM(R143:R152)</f>
        <v>0</v>
      </c>
      <c r="S142" s="212"/>
      <c r="T142" s="214">
        <f>SUM(T143:T152)</f>
        <v>0</v>
      </c>
      <c r="U142" s="212"/>
      <c r="V142" s="214">
        <f>SUM(V143:V152)</f>
        <v>0.004094</v>
      </c>
      <c r="W142" s="212"/>
      <c r="X142" s="215">
        <f>SUM(X143:X152)</f>
        <v>0</v>
      </c>
      <c r="Y142" s="12"/>
      <c r="Z142" s="12"/>
      <c r="AA142" s="12"/>
      <c r="AB142" s="12"/>
      <c r="AC142" s="12"/>
      <c r="AD142" s="12"/>
      <c r="AE142" s="12"/>
      <c r="AR142" s="216" t="s">
        <v>91</v>
      </c>
      <c r="AT142" s="217" t="s">
        <v>80</v>
      </c>
      <c r="AU142" s="217" t="s">
        <v>81</v>
      </c>
      <c r="AY142" s="216" t="s">
        <v>148</v>
      </c>
      <c r="BK142" s="218">
        <f>SUM(BK143:BK152)</f>
        <v>0</v>
      </c>
    </row>
    <row r="143" spans="1:65" s="2" customFormat="1" ht="24.15" customHeight="1">
      <c r="A143" s="38"/>
      <c r="B143" s="39"/>
      <c r="C143" s="274" t="s">
        <v>182</v>
      </c>
      <c r="D143" s="274" t="s">
        <v>162</v>
      </c>
      <c r="E143" s="275" t="s">
        <v>358</v>
      </c>
      <c r="F143" s="276" t="s">
        <v>359</v>
      </c>
      <c r="G143" s="277" t="s">
        <v>328</v>
      </c>
      <c r="H143" s="278">
        <v>8.9</v>
      </c>
      <c r="I143" s="279"/>
      <c r="J143" s="279"/>
      <c r="K143" s="280">
        <f>ROUND(P143*H143,2)</f>
        <v>0</v>
      </c>
      <c r="L143" s="276" t="s">
        <v>329</v>
      </c>
      <c r="M143" s="44"/>
      <c r="N143" s="281" t="s">
        <v>1</v>
      </c>
      <c r="O143" s="231" t="s">
        <v>44</v>
      </c>
      <c r="P143" s="232">
        <f>I143+J143</f>
        <v>0</v>
      </c>
      <c r="Q143" s="232">
        <f>ROUND(I143*H143,2)</f>
        <v>0</v>
      </c>
      <c r="R143" s="232">
        <f>ROUND(J143*H143,2)</f>
        <v>0</v>
      </c>
      <c r="S143" s="91"/>
      <c r="T143" s="233">
        <f>S143*H143</f>
        <v>0</v>
      </c>
      <c r="U143" s="233">
        <v>0.0002</v>
      </c>
      <c r="V143" s="233">
        <f>U143*H143</f>
        <v>0.0017800000000000001</v>
      </c>
      <c r="W143" s="233">
        <v>0</v>
      </c>
      <c r="X143" s="234">
        <f>W143*H143</f>
        <v>0</v>
      </c>
      <c r="Y143" s="38"/>
      <c r="Z143" s="38"/>
      <c r="AA143" s="38"/>
      <c r="AB143" s="38"/>
      <c r="AC143" s="38"/>
      <c r="AD143" s="38"/>
      <c r="AE143" s="38"/>
      <c r="AR143" s="235" t="s">
        <v>233</v>
      </c>
      <c r="AT143" s="235" t="s">
        <v>162</v>
      </c>
      <c r="AU143" s="235" t="s">
        <v>89</v>
      </c>
      <c r="AY143" s="17" t="s">
        <v>148</v>
      </c>
      <c r="BE143" s="236">
        <f>IF(O143="základní",K143,0)</f>
        <v>0</v>
      </c>
      <c r="BF143" s="236">
        <f>IF(O143="snížená",K143,0)</f>
        <v>0</v>
      </c>
      <c r="BG143" s="236">
        <f>IF(O143="zákl. přenesená",K143,0)</f>
        <v>0</v>
      </c>
      <c r="BH143" s="236">
        <f>IF(O143="sníž. přenesená",K143,0)</f>
        <v>0</v>
      </c>
      <c r="BI143" s="236">
        <f>IF(O143="nulová",K143,0)</f>
        <v>0</v>
      </c>
      <c r="BJ143" s="17" t="s">
        <v>89</v>
      </c>
      <c r="BK143" s="236">
        <f>ROUND(P143*H143,2)</f>
        <v>0</v>
      </c>
      <c r="BL143" s="17" t="s">
        <v>233</v>
      </c>
      <c r="BM143" s="235" t="s">
        <v>463</v>
      </c>
    </row>
    <row r="144" spans="1:47" s="2" customFormat="1" ht="12">
      <c r="A144" s="38"/>
      <c r="B144" s="39"/>
      <c r="C144" s="40"/>
      <c r="D144" s="237" t="s">
        <v>158</v>
      </c>
      <c r="E144" s="40"/>
      <c r="F144" s="238" t="s">
        <v>361</v>
      </c>
      <c r="G144" s="40"/>
      <c r="H144" s="40"/>
      <c r="I144" s="239"/>
      <c r="J144" s="239"/>
      <c r="K144" s="40"/>
      <c r="L144" s="40"/>
      <c r="M144" s="44"/>
      <c r="N144" s="240"/>
      <c r="O144" s="241"/>
      <c r="P144" s="91"/>
      <c r="Q144" s="91"/>
      <c r="R144" s="91"/>
      <c r="S144" s="91"/>
      <c r="T144" s="91"/>
      <c r="U144" s="91"/>
      <c r="V144" s="91"/>
      <c r="W144" s="91"/>
      <c r="X144" s="92"/>
      <c r="Y144" s="38"/>
      <c r="Z144" s="38"/>
      <c r="AA144" s="38"/>
      <c r="AB144" s="38"/>
      <c r="AC144" s="38"/>
      <c r="AD144" s="38"/>
      <c r="AE144" s="38"/>
      <c r="AT144" s="17" t="s">
        <v>158</v>
      </c>
      <c r="AU144" s="17" t="s">
        <v>89</v>
      </c>
    </row>
    <row r="145" spans="1:47" s="2" customFormat="1" ht="12">
      <c r="A145" s="38"/>
      <c r="B145" s="39"/>
      <c r="C145" s="40"/>
      <c r="D145" s="282" t="s">
        <v>169</v>
      </c>
      <c r="E145" s="40"/>
      <c r="F145" s="283" t="s">
        <v>362</v>
      </c>
      <c r="G145" s="40"/>
      <c r="H145" s="40"/>
      <c r="I145" s="239"/>
      <c r="J145" s="239"/>
      <c r="K145" s="40"/>
      <c r="L145" s="40"/>
      <c r="M145" s="44"/>
      <c r="N145" s="240"/>
      <c r="O145" s="241"/>
      <c r="P145" s="91"/>
      <c r="Q145" s="91"/>
      <c r="R145" s="91"/>
      <c r="S145" s="91"/>
      <c r="T145" s="91"/>
      <c r="U145" s="91"/>
      <c r="V145" s="91"/>
      <c r="W145" s="91"/>
      <c r="X145" s="92"/>
      <c r="Y145" s="38"/>
      <c r="Z145" s="38"/>
      <c r="AA145" s="38"/>
      <c r="AB145" s="38"/>
      <c r="AC145" s="38"/>
      <c r="AD145" s="38"/>
      <c r="AE145" s="38"/>
      <c r="AT145" s="17" t="s">
        <v>169</v>
      </c>
      <c r="AU145" s="17" t="s">
        <v>89</v>
      </c>
    </row>
    <row r="146" spans="1:51" s="13" customFormat="1" ht="12">
      <c r="A146" s="13"/>
      <c r="B146" s="242"/>
      <c r="C146" s="243"/>
      <c r="D146" s="237" t="s">
        <v>159</v>
      </c>
      <c r="E146" s="244" t="s">
        <v>1</v>
      </c>
      <c r="F146" s="245" t="s">
        <v>363</v>
      </c>
      <c r="G146" s="243"/>
      <c r="H146" s="244" t="s">
        <v>1</v>
      </c>
      <c r="I146" s="246"/>
      <c r="J146" s="246"/>
      <c r="K146" s="243"/>
      <c r="L146" s="243"/>
      <c r="M146" s="247"/>
      <c r="N146" s="248"/>
      <c r="O146" s="249"/>
      <c r="P146" s="249"/>
      <c r="Q146" s="249"/>
      <c r="R146" s="249"/>
      <c r="S146" s="249"/>
      <c r="T146" s="249"/>
      <c r="U146" s="249"/>
      <c r="V146" s="249"/>
      <c r="W146" s="249"/>
      <c r="X146" s="250"/>
      <c r="Y146" s="13"/>
      <c r="Z146" s="13"/>
      <c r="AA146" s="13"/>
      <c r="AB146" s="13"/>
      <c r="AC146" s="13"/>
      <c r="AD146" s="13"/>
      <c r="AE146" s="13"/>
      <c r="AT146" s="251" t="s">
        <v>159</v>
      </c>
      <c r="AU146" s="251" t="s">
        <v>89</v>
      </c>
      <c r="AV146" s="13" t="s">
        <v>89</v>
      </c>
      <c r="AW146" s="13" t="s">
        <v>5</v>
      </c>
      <c r="AX146" s="13" t="s">
        <v>81</v>
      </c>
      <c r="AY146" s="251" t="s">
        <v>148</v>
      </c>
    </row>
    <row r="147" spans="1:51" s="14" customFormat="1" ht="12">
      <c r="A147" s="14"/>
      <c r="B147" s="252"/>
      <c r="C147" s="253"/>
      <c r="D147" s="237" t="s">
        <v>159</v>
      </c>
      <c r="E147" s="254" t="s">
        <v>1</v>
      </c>
      <c r="F147" s="255" t="s">
        <v>364</v>
      </c>
      <c r="G147" s="253"/>
      <c r="H147" s="256">
        <v>8.4</v>
      </c>
      <c r="I147" s="257"/>
      <c r="J147" s="257"/>
      <c r="K147" s="253"/>
      <c r="L147" s="253"/>
      <c r="M147" s="258"/>
      <c r="N147" s="259"/>
      <c r="O147" s="260"/>
      <c r="P147" s="260"/>
      <c r="Q147" s="260"/>
      <c r="R147" s="260"/>
      <c r="S147" s="260"/>
      <c r="T147" s="260"/>
      <c r="U147" s="260"/>
      <c r="V147" s="260"/>
      <c r="W147" s="260"/>
      <c r="X147" s="261"/>
      <c r="Y147" s="14"/>
      <c r="Z147" s="14"/>
      <c r="AA147" s="14"/>
      <c r="AB147" s="14"/>
      <c r="AC147" s="14"/>
      <c r="AD147" s="14"/>
      <c r="AE147" s="14"/>
      <c r="AT147" s="262" t="s">
        <v>159</v>
      </c>
      <c r="AU147" s="262" t="s">
        <v>89</v>
      </c>
      <c r="AV147" s="14" t="s">
        <v>91</v>
      </c>
      <c r="AW147" s="14" t="s">
        <v>5</v>
      </c>
      <c r="AX147" s="14" t="s">
        <v>81</v>
      </c>
      <c r="AY147" s="262" t="s">
        <v>148</v>
      </c>
    </row>
    <row r="148" spans="1:51" s="14" customFormat="1" ht="12">
      <c r="A148" s="14"/>
      <c r="B148" s="252"/>
      <c r="C148" s="253"/>
      <c r="D148" s="237" t="s">
        <v>159</v>
      </c>
      <c r="E148" s="254" t="s">
        <v>1</v>
      </c>
      <c r="F148" s="255" t="s">
        <v>365</v>
      </c>
      <c r="G148" s="253"/>
      <c r="H148" s="256">
        <v>0.5</v>
      </c>
      <c r="I148" s="257"/>
      <c r="J148" s="257"/>
      <c r="K148" s="253"/>
      <c r="L148" s="253"/>
      <c r="M148" s="258"/>
      <c r="N148" s="259"/>
      <c r="O148" s="260"/>
      <c r="P148" s="260"/>
      <c r="Q148" s="260"/>
      <c r="R148" s="260"/>
      <c r="S148" s="260"/>
      <c r="T148" s="260"/>
      <c r="U148" s="260"/>
      <c r="V148" s="260"/>
      <c r="W148" s="260"/>
      <c r="X148" s="261"/>
      <c r="Y148" s="14"/>
      <c r="Z148" s="14"/>
      <c r="AA148" s="14"/>
      <c r="AB148" s="14"/>
      <c r="AC148" s="14"/>
      <c r="AD148" s="14"/>
      <c r="AE148" s="14"/>
      <c r="AT148" s="262" t="s">
        <v>159</v>
      </c>
      <c r="AU148" s="262" t="s">
        <v>89</v>
      </c>
      <c r="AV148" s="14" t="s">
        <v>91</v>
      </c>
      <c r="AW148" s="14" t="s">
        <v>5</v>
      </c>
      <c r="AX148" s="14" t="s">
        <v>81</v>
      </c>
      <c r="AY148" s="262" t="s">
        <v>148</v>
      </c>
    </row>
    <row r="149" spans="1:51" s="15" customFormat="1" ht="12">
      <c r="A149" s="15"/>
      <c r="B149" s="263"/>
      <c r="C149" s="264"/>
      <c r="D149" s="237" t="s">
        <v>159</v>
      </c>
      <c r="E149" s="265" t="s">
        <v>1</v>
      </c>
      <c r="F149" s="266" t="s">
        <v>161</v>
      </c>
      <c r="G149" s="264"/>
      <c r="H149" s="267">
        <v>8.9</v>
      </c>
      <c r="I149" s="268"/>
      <c r="J149" s="268"/>
      <c r="K149" s="264"/>
      <c r="L149" s="264"/>
      <c r="M149" s="269"/>
      <c r="N149" s="270"/>
      <c r="O149" s="271"/>
      <c r="P149" s="271"/>
      <c r="Q149" s="271"/>
      <c r="R149" s="271"/>
      <c r="S149" s="271"/>
      <c r="T149" s="271"/>
      <c r="U149" s="271"/>
      <c r="V149" s="271"/>
      <c r="W149" s="271"/>
      <c r="X149" s="272"/>
      <c r="Y149" s="15"/>
      <c r="Z149" s="15"/>
      <c r="AA149" s="15"/>
      <c r="AB149" s="15"/>
      <c r="AC149" s="15"/>
      <c r="AD149" s="15"/>
      <c r="AE149" s="15"/>
      <c r="AT149" s="273" t="s">
        <v>159</v>
      </c>
      <c r="AU149" s="273" t="s">
        <v>89</v>
      </c>
      <c r="AV149" s="15" t="s">
        <v>156</v>
      </c>
      <c r="AW149" s="15" t="s">
        <v>5</v>
      </c>
      <c r="AX149" s="15" t="s">
        <v>89</v>
      </c>
      <c r="AY149" s="273" t="s">
        <v>148</v>
      </c>
    </row>
    <row r="150" spans="1:65" s="2" customFormat="1" ht="33" customHeight="1">
      <c r="A150" s="38"/>
      <c r="B150" s="39"/>
      <c r="C150" s="274" t="s">
        <v>188</v>
      </c>
      <c r="D150" s="274" t="s">
        <v>162</v>
      </c>
      <c r="E150" s="275" t="s">
        <v>366</v>
      </c>
      <c r="F150" s="276" t="s">
        <v>367</v>
      </c>
      <c r="G150" s="277" t="s">
        <v>328</v>
      </c>
      <c r="H150" s="278">
        <v>8.9</v>
      </c>
      <c r="I150" s="279"/>
      <c r="J150" s="279"/>
      <c r="K150" s="280">
        <f>ROUND(P150*H150,2)</f>
        <v>0</v>
      </c>
      <c r="L150" s="276" t="s">
        <v>329</v>
      </c>
      <c r="M150" s="44"/>
      <c r="N150" s="281" t="s">
        <v>1</v>
      </c>
      <c r="O150" s="231" t="s">
        <v>44</v>
      </c>
      <c r="P150" s="232">
        <f>I150+J150</f>
        <v>0</v>
      </c>
      <c r="Q150" s="232">
        <f>ROUND(I150*H150,2)</f>
        <v>0</v>
      </c>
      <c r="R150" s="232">
        <f>ROUND(J150*H150,2)</f>
        <v>0</v>
      </c>
      <c r="S150" s="91"/>
      <c r="T150" s="233">
        <f>S150*H150</f>
        <v>0</v>
      </c>
      <c r="U150" s="233">
        <v>0.00026</v>
      </c>
      <c r="V150" s="233">
        <f>U150*H150</f>
        <v>0.002314</v>
      </c>
      <c r="W150" s="233">
        <v>0</v>
      </c>
      <c r="X150" s="234">
        <f>W150*H150</f>
        <v>0</v>
      </c>
      <c r="Y150" s="38"/>
      <c r="Z150" s="38"/>
      <c r="AA150" s="38"/>
      <c r="AB150" s="38"/>
      <c r="AC150" s="38"/>
      <c r="AD150" s="38"/>
      <c r="AE150" s="38"/>
      <c r="AR150" s="235" t="s">
        <v>233</v>
      </c>
      <c r="AT150" s="235" t="s">
        <v>162</v>
      </c>
      <c r="AU150" s="235" t="s">
        <v>89</v>
      </c>
      <c r="AY150" s="17" t="s">
        <v>148</v>
      </c>
      <c r="BE150" s="236">
        <f>IF(O150="základní",K150,0)</f>
        <v>0</v>
      </c>
      <c r="BF150" s="236">
        <f>IF(O150="snížená",K150,0)</f>
        <v>0</v>
      </c>
      <c r="BG150" s="236">
        <f>IF(O150="zákl. přenesená",K150,0)</f>
        <v>0</v>
      </c>
      <c r="BH150" s="236">
        <f>IF(O150="sníž. přenesená",K150,0)</f>
        <v>0</v>
      </c>
      <c r="BI150" s="236">
        <f>IF(O150="nulová",K150,0)</f>
        <v>0</v>
      </c>
      <c r="BJ150" s="17" t="s">
        <v>89</v>
      </c>
      <c r="BK150" s="236">
        <f>ROUND(P150*H150,2)</f>
        <v>0</v>
      </c>
      <c r="BL150" s="17" t="s">
        <v>233</v>
      </c>
      <c r="BM150" s="235" t="s">
        <v>464</v>
      </c>
    </row>
    <row r="151" spans="1:47" s="2" customFormat="1" ht="12">
      <c r="A151" s="38"/>
      <c r="B151" s="39"/>
      <c r="C151" s="40"/>
      <c r="D151" s="237" t="s">
        <v>158</v>
      </c>
      <c r="E151" s="40"/>
      <c r="F151" s="238" t="s">
        <v>369</v>
      </c>
      <c r="G151" s="40"/>
      <c r="H151" s="40"/>
      <c r="I151" s="239"/>
      <c r="J151" s="239"/>
      <c r="K151" s="40"/>
      <c r="L151" s="40"/>
      <c r="M151" s="44"/>
      <c r="N151" s="240"/>
      <c r="O151" s="241"/>
      <c r="P151" s="91"/>
      <c r="Q151" s="91"/>
      <c r="R151" s="91"/>
      <c r="S151" s="91"/>
      <c r="T151" s="91"/>
      <c r="U151" s="91"/>
      <c r="V151" s="91"/>
      <c r="W151" s="91"/>
      <c r="X151" s="92"/>
      <c r="Y151" s="38"/>
      <c r="Z151" s="38"/>
      <c r="AA151" s="38"/>
      <c r="AB151" s="38"/>
      <c r="AC151" s="38"/>
      <c r="AD151" s="38"/>
      <c r="AE151" s="38"/>
      <c r="AT151" s="17" t="s">
        <v>158</v>
      </c>
      <c r="AU151" s="17" t="s">
        <v>89</v>
      </c>
    </row>
    <row r="152" spans="1:47" s="2" customFormat="1" ht="12">
      <c r="A152" s="38"/>
      <c r="B152" s="39"/>
      <c r="C152" s="40"/>
      <c r="D152" s="282" t="s">
        <v>169</v>
      </c>
      <c r="E152" s="40"/>
      <c r="F152" s="283" t="s">
        <v>370</v>
      </c>
      <c r="G152" s="40"/>
      <c r="H152" s="40"/>
      <c r="I152" s="239"/>
      <c r="J152" s="239"/>
      <c r="K152" s="40"/>
      <c r="L152" s="40"/>
      <c r="M152" s="44"/>
      <c r="N152" s="240"/>
      <c r="O152" s="241"/>
      <c r="P152" s="91"/>
      <c r="Q152" s="91"/>
      <c r="R152" s="91"/>
      <c r="S152" s="91"/>
      <c r="T152" s="91"/>
      <c r="U152" s="91"/>
      <c r="V152" s="91"/>
      <c r="W152" s="91"/>
      <c r="X152" s="92"/>
      <c r="Y152" s="38"/>
      <c r="Z152" s="38"/>
      <c r="AA152" s="38"/>
      <c r="AB152" s="38"/>
      <c r="AC152" s="38"/>
      <c r="AD152" s="38"/>
      <c r="AE152" s="38"/>
      <c r="AT152" s="17" t="s">
        <v>169</v>
      </c>
      <c r="AU152" s="17" t="s">
        <v>89</v>
      </c>
    </row>
    <row r="153" spans="1:63" s="12" customFormat="1" ht="25.9" customHeight="1">
      <c r="A153" s="12"/>
      <c r="B153" s="204"/>
      <c r="C153" s="205"/>
      <c r="D153" s="206" t="s">
        <v>80</v>
      </c>
      <c r="E153" s="207" t="s">
        <v>151</v>
      </c>
      <c r="F153" s="207" t="s">
        <v>371</v>
      </c>
      <c r="G153" s="205"/>
      <c r="H153" s="205"/>
      <c r="I153" s="208"/>
      <c r="J153" s="208"/>
      <c r="K153" s="209">
        <f>BK153</f>
        <v>0</v>
      </c>
      <c r="L153" s="205"/>
      <c r="M153" s="210"/>
      <c r="N153" s="211"/>
      <c r="O153" s="212"/>
      <c r="P153" s="212"/>
      <c r="Q153" s="213">
        <f>Q154</f>
        <v>0</v>
      </c>
      <c r="R153" s="213">
        <f>R154</f>
        <v>0</v>
      </c>
      <c r="S153" s="212"/>
      <c r="T153" s="214">
        <f>T154</f>
        <v>0</v>
      </c>
      <c r="U153" s="212"/>
      <c r="V153" s="214">
        <f>V154</f>
        <v>0.006999999999999999</v>
      </c>
      <c r="W153" s="212"/>
      <c r="X153" s="215">
        <f>X154</f>
        <v>0.092</v>
      </c>
      <c r="Y153" s="12"/>
      <c r="Z153" s="12"/>
      <c r="AA153" s="12"/>
      <c r="AB153" s="12"/>
      <c r="AC153" s="12"/>
      <c r="AD153" s="12"/>
      <c r="AE153" s="12"/>
      <c r="AR153" s="216" t="s">
        <v>172</v>
      </c>
      <c r="AT153" s="217" t="s">
        <v>80</v>
      </c>
      <c r="AU153" s="217" t="s">
        <v>81</v>
      </c>
      <c r="AY153" s="216" t="s">
        <v>148</v>
      </c>
      <c r="BK153" s="218">
        <f>BK154</f>
        <v>0</v>
      </c>
    </row>
    <row r="154" spans="1:63" s="12" customFormat="1" ht="22.8" customHeight="1">
      <c r="A154" s="12"/>
      <c r="B154" s="204"/>
      <c r="C154" s="205"/>
      <c r="D154" s="206" t="s">
        <v>80</v>
      </c>
      <c r="E154" s="219" t="s">
        <v>372</v>
      </c>
      <c r="F154" s="219" t="s">
        <v>373</v>
      </c>
      <c r="G154" s="205"/>
      <c r="H154" s="205"/>
      <c r="I154" s="208"/>
      <c r="J154" s="208"/>
      <c r="K154" s="220">
        <f>BK154</f>
        <v>0</v>
      </c>
      <c r="L154" s="205"/>
      <c r="M154" s="210"/>
      <c r="N154" s="211"/>
      <c r="O154" s="212"/>
      <c r="P154" s="212"/>
      <c r="Q154" s="213">
        <f>SUM(Q155:Q195)</f>
        <v>0</v>
      </c>
      <c r="R154" s="213">
        <f>SUM(R155:R195)</f>
        <v>0</v>
      </c>
      <c r="S154" s="212"/>
      <c r="T154" s="214">
        <f>SUM(T155:T195)</f>
        <v>0</v>
      </c>
      <c r="U154" s="212"/>
      <c r="V154" s="214">
        <f>SUM(V155:V195)</f>
        <v>0.006999999999999999</v>
      </c>
      <c r="W154" s="212"/>
      <c r="X154" s="215">
        <f>SUM(X155:X195)</f>
        <v>0.092</v>
      </c>
      <c r="Y154" s="12"/>
      <c r="Z154" s="12"/>
      <c r="AA154" s="12"/>
      <c r="AB154" s="12"/>
      <c r="AC154" s="12"/>
      <c r="AD154" s="12"/>
      <c r="AE154" s="12"/>
      <c r="AR154" s="216" t="s">
        <v>172</v>
      </c>
      <c r="AT154" s="217" t="s">
        <v>80</v>
      </c>
      <c r="AU154" s="217" t="s">
        <v>89</v>
      </c>
      <c r="AY154" s="216" t="s">
        <v>148</v>
      </c>
      <c r="BK154" s="218">
        <f>SUM(BK155:BK195)</f>
        <v>0</v>
      </c>
    </row>
    <row r="155" spans="1:65" s="2" customFormat="1" ht="24.15" customHeight="1">
      <c r="A155" s="38"/>
      <c r="B155" s="39"/>
      <c r="C155" s="274" t="s">
        <v>193</v>
      </c>
      <c r="D155" s="274" t="s">
        <v>162</v>
      </c>
      <c r="E155" s="275" t="s">
        <v>374</v>
      </c>
      <c r="F155" s="276" t="s">
        <v>375</v>
      </c>
      <c r="G155" s="277" t="s">
        <v>165</v>
      </c>
      <c r="H155" s="278">
        <v>28</v>
      </c>
      <c r="I155" s="279"/>
      <c r="J155" s="279"/>
      <c r="K155" s="280">
        <f>ROUND(P155*H155,2)</f>
        <v>0</v>
      </c>
      <c r="L155" s="276" t="s">
        <v>329</v>
      </c>
      <c r="M155" s="44"/>
      <c r="N155" s="281" t="s">
        <v>1</v>
      </c>
      <c r="O155" s="231" t="s">
        <v>44</v>
      </c>
      <c r="P155" s="232">
        <f>I155+J155</f>
        <v>0</v>
      </c>
      <c r="Q155" s="232">
        <f>ROUND(I155*H155,2)</f>
        <v>0</v>
      </c>
      <c r="R155" s="232">
        <f>ROUND(J155*H155,2)</f>
        <v>0</v>
      </c>
      <c r="S155" s="91"/>
      <c r="T155" s="233">
        <f>S155*H155</f>
        <v>0</v>
      </c>
      <c r="U155" s="233">
        <v>0.00015</v>
      </c>
      <c r="V155" s="233">
        <f>U155*H155</f>
        <v>0.0042</v>
      </c>
      <c r="W155" s="233">
        <v>0</v>
      </c>
      <c r="X155" s="234">
        <f>W155*H155</f>
        <v>0</v>
      </c>
      <c r="Y155" s="38"/>
      <c r="Z155" s="38"/>
      <c r="AA155" s="38"/>
      <c r="AB155" s="38"/>
      <c r="AC155" s="38"/>
      <c r="AD155" s="38"/>
      <c r="AE155" s="38"/>
      <c r="AR155" s="235" t="s">
        <v>376</v>
      </c>
      <c r="AT155" s="235" t="s">
        <v>162</v>
      </c>
      <c r="AU155" s="235" t="s">
        <v>91</v>
      </c>
      <c r="AY155" s="17" t="s">
        <v>148</v>
      </c>
      <c r="BE155" s="236">
        <f>IF(O155="základní",K155,0)</f>
        <v>0</v>
      </c>
      <c r="BF155" s="236">
        <f>IF(O155="snížená",K155,0)</f>
        <v>0</v>
      </c>
      <c r="BG155" s="236">
        <f>IF(O155="zákl. přenesená",K155,0)</f>
        <v>0</v>
      </c>
      <c r="BH155" s="236">
        <f>IF(O155="sníž. přenesená",K155,0)</f>
        <v>0</v>
      </c>
      <c r="BI155" s="236">
        <f>IF(O155="nulová",K155,0)</f>
        <v>0</v>
      </c>
      <c r="BJ155" s="17" t="s">
        <v>89</v>
      </c>
      <c r="BK155" s="236">
        <f>ROUND(P155*H155,2)</f>
        <v>0</v>
      </c>
      <c r="BL155" s="17" t="s">
        <v>376</v>
      </c>
      <c r="BM155" s="235" t="s">
        <v>465</v>
      </c>
    </row>
    <row r="156" spans="1:47" s="2" customFormat="1" ht="12">
      <c r="A156" s="38"/>
      <c r="B156" s="39"/>
      <c r="C156" s="40"/>
      <c r="D156" s="237" t="s">
        <v>158</v>
      </c>
      <c r="E156" s="40"/>
      <c r="F156" s="238" t="s">
        <v>378</v>
      </c>
      <c r="G156" s="40"/>
      <c r="H156" s="40"/>
      <c r="I156" s="239"/>
      <c r="J156" s="239"/>
      <c r="K156" s="40"/>
      <c r="L156" s="40"/>
      <c r="M156" s="44"/>
      <c r="N156" s="240"/>
      <c r="O156" s="241"/>
      <c r="P156" s="91"/>
      <c r="Q156" s="91"/>
      <c r="R156" s="91"/>
      <c r="S156" s="91"/>
      <c r="T156" s="91"/>
      <c r="U156" s="91"/>
      <c r="V156" s="91"/>
      <c r="W156" s="91"/>
      <c r="X156" s="92"/>
      <c r="Y156" s="38"/>
      <c r="Z156" s="38"/>
      <c r="AA156" s="38"/>
      <c r="AB156" s="38"/>
      <c r="AC156" s="38"/>
      <c r="AD156" s="38"/>
      <c r="AE156" s="38"/>
      <c r="AT156" s="17" t="s">
        <v>158</v>
      </c>
      <c r="AU156" s="17" t="s">
        <v>91</v>
      </c>
    </row>
    <row r="157" spans="1:47" s="2" customFormat="1" ht="12">
      <c r="A157" s="38"/>
      <c r="B157" s="39"/>
      <c r="C157" s="40"/>
      <c r="D157" s="282" t="s">
        <v>169</v>
      </c>
      <c r="E157" s="40"/>
      <c r="F157" s="283" t="s">
        <v>379</v>
      </c>
      <c r="G157" s="40"/>
      <c r="H157" s="40"/>
      <c r="I157" s="239"/>
      <c r="J157" s="239"/>
      <c r="K157" s="40"/>
      <c r="L157" s="40"/>
      <c r="M157" s="44"/>
      <c r="N157" s="240"/>
      <c r="O157" s="241"/>
      <c r="P157" s="91"/>
      <c r="Q157" s="91"/>
      <c r="R157" s="91"/>
      <c r="S157" s="91"/>
      <c r="T157" s="91"/>
      <c r="U157" s="91"/>
      <c r="V157" s="91"/>
      <c r="W157" s="91"/>
      <c r="X157" s="92"/>
      <c r="Y157" s="38"/>
      <c r="Z157" s="38"/>
      <c r="AA157" s="38"/>
      <c r="AB157" s="38"/>
      <c r="AC157" s="38"/>
      <c r="AD157" s="38"/>
      <c r="AE157" s="38"/>
      <c r="AT157" s="17" t="s">
        <v>169</v>
      </c>
      <c r="AU157" s="17" t="s">
        <v>91</v>
      </c>
    </row>
    <row r="158" spans="1:65" s="2" customFormat="1" ht="24.15" customHeight="1">
      <c r="A158" s="38"/>
      <c r="B158" s="39"/>
      <c r="C158" s="274" t="s">
        <v>155</v>
      </c>
      <c r="D158" s="274" t="s">
        <v>162</v>
      </c>
      <c r="E158" s="275" t="s">
        <v>380</v>
      </c>
      <c r="F158" s="276" t="s">
        <v>381</v>
      </c>
      <c r="G158" s="277" t="s">
        <v>165</v>
      </c>
      <c r="H158" s="278">
        <v>14</v>
      </c>
      <c r="I158" s="279"/>
      <c r="J158" s="279"/>
      <c r="K158" s="280">
        <f>ROUND(P158*H158,2)</f>
        <v>0</v>
      </c>
      <c r="L158" s="276" t="s">
        <v>329</v>
      </c>
      <c r="M158" s="44"/>
      <c r="N158" s="281" t="s">
        <v>1</v>
      </c>
      <c r="O158" s="231" t="s">
        <v>44</v>
      </c>
      <c r="P158" s="232">
        <f>I158+J158</f>
        <v>0</v>
      </c>
      <c r="Q158" s="232">
        <f>ROUND(I158*H158,2)</f>
        <v>0</v>
      </c>
      <c r="R158" s="232">
        <f>ROUND(J158*H158,2)</f>
        <v>0</v>
      </c>
      <c r="S158" s="91"/>
      <c r="T158" s="233">
        <f>S158*H158</f>
        <v>0</v>
      </c>
      <c r="U158" s="233">
        <v>0.00015</v>
      </c>
      <c r="V158" s="233">
        <f>U158*H158</f>
        <v>0.0021</v>
      </c>
      <c r="W158" s="233">
        <v>0</v>
      </c>
      <c r="X158" s="234">
        <f>W158*H158</f>
        <v>0</v>
      </c>
      <c r="Y158" s="38"/>
      <c r="Z158" s="38"/>
      <c r="AA158" s="38"/>
      <c r="AB158" s="38"/>
      <c r="AC158" s="38"/>
      <c r="AD158" s="38"/>
      <c r="AE158" s="38"/>
      <c r="AR158" s="235" t="s">
        <v>376</v>
      </c>
      <c r="AT158" s="235" t="s">
        <v>162</v>
      </c>
      <c r="AU158" s="235" t="s">
        <v>91</v>
      </c>
      <c r="AY158" s="17" t="s">
        <v>148</v>
      </c>
      <c r="BE158" s="236">
        <f>IF(O158="základní",K158,0)</f>
        <v>0</v>
      </c>
      <c r="BF158" s="236">
        <f>IF(O158="snížená",K158,0)</f>
        <v>0</v>
      </c>
      <c r="BG158" s="236">
        <f>IF(O158="zákl. přenesená",K158,0)</f>
        <v>0</v>
      </c>
      <c r="BH158" s="236">
        <f>IF(O158="sníž. přenesená",K158,0)</f>
        <v>0</v>
      </c>
      <c r="BI158" s="236">
        <f>IF(O158="nulová",K158,0)</f>
        <v>0</v>
      </c>
      <c r="BJ158" s="17" t="s">
        <v>89</v>
      </c>
      <c r="BK158" s="236">
        <f>ROUND(P158*H158,2)</f>
        <v>0</v>
      </c>
      <c r="BL158" s="17" t="s">
        <v>376</v>
      </c>
      <c r="BM158" s="235" t="s">
        <v>466</v>
      </c>
    </row>
    <row r="159" spans="1:47" s="2" customFormat="1" ht="12">
      <c r="A159" s="38"/>
      <c r="B159" s="39"/>
      <c r="C159" s="40"/>
      <c r="D159" s="237" t="s">
        <v>158</v>
      </c>
      <c r="E159" s="40"/>
      <c r="F159" s="238" t="s">
        <v>383</v>
      </c>
      <c r="G159" s="40"/>
      <c r="H159" s="40"/>
      <c r="I159" s="239"/>
      <c r="J159" s="239"/>
      <c r="K159" s="40"/>
      <c r="L159" s="40"/>
      <c r="M159" s="44"/>
      <c r="N159" s="240"/>
      <c r="O159" s="241"/>
      <c r="P159" s="91"/>
      <c r="Q159" s="91"/>
      <c r="R159" s="91"/>
      <c r="S159" s="91"/>
      <c r="T159" s="91"/>
      <c r="U159" s="91"/>
      <c r="V159" s="91"/>
      <c r="W159" s="91"/>
      <c r="X159" s="92"/>
      <c r="Y159" s="38"/>
      <c r="Z159" s="38"/>
      <c r="AA159" s="38"/>
      <c r="AB159" s="38"/>
      <c r="AC159" s="38"/>
      <c r="AD159" s="38"/>
      <c r="AE159" s="38"/>
      <c r="AT159" s="17" t="s">
        <v>158</v>
      </c>
      <c r="AU159" s="17" t="s">
        <v>91</v>
      </c>
    </row>
    <row r="160" spans="1:47" s="2" customFormat="1" ht="12">
      <c r="A160" s="38"/>
      <c r="B160" s="39"/>
      <c r="C160" s="40"/>
      <c r="D160" s="282" t="s">
        <v>169</v>
      </c>
      <c r="E160" s="40"/>
      <c r="F160" s="283" t="s">
        <v>384</v>
      </c>
      <c r="G160" s="40"/>
      <c r="H160" s="40"/>
      <c r="I160" s="239"/>
      <c r="J160" s="239"/>
      <c r="K160" s="40"/>
      <c r="L160" s="40"/>
      <c r="M160" s="44"/>
      <c r="N160" s="240"/>
      <c r="O160" s="241"/>
      <c r="P160" s="91"/>
      <c r="Q160" s="91"/>
      <c r="R160" s="91"/>
      <c r="S160" s="91"/>
      <c r="T160" s="91"/>
      <c r="U160" s="91"/>
      <c r="V160" s="91"/>
      <c r="W160" s="91"/>
      <c r="X160" s="92"/>
      <c r="Y160" s="38"/>
      <c r="Z160" s="38"/>
      <c r="AA160" s="38"/>
      <c r="AB160" s="38"/>
      <c r="AC160" s="38"/>
      <c r="AD160" s="38"/>
      <c r="AE160" s="38"/>
      <c r="AT160" s="17" t="s">
        <v>169</v>
      </c>
      <c r="AU160" s="17" t="s">
        <v>91</v>
      </c>
    </row>
    <row r="161" spans="1:65" s="2" customFormat="1" ht="24.15" customHeight="1">
      <c r="A161" s="38"/>
      <c r="B161" s="39"/>
      <c r="C161" s="274" t="s">
        <v>202</v>
      </c>
      <c r="D161" s="274" t="s">
        <v>162</v>
      </c>
      <c r="E161" s="275" t="s">
        <v>385</v>
      </c>
      <c r="F161" s="276" t="s">
        <v>386</v>
      </c>
      <c r="G161" s="277" t="s">
        <v>165</v>
      </c>
      <c r="H161" s="278">
        <v>2</v>
      </c>
      <c r="I161" s="279"/>
      <c r="J161" s="279"/>
      <c r="K161" s="280">
        <f>ROUND(P161*H161,2)</f>
        <v>0</v>
      </c>
      <c r="L161" s="276" t="s">
        <v>329</v>
      </c>
      <c r="M161" s="44"/>
      <c r="N161" s="281" t="s">
        <v>1</v>
      </c>
      <c r="O161" s="231" t="s">
        <v>44</v>
      </c>
      <c r="P161" s="232">
        <f>I161+J161</f>
        <v>0</v>
      </c>
      <c r="Q161" s="232">
        <f>ROUND(I161*H161,2)</f>
        <v>0</v>
      </c>
      <c r="R161" s="232">
        <f>ROUND(J161*H161,2)</f>
        <v>0</v>
      </c>
      <c r="S161" s="91"/>
      <c r="T161" s="233">
        <f>S161*H161</f>
        <v>0</v>
      </c>
      <c r="U161" s="233">
        <v>0.00035</v>
      </c>
      <c r="V161" s="233">
        <f>U161*H161</f>
        <v>0.0007</v>
      </c>
      <c r="W161" s="233">
        <v>0</v>
      </c>
      <c r="X161" s="234">
        <f>W161*H161</f>
        <v>0</v>
      </c>
      <c r="Y161" s="38"/>
      <c r="Z161" s="38"/>
      <c r="AA161" s="38"/>
      <c r="AB161" s="38"/>
      <c r="AC161" s="38"/>
      <c r="AD161" s="38"/>
      <c r="AE161" s="38"/>
      <c r="AR161" s="235" t="s">
        <v>376</v>
      </c>
      <c r="AT161" s="235" t="s">
        <v>162</v>
      </c>
      <c r="AU161" s="235" t="s">
        <v>91</v>
      </c>
      <c r="AY161" s="17" t="s">
        <v>148</v>
      </c>
      <c r="BE161" s="236">
        <f>IF(O161="základní",K161,0)</f>
        <v>0</v>
      </c>
      <c r="BF161" s="236">
        <f>IF(O161="snížená",K161,0)</f>
        <v>0</v>
      </c>
      <c r="BG161" s="236">
        <f>IF(O161="zákl. přenesená",K161,0)</f>
        <v>0</v>
      </c>
      <c r="BH161" s="236">
        <f>IF(O161="sníž. přenesená",K161,0)</f>
        <v>0</v>
      </c>
      <c r="BI161" s="236">
        <f>IF(O161="nulová",K161,0)</f>
        <v>0</v>
      </c>
      <c r="BJ161" s="17" t="s">
        <v>89</v>
      </c>
      <c r="BK161" s="236">
        <f>ROUND(P161*H161,2)</f>
        <v>0</v>
      </c>
      <c r="BL161" s="17" t="s">
        <v>376</v>
      </c>
      <c r="BM161" s="235" t="s">
        <v>467</v>
      </c>
    </row>
    <row r="162" spans="1:47" s="2" customFormat="1" ht="12">
      <c r="A162" s="38"/>
      <c r="B162" s="39"/>
      <c r="C162" s="40"/>
      <c r="D162" s="237" t="s">
        <v>158</v>
      </c>
      <c r="E162" s="40"/>
      <c r="F162" s="238" t="s">
        <v>388</v>
      </c>
      <c r="G162" s="40"/>
      <c r="H162" s="40"/>
      <c r="I162" s="239"/>
      <c r="J162" s="239"/>
      <c r="K162" s="40"/>
      <c r="L162" s="40"/>
      <c r="M162" s="44"/>
      <c r="N162" s="240"/>
      <c r="O162" s="241"/>
      <c r="P162" s="91"/>
      <c r="Q162" s="91"/>
      <c r="R162" s="91"/>
      <c r="S162" s="91"/>
      <c r="T162" s="91"/>
      <c r="U162" s="91"/>
      <c r="V162" s="91"/>
      <c r="W162" s="91"/>
      <c r="X162" s="92"/>
      <c r="Y162" s="38"/>
      <c r="Z162" s="38"/>
      <c r="AA162" s="38"/>
      <c r="AB162" s="38"/>
      <c r="AC162" s="38"/>
      <c r="AD162" s="38"/>
      <c r="AE162" s="38"/>
      <c r="AT162" s="17" t="s">
        <v>158</v>
      </c>
      <c r="AU162" s="17" t="s">
        <v>91</v>
      </c>
    </row>
    <row r="163" spans="1:47" s="2" customFormat="1" ht="12">
      <c r="A163" s="38"/>
      <c r="B163" s="39"/>
      <c r="C163" s="40"/>
      <c r="D163" s="282" t="s">
        <v>169</v>
      </c>
      <c r="E163" s="40"/>
      <c r="F163" s="283" t="s">
        <v>389</v>
      </c>
      <c r="G163" s="40"/>
      <c r="H163" s="40"/>
      <c r="I163" s="239"/>
      <c r="J163" s="239"/>
      <c r="K163" s="40"/>
      <c r="L163" s="40"/>
      <c r="M163" s="44"/>
      <c r="N163" s="240"/>
      <c r="O163" s="241"/>
      <c r="P163" s="91"/>
      <c r="Q163" s="91"/>
      <c r="R163" s="91"/>
      <c r="S163" s="91"/>
      <c r="T163" s="91"/>
      <c r="U163" s="91"/>
      <c r="V163" s="91"/>
      <c r="W163" s="91"/>
      <c r="X163" s="92"/>
      <c r="Y163" s="38"/>
      <c r="Z163" s="38"/>
      <c r="AA163" s="38"/>
      <c r="AB163" s="38"/>
      <c r="AC163" s="38"/>
      <c r="AD163" s="38"/>
      <c r="AE163" s="38"/>
      <c r="AT163" s="17" t="s">
        <v>169</v>
      </c>
      <c r="AU163" s="17" t="s">
        <v>91</v>
      </c>
    </row>
    <row r="164" spans="1:65" s="2" customFormat="1" ht="24.15" customHeight="1">
      <c r="A164" s="38"/>
      <c r="B164" s="39"/>
      <c r="C164" s="274" t="s">
        <v>206</v>
      </c>
      <c r="D164" s="274" t="s">
        <v>162</v>
      </c>
      <c r="E164" s="275" t="s">
        <v>390</v>
      </c>
      <c r="F164" s="276" t="s">
        <v>391</v>
      </c>
      <c r="G164" s="277" t="s">
        <v>165</v>
      </c>
      <c r="H164" s="278">
        <v>28</v>
      </c>
      <c r="I164" s="279"/>
      <c r="J164" s="279"/>
      <c r="K164" s="280">
        <f>ROUND(P164*H164,2)</f>
        <v>0</v>
      </c>
      <c r="L164" s="276" t="s">
        <v>1</v>
      </c>
      <c r="M164" s="44"/>
      <c r="N164" s="281" t="s">
        <v>1</v>
      </c>
      <c r="O164" s="231" t="s">
        <v>44</v>
      </c>
      <c r="P164" s="232">
        <f>I164+J164</f>
        <v>0</v>
      </c>
      <c r="Q164" s="232">
        <f>ROUND(I164*H164,2)</f>
        <v>0</v>
      </c>
      <c r="R164" s="232">
        <f>ROUND(J164*H164,2)</f>
        <v>0</v>
      </c>
      <c r="S164" s="91"/>
      <c r="T164" s="233">
        <f>S164*H164</f>
        <v>0</v>
      </c>
      <c r="U164" s="233">
        <v>0</v>
      </c>
      <c r="V164" s="233">
        <f>U164*H164</f>
        <v>0</v>
      </c>
      <c r="W164" s="233">
        <v>0.002</v>
      </c>
      <c r="X164" s="234">
        <f>W164*H164</f>
        <v>0.056</v>
      </c>
      <c r="Y164" s="38"/>
      <c r="Z164" s="38"/>
      <c r="AA164" s="38"/>
      <c r="AB164" s="38"/>
      <c r="AC164" s="38"/>
      <c r="AD164" s="38"/>
      <c r="AE164" s="38"/>
      <c r="AR164" s="235" t="s">
        <v>376</v>
      </c>
      <c r="AT164" s="235" t="s">
        <v>162</v>
      </c>
      <c r="AU164" s="235" t="s">
        <v>91</v>
      </c>
      <c r="AY164" s="17" t="s">
        <v>148</v>
      </c>
      <c r="BE164" s="236">
        <f>IF(O164="základní",K164,0)</f>
        <v>0</v>
      </c>
      <c r="BF164" s="236">
        <f>IF(O164="snížená",K164,0)</f>
        <v>0</v>
      </c>
      <c r="BG164" s="236">
        <f>IF(O164="zákl. přenesená",K164,0)</f>
        <v>0</v>
      </c>
      <c r="BH164" s="236">
        <f>IF(O164="sníž. přenesená",K164,0)</f>
        <v>0</v>
      </c>
      <c r="BI164" s="236">
        <f>IF(O164="nulová",K164,0)</f>
        <v>0</v>
      </c>
      <c r="BJ164" s="17" t="s">
        <v>89</v>
      </c>
      <c r="BK164" s="236">
        <f>ROUND(P164*H164,2)</f>
        <v>0</v>
      </c>
      <c r="BL164" s="17" t="s">
        <v>376</v>
      </c>
      <c r="BM164" s="235" t="s">
        <v>468</v>
      </c>
    </row>
    <row r="165" spans="1:47" s="2" customFormat="1" ht="12">
      <c r="A165" s="38"/>
      <c r="B165" s="39"/>
      <c r="C165" s="40"/>
      <c r="D165" s="237" t="s">
        <v>158</v>
      </c>
      <c r="E165" s="40"/>
      <c r="F165" s="238" t="s">
        <v>393</v>
      </c>
      <c r="G165" s="40"/>
      <c r="H165" s="40"/>
      <c r="I165" s="239"/>
      <c r="J165" s="239"/>
      <c r="K165" s="40"/>
      <c r="L165" s="40"/>
      <c r="M165" s="44"/>
      <c r="N165" s="240"/>
      <c r="O165" s="241"/>
      <c r="P165" s="91"/>
      <c r="Q165" s="91"/>
      <c r="R165" s="91"/>
      <c r="S165" s="91"/>
      <c r="T165" s="91"/>
      <c r="U165" s="91"/>
      <c r="V165" s="91"/>
      <c r="W165" s="91"/>
      <c r="X165" s="92"/>
      <c r="Y165" s="38"/>
      <c r="Z165" s="38"/>
      <c r="AA165" s="38"/>
      <c r="AB165" s="38"/>
      <c r="AC165" s="38"/>
      <c r="AD165" s="38"/>
      <c r="AE165" s="38"/>
      <c r="AT165" s="17" t="s">
        <v>158</v>
      </c>
      <c r="AU165" s="17" t="s">
        <v>91</v>
      </c>
    </row>
    <row r="166" spans="1:65" s="2" customFormat="1" ht="33" customHeight="1">
      <c r="A166" s="38"/>
      <c r="B166" s="39"/>
      <c r="C166" s="274" t="s">
        <v>212</v>
      </c>
      <c r="D166" s="274" t="s">
        <v>162</v>
      </c>
      <c r="E166" s="275" t="s">
        <v>394</v>
      </c>
      <c r="F166" s="276" t="s">
        <v>395</v>
      </c>
      <c r="G166" s="277" t="s">
        <v>165</v>
      </c>
      <c r="H166" s="278">
        <v>14</v>
      </c>
      <c r="I166" s="279"/>
      <c r="J166" s="279"/>
      <c r="K166" s="280">
        <f>ROUND(P166*H166,2)</f>
        <v>0</v>
      </c>
      <c r="L166" s="276" t="s">
        <v>329</v>
      </c>
      <c r="M166" s="44"/>
      <c r="N166" s="281" t="s">
        <v>1</v>
      </c>
      <c r="O166" s="231" t="s">
        <v>44</v>
      </c>
      <c r="P166" s="232">
        <f>I166+J166</f>
        <v>0</v>
      </c>
      <c r="Q166" s="232">
        <f>ROUND(I166*H166,2)</f>
        <v>0</v>
      </c>
      <c r="R166" s="232">
        <f>ROUND(J166*H166,2)</f>
        <v>0</v>
      </c>
      <c r="S166" s="91"/>
      <c r="T166" s="233">
        <f>S166*H166</f>
        <v>0</v>
      </c>
      <c r="U166" s="233">
        <v>0</v>
      </c>
      <c r="V166" s="233">
        <f>U166*H166</f>
        <v>0</v>
      </c>
      <c r="W166" s="233">
        <v>0.002</v>
      </c>
      <c r="X166" s="234">
        <f>W166*H166</f>
        <v>0.028</v>
      </c>
      <c r="Y166" s="38"/>
      <c r="Z166" s="38"/>
      <c r="AA166" s="38"/>
      <c r="AB166" s="38"/>
      <c r="AC166" s="38"/>
      <c r="AD166" s="38"/>
      <c r="AE166" s="38"/>
      <c r="AR166" s="235" t="s">
        <v>376</v>
      </c>
      <c r="AT166" s="235" t="s">
        <v>162</v>
      </c>
      <c r="AU166" s="235" t="s">
        <v>91</v>
      </c>
      <c r="AY166" s="17" t="s">
        <v>148</v>
      </c>
      <c r="BE166" s="236">
        <f>IF(O166="základní",K166,0)</f>
        <v>0</v>
      </c>
      <c r="BF166" s="236">
        <f>IF(O166="snížená",K166,0)</f>
        <v>0</v>
      </c>
      <c r="BG166" s="236">
        <f>IF(O166="zákl. přenesená",K166,0)</f>
        <v>0</v>
      </c>
      <c r="BH166" s="236">
        <f>IF(O166="sníž. přenesená",K166,0)</f>
        <v>0</v>
      </c>
      <c r="BI166" s="236">
        <f>IF(O166="nulová",K166,0)</f>
        <v>0</v>
      </c>
      <c r="BJ166" s="17" t="s">
        <v>89</v>
      </c>
      <c r="BK166" s="236">
        <f>ROUND(P166*H166,2)</f>
        <v>0</v>
      </c>
      <c r="BL166" s="17" t="s">
        <v>376</v>
      </c>
      <c r="BM166" s="235" t="s">
        <v>469</v>
      </c>
    </row>
    <row r="167" spans="1:47" s="2" customFormat="1" ht="12">
      <c r="A167" s="38"/>
      <c r="B167" s="39"/>
      <c r="C167" s="40"/>
      <c r="D167" s="237" t="s">
        <v>158</v>
      </c>
      <c r="E167" s="40"/>
      <c r="F167" s="238" t="s">
        <v>397</v>
      </c>
      <c r="G167" s="40"/>
      <c r="H167" s="40"/>
      <c r="I167" s="239"/>
      <c r="J167" s="239"/>
      <c r="K167" s="40"/>
      <c r="L167" s="40"/>
      <c r="M167" s="44"/>
      <c r="N167" s="240"/>
      <c r="O167" s="241"/>
      <c r="P167" s="91"/>
      <c r="Q167" s="91"/>
      <c r="R167" s="91"/>
      <c r="S167" s="91"/>
      <c r="T167" s="91"/>
      <c r="U167" s="91"/>
      <c r="V167" s="91"/>
      <c r="W167" s="91"/>
      <c r="X167" s="92"/>
      <c r="Y167" s="38"/>
      <c r="Z167" s="38"/>
      <c r="AA167" s="38"/>
      <c r="AB167" s="38"/>
      <c r="AC167" s="38"/>
      <c r="AD167" s="38"/>
      <c r="AE167" s="38"/>
      <c r="AT167" s="17" t="s">
        <v>158</v>
      </c>
      <c r="AU167" s="17" t="s">
        <v>91</v>
      </c>
    </row>
    <row r="168" spans="1:47" s="2" customFormat="1" ht="12">
      <c r="A168" s="38"/>
      <c r="B168" s="39"/>
      <c r="C168" s="40"/>
      <c r="D168" s="282" t="s">
        <v>169</v>
      </c>
      <c r="E168" s="40"/>
      <c r="F168" s="283" t="s">
        <v>398</v>
      </c>
      <c r="G168" s="40"/>
      <c r="H168" s="40"/>
      <c r="I168" s="239"/>
      <c r="J168" s="239"/>
      <c r="K168" s="40"/>
      <c r="L168" s="40"/>
      <c r="M168" s="44"/>
      <c r="N168" s="240"/>
      <c r="O168" s="241"/>
      <c r="P168" s="91"/>
      <c r="Q168" s="91"/>
      <c r="R168" s="91"/>
      <c r="S168" s="91"/>
      <c r="T168" s="91"/>
      <c r="U168" s="91"/>
      <c r="V168" s="91"/>
      <c r="W168" s="91"/>
      <c r="X168" s="92"/>
      <c r="Y168" s="38"/>
      <c r="Z168" s="38"/>
      <c r="AA168" s="38"/>
      <c r="AB168" s="38"/>
      <c r="AC168" s="38"/>
      <c r="AD168" s="38"/>
      <c r="AE168" s="38"/>
      <c r="AT168" s="17" t="s">
        <v>169</v>
      </c>
      <c r="AU168" s="17" t="s">
        <v>91</v>
      </c>
    </row>
    <row r="169" spans="1:65" s="2" customFormat="1" ht="33" customHeight="1">
      <c r="A169" s="38"/>
      <c r="B169" s="39"/>
      <c r="C169" s="274" t="s">
        <v>216</v>
      </c>
      <c r="D169" s="274" t="s">
        <v>162</v>
      </c>
      <c r="E169" s="275" t="s">
        <v>399</v>
      </c>
      <c r="F169" s="276" t="s">
        <v>400</v>
      </c>
      <c r="G169" s="277" t="s">
        <v>165</v>
      </c>
      <c r="H169" s="278">
        <v>2</v>
      </c>
      <c r="I169" s="279"/>
      <c r="J169" s="279"/>
      <c r="K169" s="280">
        <f>ROUND(P169*H169,2)</f>
        <v>0</v>
      </c>
      <c r="L169" s="276" t="s">
        <v>329</v>
      </c>
      <c r="M169" s="44"/>
      <c r="N169" s="281" t="s">
        <v>1</v>
      </c>
      <c r="O169" s="231" t="s">
        <v>44</v>
      </c>
      <c r="P169" s="232">
        <f>I169+J169</f>
        <v>0</v>
      </c>
      <c r="Q169" s="232">
        <f>ROUND(I169*H169,2)</f>
        <v>0</v>
      </c>
      <c r="R169" s="232">
        <f>ROUND(J169*H169,2)</f>
        <v>0</v>
      </c>
      <c r="S169" s="91"/>
      <c r="T169" s="233">
        <f>S169*H169</f>
        <v>0</v>
      </c>
      <c r="U169" s="233">
        <v>0</v>
      </c>
      <c r="V169" s="233">
        <f>U169*H169</f>
        <v>0</v>
      </c>
      <c r="W169" s="233">
        <v>0.004</v>
      </c>
      <c r="X169" s="234">
        <f>W169*H169</f>
        <v>0.008</v>
      </c>
      <c r="Y169" s="38"/>
      <c r="Z169" s="38"/>
      <c r="AA169" s="38"/>
      <c r="AB169" s="38"/>
      <c r="AC169" s="38"/>
      <c r="AD169" s="38"/>
      <c r="AE169" s="38"/>
      <c r="AR169" s="235" t="s">
        <v>376</v>
      </c>
      <c r="AT169" s="235" t="s">
        <v>162</v>
      </c>
      <c r="AU169" s="235" t="s">
        <v>91</v>
      </c>
      <c r="AY169" s="17" t="s">
        <v>148</v>
      </c>
      <c r="BE169" s="236">
        <f>IF(O169="základní",K169,0)</f>
        <v>0</v>
      </c>
      <c r="BF169" s="236">
        <f>IF(O169="snížená",K169,0)</f>
        <v>0</v>
      </c>
      <c r="BG169" s="236">
        <f>IF(O169="zákl. přenesená",K169,0)</f>
        <v>0</v>
      </c>
      <c r="BH169" s="236">
        <f>IF(O169="sníž. přenesená",K169,0)</f>
        <v>0</v>
      </c>
      <c r="BI169" s="236">
        <f>IF(O169="nulová",K169,0)</f>
        <v>0</v>
      </c>
      <c r="BJ169" s="17" t="s">
        <v>89</v>
      </c>
      <c r="BK169" s="236">
        <f>ROUND(P169*H169,2)</f>
        <v>0</v>
      </c>
      <c r="BL169" s="17" t="s">
        <v>376</v>
      </c>
      <c r="BM169" s="235" t="s">
        <v>470</v>
      </c>
    </row>
    <row r="170" spans="1:47" s="2" customFormat="1" ht="12">
      <c r="A170" s="38"/>
      <c r="B170" s="39"/>
      <c r="C170" s="40"/>
      <c r="D170" s="237" t="s">
        <v>158</v>
      </c>
      <c r="E170" s="40"/>
      <c r="F170" s="238" t="s">
        <v>402</v>
      </c>
      <c r="G170" s="40"/>
      <c r="H170" s="40"/>
      <c r="I170" s="239"/>
      <c r="J170" s="239"/>
      <c r="K170" s="40"/>
      <c r="L170" s="40"/>
      <c r="M170" s="44"/>
      <c r="N170" s="240"/>
      <c r="O170" s="241"/>
      <c r="P170" s="91"/>
      <c r="Q170" s="91"/>
      <c r="R170" s="91"/>
      <c r="S170" s="91"/>
      <c r="T170" s="91"/>
      <c r="U170" s="91"/>
      <c r="V170" s="91"/>
      <c r="W170" s="91"/>
      <c r="X170" s="92"/>
      <c r="Y170" s="38"/>
      <c r="Z170" s="38"/>
      <c r="AA170" s="38"/>
      <c r="AB170" s="38"/>
      <c r="AC170" s="38"/>
      <c r="AD170" s="38"/>
      <c r="AE170" s="38"/>
      <c r="AT170" s="17" t="s">
        <v>158</v>
      </c>
      <c r="AU170" s="17" t="s">
        <v>91</v>
      </c>
    </row>
    <row r="171" spans="1:47" s="2" customFormat="1" ht="12">
      <c r="A171" s="38"/>
      <c r="B171" s="39"/>
      <c r="C171" s="40"/>
      <c r="D171" s="282" t="s">
        <v>169</v>
      </c>
      <c r="E171" s="40"/>
      <c r="F171" s="283" t="s">
        <v>403</v>
      </c>
      <c r="G171" s="40"/>
      <c r="H171" s="40"/>
      <c r="I171" s="239"/>
      <c r="J171" s="239"/>
      <c r="K171" s="40"/>
      <c r="L171" s="40"/>
      <c r="M171" s="44"/>
      <c r="N171" s="240"/>
      <c r="O171" s="241"/>
      <c r="P171" s="91"/>
      <c r="Q171" s="91"/>
      <c r="R171" s="91"/>
      <c r="S171" s="91"/>
      <c r="T171" s="91"/>
      <c r="U171" s="91"/>
      <c r="V171" s="91"/>
      <c r="W171" s="91"/>
      <c r="X171" s="92"/>
      <c r="Y171" s="38"/>
      <c r="Z171" s="38"/>
      <c r="AA171" s="38"/>
      <c r="AB171" s="38"/>
      <c r="AC171" s="38"/>
      <c r="AD171" s="38"/>
      <c r="AE171" s="38"/>
      <c r="AT171" s="17" t="s">
        <v>169</v>
      </c>
      <c r="AU171" s="17" t="s">
        <v>91</v>
      </c>
    </row>
    <row r="172" spans="1:65" s="2" customFormat="1" ht="24.15" customHeight="1">
      <c r="A172" s="38"/>
      <c r="B172" s="39"/>
      <c r="C172" s="274" t="s">
        <v>222</v>
      </c>
      <c r="D172" s="274" t="s">
        <v>162</v>
      </c>
      <c r="E172" s="275" t="s">
        <v>404</v>
      </c>
      <c r="F172" s="276" t="s">
        <v>405</v>
      </c>
      <c r="G172" s="277" t="s">
        <v>351</v>
      </c>
      <c r="H172" s="278">
        <v>0.092</v>
      </c>
      <c r="I172" s="279"/>
      <c r="J172" s="279"/>
      <c r="K172" s="280">
        <f>ROUND(P172*H172,2)</f>
        <v>0</v>
      </c>
      <c r="L172" s="276" t="s">
        <v>329</v>
      </c>
      <c r="M172" s="44"/>
      <c r="N172" s="281" t="s">
        <v>1</v>
      </c>
      <c r="O172" s="231" t="s">
        <v>44</v>
      </c>
      <c r="P172" s="232">
        <f>I172+J172</f>
        <v>0</v>
      </c>
      <c r="Q172" s="232">
        <f>ROUND(I172*H172,2)</f>
        <v>0</v>
      </c>
      <c r="R172" s="232">
        <f>ROUND(J172*H172,2)</f>
        <v>0</v>
      </c>
      <c r="S172" s="91"/>
      <c r="T172" s="233">
        <f>S172*H172</f>
        <v>0</v>
      </c>
      <c r="U172" s="233">
        <v>0</v>
      </c>
      <c r="V172" s="233">
        <f>U172*H172</f>
        <v>0</v>
      </c>
      <c r="W172" s="233">
        <v>0</v>
      </c>
      <c r="X172" s="234">
        <f>W172*H172</f>
        <v>0</v>
      </c>
      <c r="Y172" s="38"/>
      <c r="Z172" s="38"/>
      <c r="AA172" s="38"/>
      <c r="AB172" s="38"/>
      <c r="AC172" s="38"/>
      <c r="AD172" s="38"/>
      <c r="AE172" s="38"/>
      <c r="AR172" s="235" t="s">
        <v>376</v>
      </c>
      <c r="AT172" s="235" t="s">
        <v>162</v>
      </c>
      <c r="AU172" s="235" t="s">
        <v>91</v>
      </c>
      <c r="AY172" s="17" t="s">
        <v>148</v>
      </c>
      <c r="BE172" s="236">
        <f>IF(O172="základní",K172,0)</f>
        <v>0</v>
      </c>
      <c r="BF172" s="236">
        <f>IF(O172="snížená",K172,0)</f>
        <v>0</v>
      </c>
      <c r="BG172" s="236">
        <f>IF(O172="zákl. přenesená",K172,0)</f>
        <v>0</v>
      </c>
      <c r="BH172" s="236">
        <f>IF(O172="sníž. přenesená",K172,0)</f>
        <v>0</v>
      </c>
      <c r="BI172" s="236">
        <f>IF(O172="nulová",K172,0)</f>
        <v>0</v>
      </c>
      <c r="BJ172" s="17" t="s">
        <v>89</v>
      </c>
      <c r="BK172" s="236">
        <f>ROUND(P172*H172,2)</f>
        <v>0</v>
      </c>
      <c r="BL172" s="17" t="s">
        <v>376</v>
      </c>
      <c r="BM172" s="235" t="s">
        <v>471</v>
      </c>
    </row>
    <row r="173" spans="1:47" s="2" customFormat="1" ht="12">
      <c r="A173" s="38"/>
      <c r="B173" s="39"/>
      <c r="C173" s="40"/>
      <c r="D173" s="237" t="s">
        <v>158</v>
      </c>
      <c r="E173" s="40"/>
      <c r="F173" s="238" t="s">
        <v>407</v>
      </c>
      <c r="G173" s="40"/>
      <c r="H173" s="40"/>
      <c r="I173" s="239"/>
      <c r="J173" s="239"/>
      <c r="K173" s="40"/>
      <c r="L173" s="40"/>
      <c r="M173" s="44"/>
      <c r="N173" s="240"/>
      <c r="O173" s="241"/>
      <c r="P173" s="91"/>
      <c r="Q173" s="91"/>
      <c r="R173" s="91"/>
      <c r="S173" s="91"/>
      <c r="T173" s="91"/>
      <c r="U173" s="91"/>
      <c r="V173" s="91"/>
      <c r="W173" s="91"/>
      <c r="X173" s="92"/>
      <c r="Y173" s="38"/>
      <c r="Z173" s="38"/>
      <c r="AA173" s="38"/>
      <c r="AB173" s="38"/>
      <c r="AC173" s="38"/>
      <c r="AD173" s="38"/>
      <c r="AE173" s="38"/>
      <c r="AT173" s="17" t="s">
        <v>158</v>
      </c>
      <c r="AU173" s="17" t="s">
        <v>91</v>
      </c>
    </row>
    <row r="174" spans="1:47" s="2" customFormat="1" ht="12">
      <c r="A174" s="38"/>
      <c r="B174" s="39"/>
      <c r="C174" s="40"/>
      <c r="D174" s="282" t="s">
        <v>169</v>
      </c>
      <c r="E174" s="40"/>
      <c r="F174" s="283" t="s">
        <v>408</v>
      </c>
      <c r="G174" s="40"/>
      <c r="H174" s="40"/>
      <c r="I174" s="239"/>
      <c r="J174" s="239"/>
      <c r="K174" s="40"/>
      <c r="L174" s="40"/>
      <c r="M174" s="44"/>
      <c r="N174" s="240"/>
      <c r="O174" s="241"/>
      <c r="P174" s="91"/>
      <c r="Q174" s="91"/>
      <c r="R174" s="91"/>
      <c r="S174" s="91"/>
      <c r="T174" s="91"/>
      <c r="U174" s="91"/>
      <c r="V174" s="91"/>
      <c r="W174" s="91"/>
      <c r="X174" s="92"/>
      <c r="Y174" s="38"/>
      <c r="Z174" s="38"/>
      <c r="AA174" s="38"/>
      <c r="AB174" s="38"/>
      <c r="AC174" s="38"/>
      <c r="AD174" s="38"/>
      <c r="AE174" s="38"/>
      <c r="AT174" s="17" t="s">
        <v>169</v>
      </c>
      <c r="AU174" s="17" t="s">
        <v>91</v>
      </c>
    </row>
    <row r="175" spans="1:47" s="2" customFormat="1" ht="12">
      <c r="A175" s="38"/>
      <c r="B175" s="39"/>
      <c r="C175" s="40"/>
      <c r="D175" s="237" t="s">
        <v>285</v>
      </c>
      <c r="E175" s="40"/>
      <c r="F175" s="284" t="s">
        <v>409</v>
      </c>
      <c r="G175" s="40"/>
      <c r="H175" s="40"/>
      <c r="I175" s="239"/>
      <c r="J175" s="239"/>
      <c r="K175" s="40"/>
      <c r="L175" s="40"/>
      <c r="M175" s="44"/>
      <c r="N175" s="240"/>
      <c r="O175" s="241"/>
      <c r="P175" s="91"/>
      <c r="Q175" s="91"/>
      <c r="R175" s="91"/>
      <c r="S175" s="91"/>
      <c r="T175" s="91"/>
      <c r="U175" s="91"/>
      <c r="V175" s="91"/>
      <c r="W175" s="91"/>
      <c r="X175" s="92"/>
      <c r="Y175" s="38"/>
      <c r="Z175" s="38"/>
      <c r="AA175" s="38"/>
      <c r="AB175" s="38"/>
      <c r="AC175" s="38"/>
      <c r="AD175" s="38"/>
      <c r="AE175" s="38"/>
      <c r="AT175" s="17" t="s">
        <v>285</v>
      </c>
      <c r="AU175" s="17" t="s">
        <v>91</v>
      </c>
    </row>
    <row r="176" spans="1:65" s="2" customFormat="1" ht="24.15" customHeight="1">
      <c r="A176" s="38"/>
      <c r="B176" s="39"/>
      <c r="C176" s="274" t="s">
        <v>226</v>
      </c>
      <c r="D176" s="274" t="s">
        <v>162</v>
      </c>
      <c r="E176" s="275" t="s">
        <v>410</v>
      </c>
      <c r="F176" s="276" t="s">
        <v>411</v>
      </c>
      <c r="G176" s="277" t="s">
        <v>351</v>
      </c>
      <c r="H176" s="278">
        <v>0.092</v>
      </c>
      <c r="I176" s="279"/>
      <c r="J176" s="279"/>
      <c r="K176" s="280">
        <f>ROUND(P176*H176,2)</f>
        <v>0</v>
      </c>
      <c r="L176" s="276" t="s">
        <v>329</v>
      </c>
      <c r="M176" s="44"/>
      <c r="N176" s="281" t="s">
        <v>1</v>
      </c>
      <c r="O176" s="231" t="s">
        <v>44</v>
      </c>
      <c r="P176" s="232">
        <f>I176+J176</f>
        <v>0</v>
      </c>
      <c r="Q176" s="232">
        <f>ROUND(I176*H176,2)</f>
        <v>0</v>
      </c>
      <c r="R176" s="232">
        <f>ROUND(J176*H176,2)</f>
        <v>0</v>
      </c>
      <c r="S176" s="91"/>
      <c r="T176" s="233">
        <f>S176*H176</f>
        <v>0</v>
      </c>
      <c r="U176" s="233">
        <v>0</v>
      </c>
      <c r="V176" s="233">
        <f>U176*H176</f>
        <v>0</v>
      </c>
      <c r="W176" s="233">
        <v>0</v>
      </c>
      <c r="X176" s="234">
        <f>W176*H176</f>
        <v>0</v>
      </c>
      <c r="Y176" s="38"/>
      <c r="Z176" s="38"/>
      <c r="AA176" s="38"/>
      <c r="AB176" s="38"/>
      <c r="AC176" s="38"/>
      <c r="AD176" s="38"/>
      <c r="AE176" s="38"/>
      <c r="AR176" s="235" t="s">
        <v>376</v>
      </c>
      <c r="AT176" s="235" t="s">
        <v>162</v>
      </c>
      <c r="AU176" s="235" t="s">
        <v>91</v>
      </c>
      <c r="AY176" s="17" t="s">
        <v>148</v>
      </c>
      <c r="BE176" s="236">
        <f>IF(O176="základní",K176,0)</f>
        <v>0</v>
      </c>
      <c r="BF176" s="236">
        <f>IF(O176="snížená",K176,0)</f>
        <v>0</v>
      </c>
      <c r="BG176" s="236">
        <f>IF(O176="zákl. přenesená",K176,0)</f>
        <v>0</v>
      </c>
      <c r="BH176" s="236">
        <f>IF(O176="sníž. přenesená",K176,0)</f>
        <v>0</v>
      </c>
      <c r="BI176" s="236">
        <f>IF(O176="nulová",K176,0)</f>
        <v>0</v>
      </c>
      <c r="BJ176" s="17" t="s">
        <v>89</v>
      </c>
      <c r="BK176" s="236">
        <f>ROUND(P176*H176,2)</f>
        <v>0</v>
      </c>
      <c r="BL176" s="17" t="s">
        <v>376</v>
      </c>
      <c r="BM176" s="235" t="s">
        <v>472</v>
      </c>
    </row>
    <row r="177" spans="1:47" s="2" customFormat="1" ht="12">
      <c r="A177" s="38"/>
      <c r="B177" s="39"/>
      <c r="C177" s="40"/>
      <c r="D177" s="237" t="s">
        <v>158</v>
      </c>
      <c r="E177" s="40"/>
      <c r="F177" s="238" t="s">
        <v>413</v>
      </c>
      <c r="G177" s="40"/>
      <c r="H177" s="40"/>
      <c r="I177" s="239"/>
      <c r="J177" s="239"/>
      <c r="K177" s="40"/>
      <c r="L177" s="40"/>
      <c r="M177" s="44"/>
      <c r="N177" s="240"/>
      <c r="O177" s="241"/>
      <c r="P177" s="91"/>
      <c r="Q177" s="91"/>
      <c r="R177" s="91"/>
      <c r="S177" s="91"/>
      <c r="T177" s="91"/>
      <c r="U177" s="91"/>
      <c r="V177" s="91"/>
      <c r="W177" s="91"/>
      <c r="X177" s="92"/>
      <c r="Y177" s="38"/>
      <c r="Z177" s="38"/>
      <c r="AA177" s="38"/>
      <c r="AB177" s="38"/>
      <c r="AC177" s="38"/>
      <c r="AD177" s="38"/>
      <c r="AE177" s="38"/>
      <c r="AT177" s="17" t="s">
        <v>158</v>
      </c>
      <c r="AU177" s="17" t="s">
        <v>91</v>
      </c>
    </row>
    <row r="178" spans="1:47" s="2" customFormat="1" ht="12">
      <c r="A178" s="38"/>
      <c r="B178" s="39"/>
      <c r="C178" s="40"/>
      <c r="D178" s="282" t="s">
        <v>169</v>
      </c>
      <c r="E178" s="40"/>
      <c r="F178" s="283" t="s">
        <v>414</v>
      </c>
      <c r="G178" s="40"/>
      <c r="H178" s="40"/>
      <c r="I178" s="239"/>
      <c r="J178" s="239"/>
      <c r="K178" s="40"/>
      <c r="L178" s="40"/>
      <c r="M178" s="44"/>
      <c r="N178" s="240"/>
      <c r="O178" s="241"/>
      <c r="P178" s="91"/>
      <c r="Q178" s="91"/>
      <c r="R178" s="91"/>
      <c r="S178" s="91"/>
      <c r="T178" s="91"/>
      <c r="U178" s="91"/>
      <c r="V178" s="91"/>
      <c r="W178" s="91"/>
      <c r="X178" s="92"/>
      <c r="Y178" s="38"/>
      <c r="Z178" s="38"/>
      <c r="AA178" s="38"/>
      <c r="AB178" s="38"/>
      <c r="AC178" s="38"/>
      <c r="AD178" s="38"/>
      <c r="AE178" s="38"/>
      <c r="AT178" s="17" t="s">
        <v>169</v>
      </c>
      <c r="AU178" s="17" t="s">
        <v>91</v>
      </c>
    </row>
    <row r="179" spans="1:47" s="2" customFormat="1" ht="12">
      <c r="A179" s="38"/>
      <c r="B179" s="39"/>
      <c r="C179" s="40"/>
      <c r="D179" s="237" t="s">
        <v>285</v>
      </c>
      <c r="E179" s="40"/>
      <c r="F179" s="284" t="s">
        <v>409</v>
      </c>
      <c r="G179" s="40"/>
      <c r="H179" s="40"/>
      <c r="I179" s="239"/>
      <c r="J179" s="239"/>
      <c r="K179" s="40"/>
      <c r="L179" s="40"/>
      <c r="M179" s="44"/>
      <c r="N179" s="240"/>
      <c r="O179" s="241"/>
      <c r="P179" s="91"/>
      <c r="Q179" s="91"/>
      <c r="R179" s="91"/>
      <c r="S179" s="91"/>
      <c r="T179" s="91"/>
      <c r="U179" s="91"/>
      <c r="V179" s="91"/>
      <c r="W179" s="91"/>
      <c r="X179" s="92"/>
      <c r="Y179" s="38"/>
      <c r="Z179" s="38"/>
      <c r="AA179" s="38"/>
      <c r="AB179" s="38"/>
      <c r="AC179" s="38"/>
      <c r="AD179" s="38"/>
      <c r="AE179" s="38"/>
      <c r="AT179" s="17" t="s">
        <v>285</v>
      </c>
      <c r="AU179" s="17" t="s">
        <v>91</v>
      </c>
    </row>
    <row r="180" spans="1:65" s="2" customFormat="1" ht="24.15" customHeight="1">
      <c r="A180" s="38"/>
      <c r="B180" s="39"/>
      <c r="C180" s="274" t="s">
        <v>9</v>
      </c>
      <c r="D180" s="274" t="s">
        <v>162</v>
      </c>
      <c r="E180" s="275" t="s">
        <v>415</v>
      </c>
      <c r="F180" s="276" t="s">
        <v>416</v>
      </c>
      <c r="G180" s="277" t="s">
        <v>351</v>
      </c>
      <c r="H180" s="278">
        <v>0.092</v>
      </c>
      <c r="I180" s="279"/>
      <c r="J180" s="279"/>
      <c r="K180" s="280">
        <f>ROUND(P180*H180,2)</f>
        <v>0</v>
      </c>
      <c r="L180" s="276" t="s">
        <v>329</v>
      </c>
      <c r="M180" s="44"/>
      <c r="N180" s="281" t="s">
        <v>1</v>
      </c>
      <c r="O180" s="231" t="s">
        <v>44</v>
      </c>
      <c r="P180" s="232">
        <f>I180+J180</f>
        <v>0</v>
      </c>
      <c r="Q180" s="232">
        <f>ROUND(I180*H180,2)</f>
        <v>0</v>
      </c>
      <c r="R180" s="232">
        <f>ROUND(J180*H180,2)</f>
        <v>0</v>
      </c>
      <c r="S180" s="91"/>
      <c r="T180" s="233">
        <f>S180*H180</f>
        <v>0</v>
      </c>
      <c r="U180" s="233">
        <v>0</v>
      </c>
      <c r="V180" s="233">
        <f>U180*H180</f>
        <v>0</v>
      </c>
      <c r="W180" s="233">
        <v>0</v>
      </c>
      <c r="X180" s="234">
        <f>W180*H180</f>
        <v>0</v>
      </c>
      <c r="Y180" s="38"/>
      <c r="Z180" s="38"/>
      <c r="AA180" s="38"/>
      <c r="AB180" s="38"/>
      <c r="AC180" s="38"/>
      <c r="AD180" s="38"/>
      <c r="AE180" s="38"/>
      <c r="AR180" s="235" t="s">
        <v>376</v>
      </c>
      <c r="AT180" s="235" t="s">
        <v>162</v>
      </c>
      <c r="AU180" s="235" t="s">
        <v>91</v>
      </c>
      <c r="AY180" s="17" t="s">
        <v>148</v>
      </c>
      <c r="BE180" s="236">
        <f>IF(O180="základní",K180,0)</f>
        <v>0</v>
      </c>
      <c r="BF180" s="236">
        <f>IF(O180="snížená",K180,0)</f>
        <v>0</v>
      </c>
      <c r="BG180" s="236">
        <f>IF(O180="zákl. přenesená",K180,0)</f>
        <v>0</v>
      </c>
      <c r="BH180" s="236">
        <f>IF(O180="sníž. přenesená",K180,0)</f>
        <v>0</v>
      </c>
      <c r="BI180" s="236">
        <f>IF(O180="nulová",K180,0)</f>
        <v>0</v>
      </c>
      <c r="BJ180" s="17" t="s">
        <v>89</v>
      </c>
      <c r="BK180" s="236">
        <f>ROUND(P180*H180,2)</f>
        <v>0</v>
      </c>
      <c r="BL180" s="17" t="s">
        <v>376</v>
      </c>
      <c r="BM180" s="235" t="s">
        <v>473</v>
      </c>
    </row>
    <row r="181" spans="1:47" s="2" customFormat="1" ht="12">
      <c r="A181" s="38"/>
      <c r="B181" s="39"/>
      <c r="C181" s="40"/>
      <c r="D181" s="237" t="s">
        <v>158</v>
      </c>
      <c r="E181" s="40"/>
      <c r="F181" s="238" t="s">
        <v>418</v>
      </c>
      <c r="G181" s="40"/>
      <c r="H181" s="40"/>
      <c r="I181" s="239"/>
      <c r="J181" s="239"/>
      <c r="K181" s="40"/>
      <c r="L181" s="40"/>
      <c r="M181" s="44"/>
      <c r="N181" s="240"/>
      <c r="O181" s="241"/>
      <c r="P181" s="91"/>
      <c r="Q181" s="91"/>
      <c r="R181" s="91"/>
      <c r="S181" s="91"/>
      <c r="T181" s="91"/>
      <c r="U181" s="91"/>
      <c r="V181" s="91"/>
      <c r="W181" s="91"/>
      <c r="X181" s="92"/>
      <c r="Y181" s="38"/>
      <c r="Z181" s="38"/>
      <c r="AA181" s="38"/>
      <c r="AB181" s="38"/>
      <c r="AC181" s="38"/>
      <c r="AD181" s="38"/>
      <c r="AE181" s="38"/>
      <c r="AT181" s="17" t="s">
        <v>158</v>
      </c>
      <c r="AU181" s="17" t="s">
        <v>91</v>
      </c>
    </row>
    <row r="182" spans="1:47" s="2" customFormat="1" ht="12">
      <c r="A182" s="38"/>
      <c r="B182" s="39"/>
      <c r="C182" s="40"/>
      <c r="D182" s="282" t="s">
        <v>169</v>
      </c>
      <c r="E182" s="40"/>
      <c r="F182" s="283" t="s">
        <v>419</v>
      </c>
      <c r="G182" s="40"/>
      <c r="H182" s="40"/>
      <c r="I182" s="239"/>
      <c r="J182" s="239"/>
      <c r="K182" s="40"/>
      <c r="L182" s="40"/>
      <c r="M182" s="44"/>
      <c r="N182" s="240"/>
      <c r="O182" s="241"/>
      <c r="P182" s="91"/>
      <c r="Q182" s="91"/>
      <c r="R182" s="91"/>
      <c r="S182" s="91"/>
      <c r="T182" s="91"/>
      <c r="U182" s="91"/>
      <c r="V182" s="91"/>
      <c r="W182" s="91"/>
      <c r="X182" s="92"/>
      <c r="Y182" s="38"/>
      <c r="Z182" s="38"/>
      <c r="AA182" s="38"/>
      <c r="AB182" s="38"/>
      <c r="AC182" s="38"/>
      <c r="AD182" s="38"/>
      <c r="AE182" s="38"/>
      <c r="AT182" s="17" t="s">
        <v>169</v>
      </c>
      <c r="AU182" s="17" t="s">
        <v>91</v>
      </c>
    </row>
    <row r="183" spans="1:47" s="2" customFormat="1" ht="12">
      <c r="A183" s="38"/>
      <c r="B183" s="39"/>
      <c r="C183" s="40"/>
      <c r="D183" s="237" t="s">
        <v>285</v>
      </c>
      <c r="E183" s="40"/>
      <c r="F183" s="284" t="s">
        <v>409</v>
      </c>
      <c r="G183" s="40"/>
      <c r="H183" s="40"/>
      <c r="I183" s="239"/>
      <c r="J183" s="239"/>
      <c r="K183" s="40"/>
      <c r="L183" s="40"/>
      <c r="M183" s="44"/>
      <c r="N183" s="240"/>
      <c r="O183" s="241"/>
      <c r="P183" s="91"/>
      <c r="Q183" s="91"/>
      <c r="R183" s="91"/>
      <c r="S183" s="91"/>
      <c r="T183" s="91"/>
      <c r="U183" s="91"/>
      <c r="V183" s="91"/>
      <c r="W183" s="91"/>
      <c r="X183" s="92"/>
      <c r="Y183" s="38"/>
      <c r="Z183" s="38"/>
      <c r="AA183" s="38"/>
      <c r="AB183" s="38"/>
      <c r="AC183" s="38"/>
      <c r="AD183" s="38"/>
      <c r="AE183" s="38"/>
      <c r="AT183" s="17" t="s">
        <v>285</v>
      </c>
      <c r="AU183" s="17" t="s">
        <v>91</v>
      </c>
    </row>
    <row r="184" spans="1:65" s="2" customFormat="1" ht="24.15" customHeight="1">
      <c r="A184" s="38"/>
      <c r="B184" s="39"/>
      <c r="C184" s="274" t="s">
        <v>233</v>
      </c>
      <c r="D184" s="274" t="s">
        <v>162</v>
      </c>
      <c r="E184" s="275" t="s">
        <v>420</v>
      </c>
      <c r="F184" s="276" t="s">
        <v>421</v>
      </c>
      <c r="G184" s="277" t="s">
        <v>351</v>
      </c>
      <c r="H184" s="278">
        <v>0.552</v>
      </c>
      <c r="I184" s="279"/>
      <c r="J184" s="279"/>
      <c r="K184" s="280">
        <f>ROUND(P184*H184,2)</f>
        <v>0</v>
      </c>
      <c r="L184" s="276" t="s">
        <v>329</v>
      </c>
      <c r="M184" s="44"/>
      <c r="N184" s="281" t="s">
        <v>1</v>
      </c>
      <c r="O184" s="231" t="s">
        <v>44</v>
      </c>
      <c r="P184" s="232">
        <f>I184+J184</f>
        <v>0</v>
      </c>
      <c r="Q184" s="232">
        <f>ROUND(I184*H184,2)</f>
        <v>0</v>
      </c>
      <c r="R184" s="232">
        <f>ROUND(J184*H184,2)</f>
        <v>0</v>
      </c>
      <c r="S184" s="91"/>
      <c r="T184" s="233">
        <f>S184*H184</f>
        <v>0</v>
      </c>
      <c r="U184" s="233">
        <v>0</v>
      </c>
      <c r="V184" s="233">
        <f>U184*H184</f>
        <v>0</v>
      </c>
      <c r="W184" s="233">
        <v>0</v>
      </c>
      <c r="X184" s="234">
        <f>W184*H184</f>
        <v>0</v>
      </c>
      <c r="Y184" s="38"/>
      <c r="Z184" s="38"/>
      <c r="AA184" s="38"/>
      <c r="AB184" s="38"/>
      <c r="AC184" s="38"/>
      <c r="AD184" s="38"/>
      <c r="AE184" s="38"/>
      <c r="AR184" s="235" t="s">
        <v>376</v>
      </c>
      <c r="AT184" s="235" t="s">
        <v>162</v>
      </c>
      <c r="AU184" s="235" t="s">
        <v>91</v>
      </c>
      <c r="AY184" s="17" t="s">
        <v>148</v>
      </c>
      <c r="BE184" s="236">
        <f>IF(O184="základní",K184,0)</f>
        <v>0</v>
      </c>
      <c r="BF184" s="236">
        <f>IF(O184="snížená",K184,0)</f>
        <v>0</v>
      </c>
      <c r="BG184" s="236">
        <f>IF(O184="zákl. přenesená",K184,0)</f>
        <v>0</v>
      </c>
      <c r="BH184" s="236">
        <f>IF(O184="sníž. přenesená",K184,0)</f>
        <v>0</v>
      </c>
      <c r="BI184" s="236">
        <f>IF(O184="nulová",K184,0)</f>
        <v>0</v>
      </c>
      <c r="BJ184" s="17" t="s">
        <v>89</v>
      </c>
      <c r="BK184" s="236">
        <f>ROUND(P184*H184,2)</f>
        <v>0</v>
      </c>
      <c r="BL184" s="17" t="s">
        <v>376</v>
      </c>
      <c r="BM184" s="235" t="s">
        <v>474</v>
      </c>
    </row>
    <row r="185" spans="1:47" s="2" customFormat="1" ht="12">
      <c r="A185" s="38"/>
      <c r="B185" s="39"/>
      <c r="C185" s="40"/>
      <c r="D185" s="237" t="s">
        <v>158</v>
      </c>
      <c r="E185" s="40"/>
      <c r="F185" s="238" t="s">
        <v>423</v>
      </c>
      <c r="G185" s="40"/>
      <c r="H185" s="40"/>
      <c r="I185" s="239"/>
      <c r="J185" s="239"/>
      <c r="K185" s="40"/>
      <c r="L185" s="40"/>
      <c r="M185" s="44"/>
      <c r="N185" s="240"/>
      <c r="O185" s="241"/>
      <c r="P185" s="91"/>
      <c r="Q185" s="91"/>
      <c r="R185" s="91"/>
      <c r="S185" s="91"/>
      <c r="T185" s="91"/>
      <c r="U185" s="91"/>
      <c r="V185" s="91"/>
      <c r="W185" s="91"/>
      <c r="X185" s="92"/>
      <c r="Y185" s="38"/>
      <c r="Z185" s="38"/>
      <c r="AA185" s="38"/>
      <c r="AB185" s="38"/>
      <c r="AC185" s="38"/>
      <c r="AD185" s="38"/>
      <c r="AE185" s="38"/>
      <c r="AT185" s="17" t="s">
        <v>158</v>
      </c>
      <c r="AU185" s="17" t="s">
        <v>91</v>
      </c>
    </row>
    <row r="186" spans="1:47" s="2" customFormat="1" ht="12">
      <c r="A186" s="38"/>
      <c r="B186" s="39"/>
      <c r="C186" s="40"/>
      <c r="D186" s="282" t="s">
        <v>169</v>
      </c>
      <c r="E186" s="40"/>
      <c r="F186" s="283" t="s">
        <v>424</v>
      </c>
      <c r="G186" s="40"/>
      <c r="H186" s="40"/>
      <c r="I186" s="239"/>
      <c r="J186" s="239"/>
      <c r="K186" s="40"/>
      <c r="L186" s="40"/>
      <c r="M186" s="44"/>
      <c r="N186" s="240"/>
      <c r="O186" s="241"/>
      <c r="P186" s="91"/>
      <c r="Q186" s="91"/>
      <c r="R186" s="91"/>
      <c r="S186" s="91"/>
      <c r="T186" s="91"/>
      <c r="U186" s="91"/>
      <c r="V186" s="91"/>
      <c r="W186" s="91"/>
      <c r="X186" s="92"/>
      <c r="Y186" s="38"/>
      <c r="Z186" s="38"/>
      <c r="AA186" s="38"/>
      <c r="AB186" s="38"/>
      <c r="AC186" s="38"/>
      <c r="AD186" s="38"/>
      <c r="AE186" s="38"/>
      <c r="AT186" s="17" t="s">
        <v>169</v>
      </c>
      <c r="AU186" s="17" t="s">
        <v>91</v>
      </c>
    </row>
    <row r="187" spans="1:47" s="2" customFormat="1" ht="12">
      <c r="A187" s="38"/>
      <c r="B187" s="39"/>
      <c r="C187" s="40"/>
      <c r="D187" s="237" t="s">
        <v>285</v>
      </c>
      <c r="E187" s="40"/>
      <c r="F187" s="284" t="s">
        <v>409</v>
      </c>
      <c r="G187" s="40"/>
      <c r="H187" s="40"/>
      <c r="I187" s="239"/>
      <c r="J187" s="239"/>
      <c r="K187" s="40"/>
      <c r="L187" s="40"/>
      <c r="M187" s="44"/>
      <c r="N187" s="240"/>
      <c r="O187" s="241"/>
      <c r="P187" s="91"/>
      <c r="Q187" s="91"/>
      <c r="R187" s="91"/>
      <c r="S187" s="91"/>
      <c r="T187" s="91"/>
      <c r="U187" s="91"/>
      <c r="V187" s="91"/>
      <c r="W187" s="91"/>
      <c r="X187" s="92"/>
      <c r="Y187" s="38"/>
      <c r="Z187" s="38"/>
      <c r="AA187" s="38"/>
      <c r="AB187" s="38"/>
      <c r="AC187" s="38"/>
      <c r="AD187" s="38"/>
      <c r="AE187" s="38"/>
      <c r="AT187" s="17" t="s">
        <v>285</v>
      </c>
      <c r="AU187" s="17" t="s">
        <v>91</v>
      </c>
    </row>
    <row r="188" spans="1:51" s="14" customFormat="1" ht="12">
      <c r="A188" s="14"/>
      <c r="B188" s="252"/>
      <c r="C188" s="253"/>
      <c r="D188" s="237" t="s">
        <v>159</v>
      </c>
      <c r="E188" s="254" t="s">
        <v>1</v>
      </c>
      <c r="F188" s="255" t="s">
        <v>425</v>
      </c>
      <c r="G188" s="253"/>
      <c r="H188" s="256">
        <v>0.552</v>
      </c>
      <c r="I188" s="257"/>
      <c r="J188" s="257"/>
      <c r="K188" s="253"/>
      <c r="L188" s="253"/>
      <c r="M188" s="258"/>
      <c r="N188" s="259"/>
      <c r="O188" s="260"/>
      <c r="P188" s="260"/>
      <c r="Q188" s="260"/>
      <c r="R188" s="260"/>
      <c r="S188" s="260"/>
      <c r="T188" s="260"/>
      <c r="U188" s="260"/>
      <c r="V188" s="260"/>
      <c r="W188" s="260"/>
      <c r="X188" s="261"/>
      <c r="Y188" s="14"/>
      <c r="Z188" s="14"/>
      <c r="AA188" s="14"/>
      <c r="AB188" s="14"/>
      <c r="AC188" s="14"/>
      <c r="AD188" s="14"/>
      <c r="AE188" s="14"/>
      <c r="AT188" s="262" t="s">
        <v>159</v>
      </c>
      <c r="AU188" s="262" t="s">
        <v>91</v>
      </c>
      <c r="AV188" s="14" t="s">
        <v>91</v>
      </c>
      <c r="AW188" s="14" t="s">
        <v>5</v>
      </c>
      <c r="AX188" s="14" t="s">
        <v>89</v>
      </c>
      <c r="AY188" s="262" t="s">
        <v>148</v>
      </c>
    </row>
    <row r="189" spans="1:65" s="2" customFormat="1" ht="49.05" customHeight="1">
      <c r="A189" s="38"/>
      <c r="B189" s="39"/>
      <c r="C189" s="274" t="s">
        <v>237</v>
      </c>
      <c r="D189" s="274" t="s">
        <v>162</v>
      </c>
      <c r="E189" s="275" t="s">
        <v>426</v>
      </c>
      <c r="F189" s="276" t="s">
        <v>427</v>
      </c>
      <c r="G189" s="277" t="s">
        <v>351</v>
      </c>
      <c r="H189" s="278">
        <v>0.092</v>
      </c>
      <c r="I189" s="279"/>
      <c r="J189" s="279"/>
      <c r="K189" s="280">
        <f>ROUND(P189*H189,2)</f>
        <v>0</v>
      </c>
      <c r="L189" s="276" t="s">
        <v>329</v>
      </c>
      <c r="M189" s="44"/>
      <c r="N189" s="281" t="s">
        <v>1</v>
      </c>
      <c r="O189" s="231" t="s">
        <v>44</v>
      </c>
      <c r="P189" s="232">
        <f>I189+J189</f>
        <v>0</v>
      </c>
      <c r="Q189" s="232">
        <f>ROUND(I189*H189,2)</f>
        <v>0</v>
      </c>
      <c r="R189" s="232">
        <f>ROUND(J189*H189,2)</f>
        <v>0</v>
      </c>
      <c r="S189" s="91"/>
      <c r="T189" s="233">
        <f>S189*H189</f>
        <v>0</v>
      </c>
      <c r="U189" s="233">
        <v>0</v>
      </c>
      <c r="V189" s="233">
        <f>U189*H189</f>
        <v>0</v>
      </c>
      <c r="W189" s="233">
        <v>0</v>
      </c>
      <c r="X189" s="234">
        <f>W189*H189</f>
        <v>0</v>
      </c>
      <c r="Y189" s="38"/>
      <c r="Z189" s="38"/>
      <c r="AA189" s="38"/>
      <c r="AB189" s="38"/>
      <c r="AC189" s="38"/>
      <c r="AD189" s="38"/>
      <c r="AE189" s="38"/>
      <c r="AR189" s="235" t="s">
        <v>376</v>
      </c>
      <c r="AT189" s="235" t="s">
        <v>162</v>
      </c>
      <c r="AU189" s="235" t="s">
        <v>91</v>
      </c>
      <c r="AY189" s="17" t="s">
        <v>148</v>
      </c>
      <c r="BE189" s="236">
        <f>IF(O189="základní",K189,0)</f>
        <v>0</v>
      </c>
      <c r="BF189" s="236">
        <f>IF(O189="snížená",K189,0)</f>
        <v>0</v>
      </c>
      <c r="BG189" s="236">
        <f>IF(O189="zákl. přenesená",K189,0)</f>
        <v>0</v>
      </c>
      <c r="BH189" s="236">
        <f>IF(O189="sníž. přenesená",K189,0)</f>
        <v>0</v>
      </c>
      <c r="BI189" s="236">
        <f>IF(O189="nulová",K189,0)</f>
        <v>0</v>
      </c>
      <c r="BJ189" s="17" t="s">
        <v>89</v>
      </c>
      <c r="BK189" s="236">
        <f>ROUND(P189*H189,2)</f>
        <v>0</v>
      </c>
      <c r="BL189" s="17" t="s">
        <v>376</v>
      </c>
      <c r="BM189" s="235" t="s">
        <v>475</v>
      </c>
    </row>
    <row r="190" spans="1:47" s="2" customFormat="1" ht="12">
      <c r="A190" s="38"/>
      <c r="B190" s="39"/>
      <c r="C190" s="40"/>
      <c r="D190" s="237" t="s">
        <v>158</v>
      </c>
      <c r="E190" s="40"/>
      <c r="F190" s="238" t="s">
        <v>429</v>
      </c>
      <c r="G190" s="40"/>
      <c r="H190" s="40"/>
      <c r="I190" s="239"/>
      <c r="J190" s="239"/>
      <c r="K190" s="40"/>
      <c r="L190" s="40"/>
      <c r="M190" s="44"/>
      <c r="N190" s="240"/>
      <c r="O190" s="241"/>
      <c r="P190" s="91"/>
      <c r="Q190" s="91"/>
      <c r="R190" s="91"/>
      <c r="S190" s="91"/>
      <c r="T190" s="91"/>
      <c r="U190" s="91"/>
      <c r="V190" s="91"/>
      <c r="W190" s="91"/>
      <c r="X190" s="92"/>
      <c r="Y190" s="38"/>
      <c r="Z190" s="38"/>
      <c r="AA190" s="38"/>
      <c r="AB190" s="38"/>
      <c r="AC190" s="38"/>
      <c r="AD190" s="38"/>
      <c r="AE190" s="38"/>
      <c r="AT190" s="17" t="s">
        <v>158</v>
      </c>
      <c r="AU190" s="17" t="s">
        <v>91</v>
      </c>
    </row>
    <row r="191" spans="1:47" s="2" customFormat="1" ht="12">
      <c r="A191" s="38"/>
      <c r="B191" s="39"/>
      <c r="C191" s="40"/>
      <c r="D191" s="282" t="s">
        <v>169</v>
      </c>
      <c r="E191" s="40"/>
      <c r="F191" s="283" t="s">
        <v>430</v>
      </c>
      <c r="G191" s="40"/>
      <c r="H191" s="40"/>
      <c r="I191" s="239"/>
      <c r="J191" s="239"/>
      <c r="K191" s="40"/>
      <c r="L191" s="40"/>
      <c r="M191" s="44"/>
      <c r="N191" s="240"/>
      <c r="O191" s="241"/>
      <c r="P191" s="91"/>
      <c r="Q191" s="91"/>
      <c r="R191" s="91"/>
      <c r="S191" s="91"/>
      <c r="T191" s="91"/>
      <c r="U191" s="91"/>
      <c r="V191" s="91"/>
      <c r="W191" s="91"/>
      <c r="X191" s="92"/>
      <c r="Y191" s="38"/>
      <c r="Z191" s="38"/>
      <c r="AA191" s="38"/>
      <c r="AB191" s="38"/>
      <c r="AC191" s="38"/>
      <c r="AD191" s="38"/>
      <c r="AE191" s="38"/>
      <c r="AT191" s="17" t="s">
        <v>169</v>
      </c>
      <c r="AU191" s="17" t="s">
        <v>91</v>
      </c>
    </row>
    <row r="192" spans="1:47" s="2" customFormat="1" ht="12">
      <c r="A192" s="38"/>
      <c r="B192" s="39"/>
      <c r="C192" s="40"/>
      <c r="D192" s="237" t="s">
        <v>285</v>
      </c>
      <c r="E192" s="40"/>
      <c r="F192" s="284" t="s">
        <v>431</v>
      </c>
      <c r="G192" s="40"/>
      <c r="H192" s="40"/>
      <c r="I192" s="239"/>
      <c r="J192" s="239"/>
      <c r="K192" s="40"/>
      <c r="L192" s="40"/>
      <c r="M192" s="44"/>
      <c r="N192" s="240"/>
      <c r="O192" s="241"/>
      <c r="P192" s="91"/>
      <c r="Q192" s="91"/>
      <c r="R192" s="91"/>
      <c r="S192" s="91"/>
      <c r="T192" s="91"/>
      <c r="U192" s="91"/>
      <c r="V192" s="91"/>
      <c r="W192" s="91"/>
      <c r="X192" s="92"/>
      <c r="Y192" s="38"/>
      <c r="Z192" s="38"/>
      <c r="AA192" s="38"/>
      <c r="AB192" s="38"/>
      <c r="AC192" s="38"/>
      <c r="AD192" s="38"/>
      <c r="AE192" s="38"/>
      <c r="AT192" s="17" t="s">
        <v>285</v>
      </c>
      <c r="AU192" s="17" t="s">
        <v>91</v>
      </c>
    </row>
    <row r="193" spans="1:65" s="2" customFormat="1" ht="24.15" customHeight="1">
      <c r="A193" s="38"/>
      <c r="B193" s="39"/>
      <c r="C193" s="274" t="s">
        <v>243</v>
      </c>
      <c r="D193" s="274" t="s">
        <v>162</v>
      </c>
      <c r="E193" s="275" t="s">
        <v>432</v>
      </c>
      <c r="F193" s="276" t="s">
        <v>433</v>
      </c>
      <c r="G193" s="277" t="s">
        <v>351</v>
      </c>
      <c r="H193" s="278">
        <v>0.007</v>
      </c>
      <c r="I193" s="279"/>
      <c r="J193" s="279"/>
      <c r="K193" s="280">
        <f>ROUND(P193*H193,2)</f>
        <v>0</v>
      </c>
      <c r="L193" s="276" t="s">
        <v>329</v>
      </c>
      <c r="M193" s="44"/>
      <c r="N193" s="281" t="s">
        <v>1</v>
      </c>
      <c r="O193" s="231" t="s">
        <v>44</v>
      </c>
      <c r="P193" s="232">
        <f>I193+J193</f>
        <v>0</v>
      </c>
      <c r="Q193" s="232">
        <f>ROUND(I193*H193,2)</f>
        <v>0</v>
      </c>
      <c r="R193" s="232">
        <f>ROUND(J193*H193,2)</f>
        <v>0</v>
      </c>
      <c r="S193" s="91"/>
      <c r="T193" s="233">
        <f>S193*H193</f>
        <v>0</v>
      </c>
      <c r="U193" s="233">
        <v>0</v>
      </c>
      <c r="V193" s="233">
        <f>U193*H193</f>
        <v>0</v>
      </c>
      <c r="W193" s="233">
        <v>0</v>
      </c>
      <c r="X193" s="234">
        <f>W193*H193</f>
        <v>0</v>
      </c>
      <c r="Y193" s="38"/>
      <c r="Z193" s="38"/>
      <c r="AA193" s="38"/>
      <c r="AB193" s="38"/>
      <c r="AC193" s="38"/>
      <c r="AD193" s="38"/>
      <c r="AE193" s="38"/>
      <c r="AR193" s="235" t="s">
        <v>376</v>
      </c>
      <c r="AT193" s="235" t="s">
        <v>162</v>
      </c>
      <c r="AU193" s="235" t="s">
        <v>91</v>
      </c>
      <c r="AY193" s="17" t="s">
        <v>148</v>
      </c>
      <c r="BE193" s="236">
        <f>IF(O193="základní",K193,0)</f>
        <v>0</v>
      </c>
      <c r="BF193" s="236">
        <f>IF(O193="snížená",K193,0)</f>
        <v>0</v>
      </c>
      <c r="BG193" s="236">
        <f>IF(O193="zákl. přenesená",K193,0)</f>
        <v>0</v>
      </c>
      <c r="BH193" s="236">
        <f>IF(O193="sníž. přenesená",K193,0)</f>
        <v>0</v>
      </c>
      <c r="BI193" s="236">
        <f>IF(O193="nulová",K193,0)</f>
        <v>0</v>
      </c>
      <c r="BJ193" s="17" t="s">
        <v>89</v>
      </c>
      <c r="BK193" s="236">
        <f>ROUND(P193*H193,2)</f>
        <v>0</v>
      </c>
      <c r="BL193" s="17" t="s">
        <v>376</v>
      </c>
      <c r="BM193" s="235" t="s">
        <v>476</v>
      </c>
    </row>
    <row r="194" spans="1:47" s="2" customFormat="1" ht="12">
      <c r="A194" s="38"/>
      <c r="B194" s="39"/>
      <c r="C194" s="40"/>
      <c r="D194" s="237" t="s">
        <v>158</v>
      </c>
      <c r="E194" s="40"/>
      <c r="F194" s="238" t="s">
        <v>435</v>
      </c>
      <c r="G194" s="40"/>
      <c r="H194" s="40"/>
      <c r="I194" s="239"/>
      <c r="J194" s="239"/>
      <c r="K194" s="40"/>
      <c r="L194" s="40"/>
      <c r="M194" s="44"/>
      <c r="N194" s="240"/>
      <c r="O194" s="241"/>
      <c r="P194" s="91"/>
      <c r="Q194" s="91"/>
      <c r="R194" s="91"/>
      <c r="S194" s="91"/>
      <c r="T194" s="91"/>
      <c r="U194" s="91"/>
      <c r="V194" s="91"/>
      <c r="W194" s="91"/>
      <c r="X194" s="92"/>
      <c r="Y194" s="38"/>
      <c r="Z194" s="38"/>
      <c r="AA194" s="38"/>
      <c r="AB194" s="38"/>
      <c r="AC194" s="38"/>
      <c r="AD194" s="38"/>
      <c r="AE194" s="38"/>
      <c r="AT194" s="17" t="s">
        <v>158</v>
      </c>
      <c r="AU194" s="17" t="s">
        <v>91</v>
      </c>
    </row>
    <row r="195" spans="1:47" s="2" customFormat="1" ht="12">
      <c r="A195" s="38"/>
      <c r="B195" s="39"/>
      <c r="C195" s="40"/>
      <c r="D195" s="282" t="s">
        <v>169</v>
      </c>
      <c r="E195" s="40"/>
      <c r="F195" s="283" t="s">
        <v>436</v>
      </c>
      <c r="G195" s="40"/>
      <c r="H195" s="40"/>
      <c r="I195" s="239"/>
      <c r="J195" s="239"/>
      <c r="K195" s="40"/>
      <c r="L195" s="40"/>
      <c r="M195" s="44"/>
      <c r="N195" s="286"/>
      <c r="O195" s="287"/>
      <c r="P195" s="288"/>
      <c r="Q195" s="288"/>
      <c r="R195" s="288"/>
      <c r="S195" s="288"/>
      <c r="T195" s="288"/>
      <c r="U195" s="288"/>
      <c r="V195" s="288"/>
      <c r="W195" s="288"/>
      <c r="X195" s="289"/>
      <c r="Y195" s="38"/>
      <c r="Z195" s="38"/>
      <c r="AA195" s="38"/>
      <c r="AB195" s="38"/>
      <c r="AC195" s="38"/>
      <c r="AD195" s="38"/>
      <c r="AE195" s="38"/>
      <c r="AT195" s="17" t="s">
        <v>169</v>
      </c>
      <c r="AU195" s="17" t="s">
        <v>91</v>
      </c>
    </row>
    <row r="196" spans="1:31" s="2" customFormat="1" ht="6.95" customHeight="1">
      <c r="A196" s="38"/>
      <c r="B196" s="66"/>
      <c r="C196" s="67"/>
      <c r="D196" s="67"/>
      <c r="E196" s="67"/>
      <c r="F196" s="67"/>
      <c r="G196" s="67"/>
      <c r="H196" s="67"/>
      <c r="I196" s="67"/>
      <c r="J196" s="67"/>
      <c r="K196" s="67"/>
      <c r="L196" s="67"/>
      <c r="M196" s="44"/>
      <c r="N196" s="38"/>
      <c r="P196" s="38"/>
      <c r="Q196" s="38"/>
      <c r="R196" s="38"/>
      <c r="S196" s="38"/>
      <c r="T196" s="38"/>
      <c r="U196" s="38"/>
      <c r="V196" s="38"/>
      <c r="W196" s="38"/>
      <c r="X196" s="38"/>
      <c r="Y196" s="38"/>
      <c r="Z196" s="38"/>
      <c r="AA196" s="38"/>
      <c r="AB196" s="38"/>
      <c r="AC196" s="38"/>
      <c r="AD196" s="38"/>
      <c r="AE196" s="38"/>
    </row>
  </sheetData>
  <sheetProtection password="CC35" sheet="1" objects="1" scenarios="1" formatColumns="0" formatRows="0" autoFilter="0"/>
  <autoFilter ref="C121:L195"/>
  <mergeCells count="9">
    <mergeCell ref="E7:H7"/>
    <mergeCell ref="E9:H9"/>
    <mergeCell ref="E18:H18"/>
    <mergeCell ref="E27:H27"/>
    <mergeCell ref="E85:H85"/>
    <mergeCell ref="E87:H87"/>
    <mergeCell ref="E112:H112"/>
    <mergeCell ref="E114:H114"/>
    <mergeCell ref="M2:Z2"/>
  </mergeCells>
  <hyperlinks>
    <hyperlink ref="F126" r:id="rId1" display="https://podminky.urs.cz/item/CS_URS_2021_01/619991001"/>
    <hyperlink ref="F131" r:id="rId2" display="https://podminky.urs.cz/item/CS_URS_2021_01/949101111"/>
    <hyperlink ref="F135" r:id="rId3" display="https://podminky.urs.cz/item/CS_URS_2021_01/952901111"/>
    <hyperlink ref="F140" r:id="rId4" display="https://podminky.urs.cz/item/CS_URS_2021_01/998011002"/>
    <hyperlink ref="F145" r:id="rId5" display="https://podminky.urs.cz/item/CS_URS_2021_01/784181121"/>
    <hyperlink ref="F152" r:id="rId6" display="https://podminky.urs.cz/item/CS_URS_2021_01/784211101"/>
    <hyperlink ref="F157" r:id="rId7" display="https://podminky.urs.cz/item/CS_URS_2021_01/460941111"/>
    <hyperlink ref="F160" r:id="rId8" display="https://podminky.urs.cz/item/CS_URS_2021_01/460941211"/>
    <hyperlink ref="F163" r:id="rId9" display="https://podminky.urs.cz/item/CS_URS_2021_01/460941213"/>
    <hyperlink ref="F168" r:id="rId10" display="https://podminky.urs.cz/item/CS_URS_2021_01/468101411"/>
    <hyperlink ref="F171" r:id="rId11" display="https://podminky.urs.cz/item/CS_URS_2021_01/468101413"/>
    <hyperlink ref="F174" r:id="rId12" display="https://podminky.urs.cz/item/CS_URS_2021_01/469971111"/>
    <hyperlink ref="F178" r:id="rId13" display="https://podminky.urs.cz/item/CS_URS_2021_01/469971121"/>
    <hyperlink ref="F182" r:id="rId14" display="https://podminky.urs.cz/item/CS_URS_2021_01/469972111"/>
    <hyperlink ref="F186" r:id="rId15" display="https://podminky.urs.cz/item/CS_URS_2021_01/469972121"/>
    <hyperlink ref="F191" r:id="rId16" display="https://podminky.urs.cz/item/CS_URS_2021_01/469973114"/>
    <hyperlink ref="F195" r:id="rId17" display="https://podminky.urs.cz/item/CS_URS_2021_01/46998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
</worksheet>
</file>

<file path=xl/worksheets/sheet9.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112</v>
      </c>
    </row>
    <row r="3" spans="2:46" s="1" customFormat="1" ht="6.95" customHeight="1">
      <c r="B3" s="137"/>
      <c r="C3" s="138"/>
      <c r="D3" s="138"/>
      <c r="E3" s="138"/>
      <c r="F3" s="138"/>
      <c r="G3" s="138"/>
      <c r="H3" s="138"/>
      <c r="I3" s="138"/>
      <c r="J3" s="138"/>
      <c r="K3" s="138"/>
      <c r="L3" s="138"/>
      <c r="M3" s="20"/>
      <c r="AT3" s="17" t="s">
        <v>91</v>
      </c>
    </row>
    <row r="4" spans="2:46" s="1" customFormat="1" ht="24.95" customHeight="1">
      <c r="B4" s="20"/>
      <c r="D4" s="139" t="s">
        <v>113</v>
      </c>
      <c r="M4" s="20"/>
      <c r="N4" s="140" t="s">
        <v>11</v>
      </c>
      <c r="AT4" s="17" t="s">
        <v>4</v>
      </c>
    </row>
    <row r="5" spans="2:13" s="1" customFormat="1" ht="6.95" customHeight="1">
      <c r="B5" s="20"/>
      <c r="M5" s="20"/>
    </row>
    <row r="6" spans="2:13" s="1" customFormat="1" ht="12" customHeight="1">
      <c r="B6" s="20"/>
      <c r="D6" s="141" t="s">
        <v>17</v>
      </c>
      <c r="M6" s="20"/>
    </row>
    <row r="7" spans="2:13" s="1" customFormat="1" ht="16.5" customHeight="1">
      <c r="B7" s="20"/>
      <c r="E7" s="142" t="str">
        <f>'Rekapitulace stavby'!K6</f>
        <v>MŠ Pionýrů – Oprava elektroinstalace (osvětlení) čtyř tříd, Sokolov</v>
      </c>
      <c r="F7" s="141"/>
      <c r="G7" s="141"/>
      <c r="H7" s="141"/>
      <c r="M7" s="20"/>
    </row>
    <row r="8" spans="1:31" s="2" customFormat="1" ht="12" customHeight="1">
      <c r="A8" s="38"/>
      <c r="B8" s="44"/>
      <c r="C8" s="38"/>
      <c r="D8" s="141" t="s">
        <v>114</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c r="A9" s="38"/>
      <c r="B9" s="44"/>
      <c r="C9" s="38"/>
      <c r="D9" s="38"/>
      <c r="E9" s="143" t="s">
        <v>477</v>
      </c>
      <c r="F9" s="38"/>
      <c r="G9" s="38"/>
      <c r="H9" s="38"/>
      <c r="I9" s="38"/>
      <c r="J9" s="38"/>
      <c r="K9" s="38"/>
      <c r="L9" s="38"/>
      <c r="M9" s="63"/>
      <c r="S9" s="38"/>
      <c r="T9" s="38"/>
      <c r="U9" s="38"/>
      <c r="V9" s="38"/>
      <c r="W9" s="38"/>
      <c r="X9" s="38"/>
      <c r="Y9" s="38"/>
      <c r="Z9" s="38"/>
      <c r="AA9" s="38"/>
      <c r="AB9" s="38"/>
      <c r="AC9" s="38"/>
      <c r="AD9" s="38"/>
      <c r="AE9" s="38"/>
    </row>
    <row r="10" spans="1:31" s="2" customFormat="1" ht="12">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c r="A11" s="38"/>
      <c r="B11" s="44"/>
      <c r="C11" s="38"/>
      <c r="D11" s="141" t="s">
        <v>19</v>
      </c>
      <c r="E11" s="38"/>
      <c r="F11" s="144" t="s">
        <v>20</v>
      </c>
      <c r="G11" s="38"/>
      <c r="H11" s="38"/>
      <c r="I11" s="141" t="s">
        <v>21</v>
      </c>
      <c r="J11" s="144" t="s">
        <v>1</v>
      </c>
      <c r="K11" s="38"/>
      <c r="L11" s="38"/>
      <c r="M11" s="63"/>
      <c r="S11" s="38"/>
      <c r="T11" s="38"/>
      <c r="U11" s="38"/>
      <c r="V11" s="38"/>
      <c r="W11" s="38"/>
      <c r="X11" s="38"/>
      <c r="Y11" s="38"/>
      <c r="Z11" s="38"/>
      <c r="AA11" s="38"/>
      <c r="AB11" s="38"/>
      <c r="AC11" s="38"/>
      <c r="AD11" s="38"/>
      <c r="AE11" s="38"/>
    </row>
    <row r="12" spans="1:31" s="2" customFormat="1" ht="12" customHeight="1">
      <c r="A12" s="38"/>
      <c r="B12" s="44"/>
      <c r="C12" s="38"/>
      <c r="D12" s="141" t="s">
        <v>23</v>
      </c>
      <c r="E12" s="38"/>
      <c r="F12" s="144" t="s">
        <v>24</v>
      </c>
      <c r="G12" s="38"/>
      <c r="H12" s="38"/>
      <c r="I12" s="141" t="s">
        <v>25</v>
      </c>
      <c r="J12" s="145" t="str">
        <f>'Rekapitulace stavby'!AN8</f>
        <v>23. 2. 2022</v>
      </c>
      <c r="K12" s="38"/>
      <c r="L12" s="38"/>
      <c r="M12" s="63"/>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c r="A14" s="38"/>
      <c r="B14" s="44"/>
      <c r="C14" s="38"/>
      <c r="D14" s="141" t="s">
        <v>27</v>
      </c>
      <c r="E14" s="38"/>
      <c r="F14" s="38"/>
      <c r="G14" s="38"/>
      <c r="H14" s="38"/>
      <c r="I14" s="141" t="s">
        <v>28</v>
      </c>
      <c r="J14" s="144" t="s">
        <v>1</v>
      </c>
      <c r="K14" s="38"/>
      <c r="L14" s="38"/>
      <c r="M14" s="63"/>
      <c r="S14" s="38"/>
      <c r="T14" s="38"/>
      <c r="U14" s="38"/>
      <c r="V14" s="38"/>
      <c r="W14" s="38"/>
      <c r="X14" s="38"/>
      <c r="Y14" s="38"/>
      <c r="Z14" s="38"/>
      <c r="AA14" s="38"/>
      <c r="AB14" s="38"/>
      <c r="AC14" s="38"/>
      <c r="AD14" s="38"/>
      <c r="AE14" s="38"/>
    </row>
    <row r="15" spans="1:31" s="2" customFormat="1" ht="18" customHeight="1">
      <c r="A15" s="38"/>
      <c r="B15" s="44"/>
      <c r="C15" s="38"/>
      <c r="D15" s="38"/>
      <c r="E15" s="144" t="s">
        <v>29</v>
      </c>
      <c r="F15" s="38"/>
      <c r="G15" s="38"/>
      <c r="H15" s="38"/>
      <c r="I15" s="141" t="s">
        <v>30</v>
      </c>
      <c r="J15" s="144" t="s">
        <v>1</v>
      </c>
      <c r="K15" s="38"/>
      <c r="L15" s="38"/>
      <c r="M15" s="6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c r="A17" s="38"/>
      <c r="B17" s="44"/>
      <c r="C17" s="38"/>
      <c r="D17" s="141" t="s">
        <v>31</v>
      </c>
      <c r="E17" s="38"/>
      <c r="F17" s="38"/>
      <c r="G17" s="38"/>
      <c r="H17" s="38"/>
      <c r="I17" s="141" t="s">
        <v>28</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44"/>
      <c r="G18" s="144"/>
      <c r="H18" s="144"/>
      <c r="I18" s="141" t="s">
        <v>30</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c r="A20" s="38"/>
      <c r="B20" s="44"/>
      <c r="C20" s="38"/>
      <c r="D20" s="141" t="s">
        <v>33</v>
      </c>
      <c r="E20" s="38"/>
      <c r="F20" s="38"/>
      <c r="G20" s="38"/>
      <c r="H20" s="38"/>
      <c r="I20" s="141" t="s">
        <v>28</v>
      </c>
      <c r="J20" s="144" t="s">
        <v>1</v>
      </c>
      <c r="K20" s="38"/>
      <c r="L20" s="38"/>
      <c r="M20" s="63"/>
      <c r="S20" s="38"/>
      <c r="T20" s="38"/>
      <c r="U20" s="38"/>
      <c r="V20" s="38"/>
      <c r="W20" s="38"/>
      <c r="X20" s="38"/>
      <c r="Y20" s="38"/>
      <c r="Z20" s="38"/>
      <c r="AA20" s="38"/>
      <c r="AB20" s="38"/>
      <c r="AC20" s="38"/>
      <c r="AD20" s="38"/>
      <c r="AE20" s="38"/>
    </row>
    <row r="21" spans="1:31" s="2" customFormat="1" ht="18" customHeight="1">
      <c r="A21" s="38"/>
      <c r="B21" s="44"/>
      <c r="C21" s="38"/>
      <c r="D21" s="38"/>
      <c r="E21" s="144" t="s">
        <v>34</v>
      </c>
      <c r="F21" s="38"/>
      <c r="G21" s="38"/>
      <c r="H21" s="38"/>
      <c r="I21" s="141" t="s">
        <v>30</v>
      </c>
      <c r="J21" s="144" t="s">
        <v>1</v>
      </c>
      <c r="K21" s="38"/>
      <c r="L21" s="38"/>
      <c r="M21" s="6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c r="A23" s="38"/>
      <c r="B23" s="44"/>
      <c r="C23" s="38"/>
      <c r="D23" s="141" t="s">
        <v>35</v>
      </c>
      <c r="E23" s="38"/>
      <c r="F23" s="38"/>
      <c r="G23" s="38"/>
      <c r="H23" s="38"/>
      <c r="I23" s="141" t="s">
        <v>28</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c r="A24" s="38"/>
      <c r="B24" s="44"/>
      <c r="C24" s="38"/>
      <c r="D24" s="38"/>
      <c r="E24" s="144" t="str">
        <f>IF('Rekapitulace stavby'!E20="","",'Rekapitulace stavby'!E20)</f>
        <v xml:space="preserve"> </v>
      </c>
      <c r="F24" s="38"/>
      <c r="G24" s="38"/>
      <c r="H24" s="38"/>
      <c r="I24" s="141" t="s">
        <v>30</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c r="A26" s="38"/>
      <c r="B26" s="44"/>
      <c r="C26" s="38"/>
      <c r="D26" s="141" t="s">
        <v>37</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c r="A30" s="38"/>
      <c r="B30" s="44"/>
      <c r="C30" s="38"/>
      <c r="D30" s="38"/>
      <c r="E30" s="141" t="s">
        <v>116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c r="A31" s="38"/>
      <c r="B31" s="44"/>
      <c r="C31" s="38"/>
      <c r="D31" s="38"/>
      <c r="E31" s="141" t="s">
        <v>117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c r="A32" s="38"/>
      <c r="B32" s="44"/>
      <c r="C32" s="38"/>
      <c r="D32" s="152" t="s">
        <v>39</v>
      </c>
      <c r="E32" s="38"/>
      <c r="F32" s="38"/>
      <c r="G32" s="38"/>
      <c r="H32" s="38"/>
      <c r="I32" s="38"/>
      <c r="J32" s="38"/>
      <c r="K32" s="153">
        <f>ROUND(K122,2)</f>
        <v>0</v>
      </c>
      <c r="L32" s="38"/>
      <c r="M32" s="63"/>
      <c r="S32" s="38"/>
      <c r="T32" s="38"/>
      <c r="U32" s="38"/>
      <c r="V32" s="38"/>
      <c r="W32" s="38"/>
      <c r="X32" s="38"/>
      <c r="Y32" s="38"/>
      <c r="Z32" s="38"/>
      <c r="AA32" s="38"/>
      <c r="AB32" s="38"/>
      <c r="AC32" s="38"/>
      <c r="AD32" s="38"/>
      <c r="AE32" s="38"/>
    </row>
    <row r="33" spans="1:31" s="2" customFormat="1" ht="6.95" customHeight="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c r="A34" s="38"/>
      <c r="B34" s="44"/>
      <c r="C34" s="38"/>
      <c r="D34" s="38"/>
      <c r="E34" s="38"/>
      <c r="F34" s="154" t="s">
        <v>41</v>
      </c>
      <c r="G34" s="38"/>
      <c r="H34" s="38"/>
      <c r="I34" s="154" t="s">
        <v>40</v>
      </c>
      <c r="J34" s="38"/>
      <c r="K34" s="154" t="s">
        <v>42</v>
      </c>
      <c r="L34" s="38"/>
      <c r="M34" s="63"/>
      <c r="S34" s="38"/>
      <c r="T34" s="38"/>
      <c r="U34" s="38"/>
      <c r="V34" s="38"/>
      <c r="W34" s="38"/>
      <c r="X34" s="38"/>
      <c r="Y34" s="38"/>
      <c r="Z34" s="38"/>
      <c r="AA34" s="38"/>
      <c r="AB34" s="38"/>
      <c r="AC34" s="38"/>
      <c r="AD34" s="38"/>
      <c r="AE34" s="38"/>
    </row>
    <row r="35" spans="1:31" s="2" customFormat="1" ht="14.4" customHeight="1">
      <c r="A35" s="38"/>
      <c r="B35" s="44"/>
      <c r="C35" s="38"/>
      <c r="D35" s="155" t="s">
        <v>43</v>
      </c>
      <c r="E35" s="141" t="s">
        <v>44</v>
      </c>
      <c r="F35" s="151">
        <f>ROUND((SUM(BE122:BE195)),2)</f>
        <v>0</v>
      </c>
      <c r="G35" s="38"/>
      <c r="H35" s="38"/>
      <c r="I35" s="156">
        <v>0.21</v>
      </c>
      <c r="J35" s="38"/>
      <c r="K35" s="151">
        <f>ROUND(((SUM(BE122:BE195))*I35),2)</f>
        <v>0</v>
      </c>
      <c r="L35" s="38"/>
      <c r="M35" s="63"/>
      <c r="S35" s="38"/>
      <c r="T35" s="38"/>
      <c r="U35" s="38"/>
      <c r="V35" s="38"/>
      <c r="W35" s="38"/>
      <c r="X35" s="38"/>
      <c r="Y35" s="38"/>
      <c r="Z35" s="38"/>
      <c r="AA35" s="38"/>
      <c r="AB35" s="38"/>
      <c r="AC35" s="38"/>
      <c r="AD35" s="38"/>
      <c r="AE35" s="38"/>
    </row>
    <row r="36" spans="1:31" s="2" customFormat="1" ht="14.4" customHeight="1">
      <c r="A36" s="38"/>
      <c r="B36" s="44"/>
      <c r="C36" s="38"/>
      <c r="D36" s="38"/>
      <c r="E36" s="141" t="s">
        <v>45</v>
      </c>
      <c r="F36" s="151">
        <f>ROUND((SUM(BF122:BF195)),2)</f>
        <v>0</v>
      </c>
      <c r="G36" s="38"/>
      <c r="H36" s="38"/>
      <c r="I36" s="156">
        <v>0.15</v>
      </c>
      <c r="J36" s="38"/>
      <c r="K36" s="151">
        <f>ROUND(((SUM(BF122:BF195))*I36),2)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46</v>
      </c>
      <c r="F37" s="151">
        <f>ROUND((SUM(BG122:BG195)),2)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47</v>
      </c>
      <c r="F38" s="151">
        <f>ROUND((SUM(BH122:BH195)),2)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48</v>
      </c>
      <c r="F39" s="151">
        <f>ROUND((SUM(BI122:BI195)),2)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c r="A41" s="38"/>
      <c r="B41" s="44"/>
      <c r="C41" s="157"/>
      <c r="D41" s="158" t="s">
        <v>49</v>
      </c>
      <c r="E41" s="159"/>
      <c r="F41" s="159"/>
      <c r="G41" s="160" t="s">
        <v>50</v>
      </c>
      <c r="H41" s="161" t="s">
        <v>51</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c r="B43" s="20"/>
      <c r="M43" s="20"/>
    </row>
    <row r="44" spans="2:13" s="1" customFormat="1" ht="14.4" customHeight="1">
      <c r="B44" s="20"/>
      <c r="M44" s="20"/>
    </row>
    <row r="45" spans="2:13" s="1" customFormat="1" ht="14.4" customHeight="1">
      <c r="B45" s="20"/>
      <c r="M45" s="20"/>
    </row>
    <row r="46" spans="2:13" s="1" customFormat="1" ht="14.4" customHeight="1">
      <c r="B46" s="20"/>
      <c r="M46" s="20"/>
    </row>
    <row r="47" spans="2:13" s="1" customFormat="1" ht="14.4" customHeight="1">
      <c r="B47" s="20"/>
      <c r="M47" s="20"/>
    </row>
    <row r="48" spans="2:13" s="1" customFormat="1" ht="14.4" customHeight="1">
      <c r="B48" s="20"/>
      <c r="M48" s="20"/>
    </row>
    <row r="49" spans="2:13" s="1" customFormat="1" ht="14.4" customHeight="1">
      <c r="B49" s="20"/>
      <c r="M49" s="20"/>
    </row>
    <row r="50" spans="2:13" s="2" customFormat="1" ht="14.4" customHeight="1">
      <c r="B50" s="63"/>
      <c r="D50" s="164" t="s">
        <v>52</v>
      </c>
      <c r="E50" s="165"/>
      <c r="F50" s="165"/>
      <c r="G50" s="164" t="s">
        <v>53</v>
      </c>
      <c r="H50" s="165"/>
      <c r="I50" s="165"/>
      <c r="J50" s="165"/>
      <c r="K50" s="165"/>
      <c r="L50" s="165"/>
      <c r="M50" s="63"/>
    </row>
    <row r="51" spans="2:13" ht="12">
      <c r="B51" s="20"/>
      <c r="M51" s="20"/>
    </row>
    <row r="52" spans="2:13" ht="12">
      <c r="B52" s="20"/>
      <c r="M52" s="20"/>
    </row>
    <row r="53" spans="2:13" ht="12">
      <c r="B53" s="20"/>
      <c r="M53" s="20"/>
    </row>
    <row r="54" spans="2:13" ht="12">
      <c r="B54" s="20"/>
      <c r="M54" s="20"/>
    </row>
    <row r="55" spans="2:13" ht="12">
      <c r="B55" s="20"/>
      <c r="M55" s="20"/>
    </row>
    <row r="56" spans="2:13" ht="12">
      <c r="B56" s="20"/>
      <c r="M56" s="20"/>
    </row>
    <row r="57" spans="2:13" ht="12">
      <c r="B57" s="20"/>
      <c r="M57" s="20"/>
    </row>
    <row r="58" spans="2:13" ht="12">
      <c r="B58" s="20"/>
      <c r="M58" s="20"/>
    </row>
    <row r="59" spans="2:13" ht="12">
      <c r="B59" s="20"/>
      <c r="M59" s="20"/>
    </row>
    <row r="60" spans="2:13" ht="12">
      <c r="B60" s="20"/>
      <c r="M60" s="20"/>
    </row>
    <row r="61" spans="1:31" s="2" customFormat="1" ht="12">
      <c r="A61" s="38"/>
      <c r="B61" s="44"/>
      <c r="C61" s="38"/>
      <c r="D61" s="166" t="s">
        <v>54</v>
      </c>
      <c r="E61" s="167"/>
      <c r="F61" s="168" t="s">
        <v>55</v>
      </c>
      <c r="G61" s="166" t="s">
        <v>54</v>
      </c>
      <c r="H61" s="167"/>
      <c r="I61" s="167"/>
      <c r="J61" s="169" t="s">
        <v>55</v>
      </c>
      <c r="K61" s="167"/>
      <c r="L61" s="167"/>
      <c r="M61" s="63"/>
      <c r="S61" s="38"/>
      <c r="T61" s="38"/>
      <c r="U61" s="38"/>
      <c r="V61" s="38"/>
      <c r="W61" s="38"/>
      <c r="X61" s="38"/>
      <c r="Y61" s="38"/>
      <c r="Z61" s="38"/>
      <c r="AA61" s="38"/>
      <c r="AB61" s="38"/>
      <c r="AC61" s="38"/>
      <c r="AD61" s="38"/>
      <c r="AE61" s="38"/>
    </row>
    <row r="62" spans="2:13" ht="12">
      <c r="B62" s="20"/>
      <c r="M62" s="20"/>
    </row>
    <row r="63" spans="2:13" ht="12">
      <c r="B63" s="20"/>
      <c r="M63" s="20"/>
    </row>
    <row r="64" spans="2:13" ht="12">
      <c r="B64" s="20"/>
      <c r="M64" s="20"/>
    </row>
    <row r="65" spans="1:31" s="2" customFormat="1" ht="12">
      <c r="A65" s="38"/>
      <c r="B65" s="44"/>
      <c r="C65" s="38"/>
      <c r="D65" s="164" t="s">
        <v>56</v>
      </c>
      <c r="E65" s="170"/>
      <c r="F65" s="170"/>
      <c r="G65" s="164" t="s">
        <v>57</v>
      </c>
      <c r="H65" s="170"/>
      <c r="I65" s="170"/>
      <c r="J65" s="170"/>
      <c r="K65" s="170"/>
      <c r="L65" s="170"/>
      <c r="M65" s="63"/>
      <c r="S65" s="38"/>
      <c r="T65" s="38"/>
      <c r="U65" s="38"/>
      <c r="V65" s="38"/>
      <c r="W65" s="38"/>
      <c r="X65" s="38"/>
      <c r="Y65" s="38"/>
      <c r="Z65" s="38"/>
      <c r="AA65" s="38"/>
      <c r="AB65" s="38"/>
      <c r="AC65" s="38"/>
      <c r="AD65" s="38"/>
      <c r="AE65" s="38"/>
    </row>
    <row r="66" spans="2:13" ht="12">
      <c r="B66" s="20"/>
      <c r="M66" s="20"/>
    </row>
    <row r="67" spans="2:13" ht="12">
      <c r="B67" s="20"/>
      <c r="M67" s="20"/>
    </row>
    <row r="68" spans="2:13" ht="12">
      <c r="B68" s="20"/>
      <c r="M68" s="20"/>
    </row>
    <row r="69" spans="2:13" ht="12">
      <c r="B69" s="20"/>
      <c r="M69" s="20"/>
    </row>
    <row r="70" spans="2:13" ht="12">
      <c r="B70" s="20"/>
      <c r="M70" s="20"/>
    </row>
    <row r="71" spans="2:13" ht="12">
      <c r="B71" s="20"/>
      <c r="M71" s="20"/>
    </row>
    <row r="72" spans="2:13" ht="12">
      <c r="B72" s="20"/>
      <c r="M72" s="20"/>
    </row>
    <row r="73" spans="2:13" ht="12">
      <c r="B73" s="20"/>
      <c r="M73" s="20"/>
    </row>
    <row r="74" spans="2:13" ht="12">
      <c r="B74" s="20"/>
      <c r="M74" s="20"/>
    </row>
    <row r="75" spans="2:13" ht="12">
      <c r="B75" s="20"/>
      <c r="M75" s="20"/>
    </row>
    <row r="76" spans="1:31" s="2" customFormat="1" ht="12">
      <c r="A76" s="38"/>
      <c r="B76" s="44"/>
      <c r="C76" s="38"/>
      <c r="D76" s="166" t="s">
        <v>54</v>
      </c>
      <c r="E76" s="167"/>
      <c r="F76" s="168" t="s">
        <v>55</v>
      </c>
      <c r="G76" s="166" t="s">
        <v>54</v>
      </c>
      <c r="H76" s="167"/>
      <c r="I76" s="167"/>
      <c r="J76" s="169" t="s">
        <v>55</v>
      </c>
      <c r="K76" s="167"/>
      <c r="L76" s="167"/>
      <c r="M76" s="63"/>
      <c r="S76" s="38"/>
      <c r="T76" s="38"/>
      <c r="U76" s="38"/>
      <c r="V76" s="38"/>
      <c r="W76" s="38"/>
      <c r="X76" s="38"/>
      <c r="Y76" s="38"/>
      <c r="Z76" s="38"/>
      <c r="AA76" s="38"/>
      <c r="AB76" s="38"/>
      <c r="AC76" s="38"/>
      <c r="AD76" s="38"/>
      <c r="AE76" s="38"/>
    </row>
    <row r="77" spans="1:31" s="2" customFormat="1" ht="14.4" customHeight="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118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16.5" customHeight="1">
      <c r="A85" s="38"/>
      <c r="B85" s="39"/>
      <c r="C85" s="40"/>
      <c r="D85" s="40"/>
      <c r="E85" s="175" t="str">
        <f>E7</f>
        <v>MŠ Pionýrů – Oprava elektroinstalace (osvětlení) čtyř tříd, Sokolov</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114</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08 - Stavební přípomoc m.č. 104</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23</v>
      </c>
      <c r="D89" s="40"/>
      <c r="E89" s="40"/>
      <c r="F89" s="27" t="str">
        <f>F12</f>
        <v>Sokolov</v>
      </c>
      <c r="G89" s="40"/>
      <c r="H89" s="40"/>
      <c r="I89" s="32" t="s">
        <v>25</v>
      </c>
      <c r="J89" s="79" t="str">
        <f>IF(J12="","",J12)</f>
        <v>23. 2. 2022</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27</v>
      </c>
      <c r="D91" s="40"/>
      <c r="E91" s="40"/>
      <c r="F91" s="27" t="str">
        <f>E15</f>
        <v>Město Sokolov</v>
      </c>
      <c r="G91" s="40"/>
      <c r="H91" s="40"/>
      <c r="I91" s="32" t="s">
        <v>33</v>
      </c>
      <c r="J91" s="36" t="str">
        <f>E21</f>
        <v>Ing. Jiří Voráč</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31</v>
      </c>
      <c r="D92" s="40"/>
      <c r="E92" s="40"/>
      <c r="F92" s="27" t="str">
        <f>IF(E18="","",E18)</f>
        <v>Vyplň údaj</v>
      </c>
      <c r="G92" s="40"/>
      <c r="H92" s="40"/>
      <c r="I92" s="32" t="s">
        <v>35</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119</v>
      </c>
      <c r="D94" s="177"/>
      <c r="E94" s="177"/>
      <c r="F94" s="177"/>
      <c r="G94" s="177"/>
      <c r="H94" s="177"/>
      <c r="I94" s="178" t="s">
        <v>120</v>
      </c>
      <c r="J94" s="178" t="s">
        <v>121</v>
      </c>
      <c r="K94" s="178" t="s">
        <v>122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123</v>
      </c>
      <c r="D96" s="40"/>
      <c r="E96" s="40"/>
      <c r="F96" s="40"/>
      <c r="G96" s="40"/>
      <c r="H96" s="40"/>
      <c r="I96" s="110">
        <f>Q122</f>
        <v>0</v>
      </c>
      <c r="J96" s="110">
        <f>R122</f>
        <v>0</v>
      </c>
      <c r="K96" s="110">
        <f>K122</f>
        <v>0</v>
      </c>
      <c r="L96" s="40"/>
      <c r="M96" s="63"/>
      <c r="S96" s="38"/>
      <c r="T96" s="38"/>
      <c r="U96" s="38"/>
      <c r="V96" s="38"/>
      <c r="W96" s="38"/>
      <c r="X96" s="38"/>
      <c r="Y96" s="38"/>
      <c r="Z96" s="38"/>
      <c r="AA96" s="38"/>
      <c r="AB96" s="38"/>
      <c r="AC96" s="38"/>
      <c r="AD96" s="38"/>
      <c r="AE96" s="38"/>
      <c r="AU96" s="17" t="s">
        <v>124</v>
      </c>
    </row>
    <row r="97" spans="1:31" s="9" customFormat="1" ht="24.95" customHeight="1">
      <c r="A97" s="9"/>
      <c r="B97" s="180"/>
      <c r="C97" s="181"/>
      <c r="D97" s="182" t="s">
        <v>319</v>
      </c>
      <c r="E97" s="183"/>
      <c r="F97" s="183"/>
      <c r="G97" s="183"/>
      <c r="H97" s="183"/>
      <c r="I97" s="184">
        <f>Q123</f>
        <v>0</v>
      </c>
      <c r="J97" s="184">
        <f>R123</f>
        <v>0</v>
      </c>
      <c r="K97" s="184">
        <f>K123</f>
        <v>0</v>
      </c>
      <c r="L97" s="181"/>
      <c r="M97" s="185"/>
      <c r="S97" s="9"/>
      <c r="T97" s="9"/>
      <c r="U97" s="9"/>
      <c r="V97" s="9"/>
      <c r="W97" s="9"/>
      <c r="X97" s="9"/>
      <c r="Y97" s="9"/>
      <c r="Z97" s="9"/>
      <c r="AA97" s="9"/>
      <c r="AB97" s="9"/>
      <c r="AC97" s="9"/>
      <c r="AD97" s="9"/>
      <c r="AE97" s="9"/>
    </row>
    <row r="98" spans="1:31" s="9" customFormat="1" ht="24.95" customHeight="1">
      <c r="A98" s="9"/>
      <c r="B98" s="180"/>
      <c r="C98" s="181"/>
      <c r="D98" s="182" t="s">
        <v>320</v>
      </c>
      <c r="E98" s="183"/>
      <c r="F98" s="183"/>
      <c r="G98" s="183"/>
      <c r="H98" s="183"/>
      <c r="I98" s="184">
        <f>Q128</f>
        <v>0</v>
      </c>
      <c r="J98" s="184">
        <f>R128</f>
        <v>0</v>
      </c>
      <c r="K98" s="184">
        <f>K128</f>
        <v>0</v>
      </c>
      <c r="L98" s="181"/>
      <c r="M98" s="185"/>
      <c r="S98" s="9"/>
      <c r="T98" s="9"/>
      <c r="U98" s="9"/>
      <c r="V98" s="9"/>
      <c r="W98" s="9"/>
      <c r="X98" s="9"/>
      <c r="Y98" s="9"/>
      <c r="Z98" s="9"/>
      <c r="AA98" s="9"/>
      <c r="AB98" s="9"/>
      <c r="AC98" s="9"/>
      <c r="AD98" s="9"/>
      <c r="AE98" s="9"/>
    </row>
    <row r="99" spans="1:31" s="9" customFormat="1" ht="24.95" customHeight="1">
      <c r="A99" s="9"/>
      <c r="B99" s="180"/>
      <c r="C99" s="181"/>
      <c r="D99" s="182" t="s">
        <v>321</v>
      </c>
      <c r="E99" s="183"/>
      <c r="F99" s="183"/>
      <c r="G99" s="183"/>
      <c r="H99" s="183"/>
      <c r="I99" s="184">
        <f>Q137</f>
        <v>0</v>
      </c>
      <c r="J99" s="184">
        <f>R137</f>
        <v>0</v>
      </c>
      <c r="K99" s="184">
        <f>K137</f>
        <v>0</v>
      </c>
      <c r="L99" s="181"/>
      <c r="M99" s="185"/>
      <c r="S99" s="9"/>
      <c r="T99" s="9"/>
      <c r="U99" s="9"/>
      <c r="V99" s="9"/>
      <c r="W99" s="9"/>
      <c r="X99" s="9"/>
      <c r="Y99" s="9"/>
      <c r="Z99" s="9"/>
      <c r="AA99" s="9"/>
      <c r="AB99" s="9"/>
      <c r="AC99" s="9"/>
      <c r="AD99" s="9"/>
      <c r="AE99" s="9"/>
    </row>
    <row r="100" spans="1:31" s="9" customFormat="1" ht="24.95" customHeight="1">
      <c r="A100" s="9"/>
      <c r="B100" s="180"/>
      <c r="C100" s="181"/>
      <c r="D100" s="182" t="s">
        <v>322</v>
      </c>
      <c r="E100" s="183"/>
      <c r="F100" s="183"/>
      <c r="G100" s="183"/>
      <c r="H100" s="183"/>
      <c r="I100" s="184">
        <f>Q142</f>
        <v>0</v>
      </c>
      <c r="J100" s="184">
        <f>R142</f>
        <v>0</v>
      </c>
      <c r="K100" s="184">
        <f>K142</f>
        <v>0</v>
      </c>
      <c r="L100" s="181"/>
      <c r="M100" s="185"/>
      <c r="S100" s="9"/>
      <c r="T100" s="9"/>
      <c r="U100" s="9"/>
      <c r="V100" s="9"/>
      <c r="W100" s="9"/>
      <c r="X100" s="9"/>
      <c r="Y100" s="9"/>
      <c r="Z100" s="9"/>
      <c r="AA100" s="9"/>
      <c r="AB100" s="9"/>
      <c r="AC100" s="9"/>
      <c r="AD100" s="9"/>
      <c r="AE100" s="9"/>
    </row>
    <row r="101" spans="1:31" s="9" customFormat="1" ht="24.95" customHeight="1">
      <c r="A101" s="9"/>
      <c r="B101" s="180"/>
      <c r="C101" s="181"/>
      <c r="D101" s="182" t="s">
        <v>323</v>
      </c>
      <c r="E101" s="183"/>
      <c r="F101" s="183"/>
      <c r="G101" s="183"/>
      <c r="H101" s="183"/>
      <c r="I101" s="184">
        <f>Q153</f>
        <v>0</v>
      </c>
      <c r="J101" s="184">
        <f>R153</f>
        <v>0</v>
      </c>
      <c r="K101" s="184">
        <f>K153</f>
        <v>0</v>
      </c>
      <c r="L101" s="181"/>
      <c r="M101" s="185"/>
      <c r="S101" s="9"/>
      <c r="T101" s="9"/>
      <c r="U101" s="9"/>
      <c r="V101" s="9"/>
      <c r="W101" s="9"/>
      <c r="X101" s="9"/>
      <c r="Y101" s="9"/>
      <c r="Z101" s="9"/>
      <c r="AA101" s="9"/>
      <c r="AB101" s="9"/>
      <c r="AC101" s="9"/>
      <c r="AD101" s="9"/>
      <c r="AE101" s="9"/>
    </row>
    <row r="102" spans="1:31" s="10" customFormat="1" ht="19.9" customHeight="1">
      <c r="A102" s="10"/>
      <c r="B102" s="186"/>
      <c r="C102" s="187"/>
      <c r="D102" s="188" t="s">
        <v>324</v>
      </c>
      <c r="E102" s="189"/>
      <c r="F102" s="189"/>
      <c r="G102" s="189"/>
      <c r="H102" s="189"/>
      <c r="I102" s="190">
        <f>Q154</f>
        <v>0</v>
      </c>
      <c r="J102" s="190">
        <f>R154</f>
        <v>0</v>
      </c>
      <c r="K102" s="190">
        <f>K154</f>
        <v>0</v>
      </c>
      <c r="L102" s="187"/>
      <c r="M102" s="191"/>
      <c r="S102" s="10"/>
      <c r="T102" s="10"/>
      <c r="U102" s="10"/>
      <c r="V102" s="10"/>
      <c r="W102" s="10"/>
      <c r="X102" s="10"/>
      <c r="Y102" s="10"/>
      <c r="Z102" s="10"/>
      <c r="AA102" s="10"/>
      <c r="AB102" s="10"/>
      <c r="AC102" s="10"/>
      <c r="AD102" s="10"/>
      <c r="AE102" s="10"/>
    </row>
    <row r="103" spans="1:31" s="2" customFormat="1" ht="21.8" customHeight="1">
      <c r="A103" s="38"/>
      <c r="B103" s="39"/>
      <c r="C103" s="40"/>
      <c r="D103" s="40"/>
      <c r="E103" s="40"/>
      <c r="F103" s="40"/>
      <c r="G103" s="40"/>
      <c r="H103" s="40"/>
      <c r="I103" s="40"/>
      <c r="J103" s="40"/>
      <c r="K103" s="40"/>
      <c r="L103" s="40"/>
      <c r="M103" s="63"/>
      <c r="S103" s="38"/>
      <c r="T103" s="38"/>
      <c r="U103" s="38"/>
      <c r="V103" s="38"/>
      <c r="W103" s="38"/>
      <c r="X103" s="38"/>
      <c r="Y103" s="38"/>
      <c r="Z103" s="38"/>
      <c r="AA103" s="38"/>
      <c r="AB103" s="38"/>
      <c r="AC103" s="38"/>
      <c r="AD103" s="38"/>
      <c r="AE103" s="38"/>
    </row>
    <row r="104" spans="1:31" s="2" customFormat="1" ht="6.95" customHeight="1">
      <c r="A104" s="38"/>
      <c r="B104" s="66"/>
      <c r="C104" s="67"/>
      <c r="D104" s="67"/>
      <c r="E104" s="67"/>
      <c r="F104" s="67"/>
      <c r="G104" s="67"/>
      <c r="H104" s="67"/>
      <c r="I104" s="67"/>
      <c r="J104" s="67"/>
      <c r="K104" s="67"/>
      <c r="L104" s="67"/>
      <c r="M104" s="63"/>
      <c r="S104" s="38"/>
      <c r="T104" s="38"/>
      <c r="U104" s="38"/>
      <c r="V104" s="38"/>
      <c r="W104" s="38"/>
      <c r="X104" s="38"/>
      <c r="Y104" s="38"/>
      <c r="Z104" s="38"/>
      <c r="AA104" s="38"/>
      <c r="AB104" s="38"/>
      <c r="AC104" s="38"/>
      <c r="AD104" s="38"/>
      <c r="AE104" s="38"/>
    </row>
    <row r="108" spans="1:31" s="2" customFormat="1" ht="6.95" customHeight="1">
      <c r="A108" s="38"/>
      <c r="B108" s="68"/>
      <c r="C108" s="69"/>
      <c r="D108" s="69"/>
      <c r="E108" s="69"/>
      <c r="F108" s="69"/>
      <c r="G108" s="69"/>
      <c r="H108" s="69"/>
      <c r="I108" s="69"/>
      <c r="J108" s="69"/>
      <c r="K108" s="69"/>
      <c r="L108" s="69"/>
      <c r="M108" s="63"/>
      <c r="S108" s="38"/>
      <c r="T108" s="38"/>
      <c r="U108" s="38"/>
      <c r="V108" s="38"/>
      <c r="W108" s="38"/>
      <c r="X108" s="38"/>
      <c r="Y108" s="38"/>
      <c r="Z108" s="38"/>
      <c r="AA108" s="38"/>
      <c r="AB108" s="38"/>
      <c r="AC108" s="38"/>
      <c r="AD108" s="38"/>
      <c r="AE108" s="38"/>
    </row>
    <row r="109" spans="1:31" s="2" customFormat="1" ht="24.95" customHeight="1">
      <c r="A109" s="38"/>
      <c r="B109" s="39"/>
      <c r="C109" s="23" t="s">
        <v>129</v>
      </c>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6.95" customHeight="1">
      <c r="A110" s="38"/>
      <c r="B110" s="39"/>
      <c r="C110" s="40"/>
      <c r="D110" s="40"/>
      <c r="E110" s="40"/>
      <c r="F110" s="40"/>
      <c r="G110" s="40"/>
      <c r="H110" s="40"/>
      <c r="I110" s="40"/>
      <c r="J110" s="40"/>
      <c r="K110" s="40"/>
      <c r="L110" s="40"/>
      <c r="M110" s="63"/>
      <c r="S110" s="38"/>
      <c r="T110" s="38"/>
      <c r="U110" s="38"/>
      <c r="V110" s="38"/>
      <c r="W110" s="38"/>
      <c r="X110" s="38"/>
      <c r="Y110" s="38"/>
      <c r="Z110" s="38"/>
      <c r="AA110" s="38"/>
      <c r="AB110" s="38"/>
      <c r="AC110" s="38"/>
      <c r="AD110" s="38"/>
      <c r="AE110" s="38"/>
    </row>
    <row r="111" spans="1:31" s="2" customFormat="1" ht="12" customHeight="1">
      <c r="A111" s="38"/>
      <c r="B111" s="39"/>
      <c r="C111" s="32" t="s">
        <v>17</v>
      </c>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6.5" customHeight="1">
      <c r="A112" s="38"/>
      <c r="B112" s="39"/>
      <c r="C112" s="40"/>
      <c r="D112" s="40"/>
      <c r="E112" s="175" t="str">
        <f>E7</f>
        <v>MŠ Pionýrů – Oprava elektroinstalace (osvětlení) čtyř tříd, Sokolov</v>
      </c>
      <c r="F112" s="32"/>
      <c r="G112" s="32"/>
      <c r="H112" s="32"/>
      <c r="I112" s="40"/>
      <c r="J112" s="40"/>
      <c r="K112" s="40"/>
      <c r="L112" s="40"/>
      <c r="M112" s="63"/>
      <c r="S112" s="38"/>
      <c r="T112" s="38"/>
      <c r="U112" s="38"/>
      <c r="V112" s="38"/>
      <c r="W112" s="38"/>
      <c r="X112" s="38"/>
      <c r="Y112" s="38"/>
      <c r="Z112" s="38"/>
      <c r="AA112" s="38"/>
      <c r="AB112" s="38"/>
      <c r="AC112" s="38"/>
      <c r="AD112" s="38"/>
      <c r="AE112" s="38"/>
    </row>
    <row r="113" spans="1:31" s="2" customFormat="1" ht="12" customHeight="1">
      <c r="A113" s="38"/>
      <c r="B113" s="39"/>
      <c r="C113" s="32" t="s">
        <v>114</v>
      </c>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6.5" customHeight="1">
      <c r="A114" s="38"/>
      <c r="B114" s="39"/>
      <c r="C114" s="40"/>
      <c r="D114" s="40"/>
      <c r="E114" s="76" t="str">
        <f>E9</f>
        <v>08 - Stavební přípomoc m.č. 104</v>
      </c>
      <c r="F114" s="40"/>
      <c r="G114" s="40"/>
      <c r="H114" s="40"/>
      <c r="I114" s="40"/>
      <c r="J114" s="40"/>
      <c r="K114" s="40"/>
      <c r="L114" s="40"/>
      <c r="M114" s="63"/>
      <c r="S114" s="38"/>
      <c r="T114" s="38"/>
      <c r="U114" s="38"/>
      <c r="V114" s="38"/>
      <c r="W114" s="38"/>
      <c r="X114" s="38"/>
      <c r="Y114" s="38"/>
      <c r="Z114" s="38"/>
      <c r="AA114" s="38"/>
      <c r="AB114" s="38"/>
      <c r="AC114" s="38"/>
      <c r="AD114" s="38"/>
      <c r="AE114" s="38"/>
    </row>
    <row r="115" spans="1:31" s="2" customFormat="1" ht="6.95" customHeight="1">
      <c r="A115" s="38"/>
      <c r="B115" s="39"/>
      <c r="C115" s="40"/>
      <c r="D115" s="40"/>
      <c r="E115" s="40"/>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12" customHeight="1">
      <c r="A116" s="38"/>
      <c r="B116" s="39"/>
      <c r="C116" s="32" t="s">
        <v>23</v>
      </c>
      <c r="D116" s="40"/>
      <c r="E116" s="40"/>
      <c r="F116" s="27" t="str">
        <f>F12</f>
        <v>Sokolov</v>
      </c>
      <c r="G116" s="40"/>
      <c r="H116" s="40"/>
      <c r="I116" s="32" t="s">
        <v>25</v>
      </c>
      <c r="J116" s="79" t="str">
        <f>IF(J12="","",J12)</f>
        <v>23. 2. 2022</v>
      </c>
      <c r="K116" s="40"/>
      <c r="L116" s="40"/>
      <c r="M116" s="63"/>
      <c r="S116" s="38"/>
      <c r="T116" s="38"/>
      <c r="U116" s="38"/>
      <c r="V116" s="38"/>
      <c r="W116" s="38"/>
      <c r="X116" s="38"/>
      <c r="Y116" s="38"/>
      <c r="Z116" s="38"/>
      <c r="AA116" s="38"/>
      <c r="AB116" s="38"/>
      <c r="AC116" s="38"/>
      <c r="AD116" s="38"/>
      <c r="AE116" s="38"/>
    </row>
    <row r="117" spans="1:31" s="2" customFormat="1" ht="6.95" customHeight="1">
      <c r="A117" s="38"/>
      <c r="B117" s="39"/>
      <c r="C117" s="40"/>
      <c r="D117" s="40"/>
      <c r="E117" s="40"/>
      <c r="F117" s="40"/>
      <c r="G117" s="40"/>
      <c r="H117" s="40"/>
      <c r="I117" s="40"/>
      <c r="J117" s="40"/>
      <c r="K117" s="40"/>
      <c r="L117" s="40"/>
      <c r="M117" s="63"/>
      <c r="S117" s="38"/>
      <c r="T117" s="38"/>
      <c r="U117" s="38"/>
      <c r="V117" s="38"/>
      <c r="W117" s="38"/>
      <c r="X117" s="38"/>
      <c r="Y117" s="38"/>
      <c r="Z117" s="38"/>
      <c r="AA117" s="38"/>
      <c r="AB117" s="38"/>
      <c r="AC117" s="38"/>
      <c r="AD117" s="38"/>
      <c r="AE117" s="38"/>
    </row>
    <row r="118" spans="1:31" s="2" customFormat="1" ht="15.15" customHeight="1">
      <c r="A118" s="38"/>
      <c r="B118" s="39"/>
      <c r="C118" s="32" t="s">
        <v>27</v>
      </c>
      <c r="D118" s="40"/>
      <c r="E118" s="40"/>
      <c r="F118" s="27" t="str">
        <f>E15</f>
        <v>Město Sokolov</v>
      </c>
      <c r="G118" s="40"/>
      <c r="H118" s="40"/>
      <c r="I118" s="32" t="s">
        <v>33</v>
      </c>
      <c r="J118" s="36" t="str">
        <f>E21</f>
        <v>Ing. Jiří Voráč</v>
      </c>
      <c r="K118" s="40"/>
      <c r="L118" s="40"/>
      <c r="M118" s="63"/>
      <c r="S118" s="38"/>
      <c r="T118" s="38"/>
      <c r="U118" s="38"/>
      <c r="V118" s="38"/>
      <c r="W118" s="38"/>
      <c r="X118" s="38"/>
      <c r="Y118" s="38"/>
      <c r="Z118" s="38"/>
      <c r="AA118" s="38"/>
      <c r="AB118" s="38"/>
      <c r="AC118" s="38"/>
      <c r="AD118" s="38"/>
      <c r="AE118" s="38"/>
    </row>
    <row r="119" spans="1:31" s="2" customFormat="1" ht="15.15" customHeight="1">
      <c r="A119" s="38"/>
      <c r="B119" s="39"/>
      <c r="C119" s="32" t="s">
        <v>31</v>
      </c>
      <c r="D119" s="40"/>
      <c r="E119" s="40"/>
      <c r="F119" s="27" t="str">
        <f>IF(E18="","",E18)</f>
        <v>Vyplň údaj</v>
      </c>
      <c r="G119" s="40"/>
      <c r="H119" s="40"/>
      <c r="I119" s="32" t="s">
        <v>35</v>
      </c>
      <c r="J119" s="36" t="str">
        <f>E24</f>
        <v xml:space="preserve"> </v>
      </c>
      <c r="K119" s="40"/>
      <c r="L119" s="40"/>
      <c r="M119" s="63"/>
      <c r="S119" s="38"/>
      <c r="T119" s="38"/>
      <c r="U119" s="38"/>
      <c r="V119" s="38"/>
      <c r="W119" s="38"/>
      <c r="X119" s="38"/>
      <c r="Y119" s="38"/>
      <c r="Z119" s="38"/>
      <c r="AA119" s="38"/>
      <c r="AB119" s="38"/>
      <c r="AC119" s="38"/>
      <c r="AD119" s="38"/>
      <c r="AE119" s="38"/>
    </row>
    <row r="120" spans="1:31" s="2" customFormat="1" ht="10.3" customHeight="1">
      <c r="A120" s="38"/>
      <c r="B120" s="39"/>
      <c r="C120" s="40"/>
      <c r="D120" s="40"/>
      <c r="E120" s="40"/>
      <c r="F120" s="40"/>
      <c r="G120" s="40"/>
      <c r="H120" s="40"/>
      <c r="I120" s="40"/>
      <c r="J120" s="40"/>
      <c r="K120" s="40"/>
      <c r="L120" s="40"/>
      <c r="M120" s="63"/>
      <c r="S120" s="38"/>
      <c r="T120" s="38"/>
      <c r="U120" s="38"/>
      <c r="V120" s="38"/>
      <c r="W120" s="38"/>
      <c r="X120" s="38"/>
      <c r="Y120" s="38"/>
      <c r="Z120" s="38"/>
      <c r="AA120" s="38"/>
      <c r="AB120" s="38"/>
      <c r="AC120" s="38"/>
      <c r="AD120" s="38"/>
      <c r="AE120" s="38"/>
    </row>
    <row r="121" spans="1:31" s="11" customFormat="1" ht="29.25" customHeight="1">
      <c r="A121" s="192"/>
      <c r="B121" s="193"/>
      <c r="C121" s="194" t="s">
        <v>130</v>
      </c>
      <c r="D121" s="195" t="s">
        <v>64</v>
      </c>
      <c r="E121" s="195" t="s">
        <v>60</v>
      </c>
      <c r="F121" s="195" t="s">
        <v>61</v>
      </c>
      <c r="G121" s="195" t="s">
        <v>131</v>
      </c>
      <c r="H121" s="195" t="s">
        <v>132</v>
      </c>
      <c r="I121" s="195" t="s">
        <v>133</v>
      </c>
      <c r="J121" s="195" t="s">
        <v>134</v>
      </c>
      <c r="K121" s="195" t="s">
        <v>122</v>
      </c>
      <c r="L121" s="196" t="s">
        <v>135</v>
      </c>
      <c r="M121" s="197"/>
      <c r="N121" s="100" t="s">
        <v>1</v>
      </c>
      <c r="O121" s="101" t="s">
        <v>43</v>
      </c>
      <c r="P121" s="101" t="s">
        <v>136</v>
      </c>
      <c r="Q121" s="101" t="s">
        <v>137</v>
      </c>
      <c r="R121" s="101" t="s">
        <v>138</v>
      </c>
      <c r="S121" s="101" t="s">
        <v>139</v>
      </c>
      <c r="T121" s="101" t="s">
        <v>140</v>
      </c>
      <c r="U121" s="101" t="s">
        <v>141</v>
      </c>
      <c r="V121" s="101" t="s">
        <v>142</v>
      </c>
      <c r="W121" s="101" t="s">
        <v>143</v>
      </c>
      <c r="X121" s="102" t="s">
        <v>144</v>
      </c>
      <c r="Y121" s="192"/>
      <c r="Z121" s="192"/>
      <c r="AA121" s="192"/>
      <c r="AB121" s="192"/>
      <c r="AC121" s="192"/>
      <c r="AD121" s="192"/>
      <c r="AE121" s="192"/>
    </row>
    <row r="122" spans="1:63" s="2" customFormat="1" ht="22.8" customHeight="1">
      <c r="A122" s="38"/>
      <c r="B122" s="39"/>
      <c r="C122" s="107" t="s">
        <v>145</v>
      </c>
      <c r="D122" s="40"/>
      <c r="E122" s="40"/>
      <c r="F122" s="40"/>
      <c r="G122" s="40"/>
      <c r="H122" s="40"/>
      <c r="I122" s="40"/>
      <c r="J122" s="40"/>
      <c r="K122" s="198">
        <f>BK122</f>
        <v>0</v>
      </c>
      <c r="L122" s="40"/>
      <c r="M122" s="44"/>
      <c r="N122" s="103"/>
      <c r="O122" s="199"/>
      <c r="P122" s="104"/>
      <c r="Q122" s="200">
        <f>Q123+Q128+Q137+Q142+Q153</f>
        <v>0</v>
      </c>
      <c r="R122" s="200">
        <f>R123+R128+R137+R142+R153</f>
        <v>0</v>
      </c>
      <c r="S122" s="104"/>
      <c r="T122" s="201">
        <f>T123+T128+T137+T142+T153</f>
        <v>0</v>
      </c>
      <c r="U122" s="104"/>
      <c r="V122" s="201">
        <f>V123+V128+V137+V142+V153</f>
        <v>0.023613999999999996</v>
      </c>
      <c r="W122" s="104"/>
      <c r="X122" s="202">
        <f>X123+X128+X137+X142+X153</f>
        <v>0.096</v>
      </c>
      <c r="Y122" s="38"/>
      <c r="Z122" s="38"/>
      <c r="AA122" s="38"/>
      <c r="AB122" s="38"/>
      <c r="AC122" s="38"/>
      <c r="AD122" s="38"/>
      <c r="AE122" s="38"/>
      <c r="AT122" s="17" t="s">
        <v>80</v>
      </c>
      <c r="AU122" s="17" t="s">
        <v>124</v>
      </c>
      <c r="BK122" s="203">
        <f>BK123+BK128+BK137+BK142+BK153</f>
        <v>0</v>
      </c>
    </row>
    <row r="123" spans="1:63" s="12" customFormat="1" ht="25.9" customHeight="1">
      <c r="A123" s="12"/>
      <c r="B123" s="204"/>
      <c r="C123" s="205"/>
      <c r="D123" s="206" t="s">
        <v>80</v>
      </c>
      <c r="E123" s="207" t="s">
        <v>188</v>
      </c>
      <c r="F123" s="207" t="s">
        <v>325</v>
      </c>
      <c r="G123" s="205"/>
      <c r="H123" s="205"/>
      <c r="I123" s="208"/>
      <c r="J123" s="208"/>
      <c r="K123" s="209">
        <f>BK123</f>
        <v>0</v>
      </c>
      <c r="L123" s="205"/>
      <c r="M123" s="210"/>
      <c r="N123" s="211"/>
      <c r="O123" s="212"/>
      <c r="P123" s="212"/>
      <c r="Q123" s="213">
        <f>SUM(Q124:Q127)</f>
        <v>0</v>
      </c>
      <c r="R123" s="213">
        <f>SUM(R124:R127)</f>
        <v>0</v>
      </c>
      <c r="S123" s="212"/>
      <c r="T123" s="214">
        <f>SUM(T124:T127)</f>
        <v>0</v>
      </c>
      <c r="U123" s="212"/>
      <c r="V123" s="214">
        <f>SUM(V124:V127)</f>
        <v>0</v>
      </c>
      <c r="W123" s="212"/>
      <c r="X123" s="215">
        <f>SUM(X124:X127)</f>
        <v>0</v>
      </c>
      <c r="Y123" s="12"/>
      <c r="Z123" s="12"/>
      <c r="AA123" s="12"/>
      <c r="AB123" s="12"/>
      <c r="AC123" s="12"/>
      <c r="AD123" s="12"/>
      <c r="AE123" s="12"/>
      <c r="AR123" s="216" t="s">
        <v>89</v>
      </c>
      <c r="AT123" s="217" t="s">
        <v>80</v>
      </c>
      <c r="AU123" s="217" t="s">
        <v>81</v>
      </c>
      <c r="AY123" s="216" t="s">
        <v>148</v>
      </c>
      <c r="BK123" s="218">
        <f>SUM(BK124:BK127)</f>
        <v>0</v>
      </c>
    </row>
    <row r="124" spans="1:65" s="2" customFormat="1" ht="24.15" customHeight="1">
      <c r="A124" s="38"/>
      <c r="B124" s="39"/>
      <c r="C124" s="274" t="s">
        <v>89</v>
      </c>
      <c r="D124" s="274" t="s">
        <v>162</v>
      </c>
      <c r="E124" s="275" t="s">
        <v>326</v>
      </c>
      <c r="F124" s="276" t="s">
        <v>327</v>
      </c>
      <c r="G124" s="277" t="s">
        <v>328</v>
      </c>
      <c r="H124" s="278">
        <v>70.8</v>
      </c>
      <c r="I124" s="279"/>
      <c r="J124" s="279"/>
      <c r="K124" s="280">
        <f>ROUND(P124*H124,2)</f>
        <v>0</v>
      </c>
      <c r="L124" s="276" t="s">
        <v>329</v>
      </c>
      <c r="M124" s="44"/>
      <c r="N124" s="281" t="s">
        <v>1</v>
      </c>
      <c r="O124" s="231" t="s">
        <v>44</v>
      </c>
      <c r="P124" s="232">
        <f>I124+J124</f>
        <v>0</v>
      </c>
      <c r="Q124" s="232">
        <f>ROUND(I124*H124,2)</f>
        <v>0</v>
      </c>
      <c r="R124" s="232">
        <f>ROUND(J124*H124,2)</f>
        <v>0</v>
      </c>
      <c r="S124" s="91"/>
      <c r="T124" s="233">
        <f>S124*H124</f>
        <v>0</v>
      </c>
      <c r="U124" s="233">
        <v>0</v>
      </c>
      <c r="V124" s="233">
        <f>U124*H124</f>
        <v>0</v>
      </c>
      <c r="W124" s="233">
        <v>0</v>
      </c>
      <c r="X124" s="234">
        <f>W124*H124</f>
        <v>0</v>
      </c>
      <c r="Y124" s="38"/>
      <c r="Z124" s="38"/>
      <c r="AA124" s="38"/>
      <c r="AB124" s="38"/>
      <c r="AC124" s="38"/>
      <c r="AD124" s="38"/>
      <c r="AE124" s="38"/>
      <c r="AR124" s="235" t="s">
        <v>156</v>
      </c>
      <c r="AT124" s="235" t="s">
        <v>162</v>
      </c>
      <c r="AU124" s="235" t="s">
        <v>89</v>
      </c>
      <c r="AY124" s="17" t="s">
        <v>148</v>
      </c>
      <c r="BE124" s="236">
        <f>IF(O124="základní",K124,0)</f>
        <v>0</v>
      </c>
      <c r="BF124" s="236">
        <f>IF(O124="snížená",K124,0)</f>
        <v>0</v>
      </c>
      <c r="BG124" s="236">
        <f>IF(O124="zákl. přenesená",K124,0)</f>
        <v>0</v>
      </c>
      <c r="BH124" s="236">
        <f>IF(O124="sníž. přenesená",K124,0)</f>
        <v>0</v>
      </c>
      <c r="BI124" s="236">
        <f>IF(O124="nulová",K124,0)</f>
        <v>0</v>
      </c>
      <c r="BJ124" s="17" t="s">
        <v>89</v>
      </c>
      <c r="BK124" s="236">
        <f>ROUND(P124*H124,2)</f>
        <v>0</v>
      </c>
      <c r="BL124" s="17" t="s">
        <v>156</v>
      </c>
      <c r="BM124" s="235" t="s">
        <v>478</v>
      </c>
    </row>
    <row r="125" spans="1:47" s="2" customFormat="1" ht="12">
      <c r="A125" s="38"/>
      <c r="B125" s="39"/>
      <c r="C125" s="40"/>
      <c r="D125" s="237" t="s">
        <v>158</v>
      </c>
      <c r="E125" s="40"/>
      <c r="F125" s="238" t="s">
        <v>331</v>
      </c>
      <c r="G125" s="40"/>
      <c r="H125" s="40"/>
      <c r="I125" s="239"/>
      <c r="J125" s="239"/>
      <c r="K125" s="40"/>
      <c r="L125" s="40"/>
      <c r="M125" s="44"/>
      <c r="N125" s="240"/>
      <c r="O125" s="241"/>
      <c r="P125" s="91"/>
      <c r="Q125" s="91"/>
      <c r="R125" s="91"/>
      <c r="S125" s="91"/>
      <c r="T125" s="91"/>
      <c r="U125" s="91"/>
      <c r="V125" s="91"/>
      <c r="W125" s="91"/>
      <c r="X125" s="92"/>
      <c r="Y125" s="38"/>
      <c r="Z125" s="38"/>
      <c r="AA125" s="38"/>
      <c r="AB125" s="38"/>
      <c r="AC125" s="38"/>
      <c r="AD125" s="38"/>
      <c r="AE125" s="38"/>
      <c r="AT125" s="17" t="s">
        <v>158</v>
      </c>
      <c r="AU125" s="17" t="s">
        <v>89</v>
      </c>
    </row>
    <row r="126" spans="1:47" s="2" customFormat="1" ht="12">
      <c r="A126" s="38"/>
      <c r="B126" s="39"/>
      <c r="C126" s="40"/>
      <c r="D126" s="282" t="s">
        <v>169</v>
      </c>
      <c r="E126" s="40"/>
      <c r="F126" s="283" t="s">
        <v>332</v>
      </c>
      <c r="G126" s="40"/>
      <c r="H126" s="40"/>
      <c r="I126" s="239"/>
      <c r="J126" s="239"/>
      <c r="K126" s="40"/>
      <c r="L126" s="40"/>
      <c r="M126" s="44"/>
      <c r="N126" s="240"/>
      <c r="O126" s="241"/>
      <c r="P126" s="91"/>
      <c r="Q126" s="91"/>
      <c r="R126" s="91"/>
      <c r="S126" s="91"/>
      <c r="T126" s="91"/>
      <c r="U126" s="91"/>
      <c r="V126" s="91"/>
      <c r="W126" s="91"/>
      <c r="X126" s="92"/>
      <c r="Y126" s="38"/>
      <c r="Z126" s="38"/>
      <c r="AA126" s="38"/>
      <c r="AB126" s="38"/>
      <c r="AC126" s="38"/>
      <c r="AD126" s="38"/>
      <c r="AE126" s="38"/>
      <c r="AT126" s="17" t="s">
        <v>169</v>
      </c>
      <c r="AU126" s="17" t="s">
        <v>89</v>
      </c>
    </row>
    <row r="127" spans="1:47" s="2" customFormat="1" ht="12">
      <c r="A127" s="38"/>
      <c r="B127" s="39"/>
      <c r="C127" s="40"/>
      <c r="D127" s="237" t="s">
        <v>285</v>
      </c>
      <c r="E127" s="40"/>
      <c r="F127" s="284" t="s">
        <v>333</v>
      </c>
      <c r="G127" s="40"/>
      <c r="H127" s="40"/>
      <c r="I127" s="239"/>
      <c r="J127" s="239"/>
      <c r="K127" s="40"/>
      <c r="L127" s="40"/>
      <c r="M127" s="44"/>
      <c r="N127" s="240"/>
      <c r="O127" s="241"/>
      <c r="P127" s="91"/>
      <c r="Q127" s="91"/>
      <c r="R127" s="91"/>
      <c r="S127" s="91"/>
      <c r="T127" s="91"/>
      <c r="U127" s="91"/>
      <c r="V127" s="91"/>
      <c r="W127" s="91"/>
      <c r="X127" s="92"/>
      <c r="Y127" s="38"/>
      <c r="Z127" s="38"/>
      <c r="AA127" s="38"/>
      <c r="AB127" s="38"/>
      <c r="AC127" s="38"/>
      <c r="AD127" s="38"/>
      <c r="AE127" s="38"/>
      <c r="AT127" s="17" t="s">
        <v>285</v>
      </c>
      <c r="AU127" s="17" t="s">
        <v>89</v>
      </c>
    </row>
    <row r="128" spans="1:63" s="12" customFormat="1" ht="25.9" customHeight="1">
      <c r="A128" s="12"/>
      <c r="B128" s="204"/>
      <c r="C128" s="205"/>
      <c r="D128" s="206" t="s">
        <v>80</v>
      </c>
      <c r="E128" s="207" t="s">
        <v>202</v>
      </c>
      <c r="F128" s="207" t="s">
        <v>334</v>
      </c>
      <c r="G128" s="205"/>
      <c r="H128" s="205"/>
      <c r="I128" s="208"/>
      <c r="J128" s="208"/>
      <c r="K128" s="209">
        <f>BK128</f>
        <v>0</v>
      </c>
      <c r="L128" s="205"/>
      <c r="M128" s="210"/>
      <c r="N128" s="211"/>
      <c r="O128" s="212"/>
      <c r="P128" s="212"/>
      <c r="Q128" s="213">
        <f>SUM(Q129:Q136)</f>
        <v>0</v>
      </c>
      <c r="R128" s="213">
        <f>SUM(R129:R136)</f>
        <v>0</v>
      </c>
      <c r="S128" s="212"/>
      <c r="T128" s="214">
        <f>SUM(T129:T136)</f>
        <v>0</v>
      </c>
      <c r="U128" s="212"/>
      <c r="V128" s="214">
        <f>SUM(V129:V136)</f>
        <v>0.012035999999999998</v>
      </c>
      <c r="W128" s="212"/>
      <c r="X128" s="215">
        <f>SUM(X129:X136)</f>
        <v>0</v>
      </c>
      <c r="Y128" s="12"/>
      <c r="Z128" s="12"/>
      <c r="AA128" s="12"/>
      <c r="AB128" s="12"/>
      <c r="AC128" s="12"/>
      <c r="AD128" s="12"/>
      <c r="AE128" s="12"/>
      <c r="AR128" s="216" t="s">
        <v>89</v>
      </c>
      <c r="AT128" s="217" t="s">
        <v>80</v>
      </c>
      <c r="AU128" s="217" t="s">
        <v>81</v>
      </c>
      <c r="AY128" s="216" t="s">
        <v>148</v>
      </c>
      <c r="BK128" s="218">
        <f>SUM(BK129:BK136)</f>
        <v>0</v>
      </c>
    </row>
    <row r="129" spans="1:65" s="2" customFormat="1" ht="33" customHeight="1">
      <c r="A129" s="38"/>
      <c r="B129" s="39"/>
      <c r="C129" s="274" t="s">
        <v>91</v>
      </c>
      <c r="D129" s="274" t="s">
        <v>162</v>
      </c>
      <c r="E129" s="275" t="s">
        <v>335</v>
      </c>
      <c r="F129" s="276" t="s">
        <v>336</v>
      </c>
      <c r="G129" s="277" t="s">
        <v>328</v>
      </c>
      <c r="H129" s="278">
        <v>70.8</v>
      </c>
      <c r="I129" s="279"/>
      <c r="J129" s="279"/>
      <c r="K129" s="280">
        <f>ROUND(P129*H129,2)</f>
        <v>0</v>
      </c>
      <c r="L129" s="276" t="s">
        <v>329</v>
      </c>
      <c r="M129" s="44"/>
      <c r="N129" s="281" t="s">
        <v>1</v>
      </c>
      <c r="O129" s="231" t="s">
        <v>44</v>
      </c>
      <c r="P129" s="232">
        <f>I129+J129</f>
        <v>0</v>
      </c>
      <c r="Q129" s="232">
        <f>ROUND(I129*H129,2)</f>
        <v>0</v>
      </c>
      <c r="R129" s="232">
        <f>ROUND(J129*H129,2)</f>
        <v>0</v>
      </c>
      <c r="S129" s="91"/>
      <c r="T129" s="233">
        <f>S129*H129</f>
        <v>0</v>
      </c>
      <c r="U129" s="233">
        <v>0.00013</v>
      </c>
      <c r="V129" s="233">
        <f>U129*H129</f>
        <v>0.009203999999999999</v>
      </c>
      <c r="W129" s="233">
        <v>0</v>
      </c>
      <c r="X129" s="234">
        <f>W129*H129</f>
        <v>0</v>
      </c>
      <c r="Y129" s="38"/>
      <c r="Z129" s="38"/>
      <c r="AA129" s="38"/>
      <c r="AB129" s="38"/>
      <c r="AC129" s="38"/>
      <c r="AD129" s="38"/>
      <c r="AE129" s="38"/>
      <c r="AR129" s="235" t="s">
        <v>156</v>
      </c>
      <c r="AT129" s="235" t="s">
        <v>162</v>
      </c>
      <c r="AU129" s="235" t="s">
        <v>89</v>
      </c>
      <c r="AY129" s="17" t="s">
        <v>148</v>
      </c>
      <c r="BE129" s="236">
        <f>IF(O129="základní",K129,0)</f>
        <v>0</v>
      </c>
      <c r="BF129" s="236">
        <f>IF(O129="snížená",K129,0)</f>
        <v>0</v>
      </c>
      <c r="BG129" s="236">
        <f>IF(O129="zákl. přenesená",K129,0)</f>
        <v>0</v>
      </c>
      <c r="BH129" s="236">
        <f>IF(O129="sníž. přenesená",K129,0)</f>
        <v>0</v>
      </c>
      <c r="BI129" s="236">
        <f>IF(O129="nulová",K129,0)</f>
        <v>0</v>
      </c>
      <c r="BJ129" s="17" t="s">
        <v>89</v>
      </c>
      <c r="BK129" s="236">
        <f>ROUND(P129*H129,2)</f>
        <v>0</v>
      </c>
      <c r="BL129" s="17" t="s">
        <v>156</v>
      </c>
      <c r="BM129" s="235" t="s">
        <v>479</v>
      </c>
    </row>
    <row r="130" spans="1:47" s="2" customFormat="1" ht="12">
      <c r="A130" s="38"/>
      <c r="B130" s="39"/>
      <c r="C130" s="40"/>
      <c r="D130" s="237" t="s">
        <v>158</v>
      </c>
      <c r="E130" s="40"/>
      <c r="F130" s="238" t="s">
        <v>338</v>
      </c>
      <c r="G130" s="40"/>
      <c r="H130" s="40"/>
      <c r="I130" s="239"/>
      <c r="J130" s="239"/>
      <c r="K130" s="40"/>
      <c r="L130" s="40"/>
      <c r="M130" s="44"/>
      <c r="N130" s="240"/>
      <c r="O130" s="241"/>
      <c r="P130" s="91"/>
      <c r="Q130" s="91"/>
      <c r="R130" s="91"/>
      <c r="S130" s="91"/>
      <c r="T130" s="91"/>
      <c r="U130" s="91"/>
      <c r="V130" s="91"/>
      <c r="W130" s="91"/>
      <c r="X130" s="92"/>
      <c r="Y130" s="38"/>
      <c r="Z130" s="38"/>
      <c r="AA130" s="38"/>
      <c r="AB130" s="38"/>
      <c r="AC130" s="38"/>
      <c r="AD130" s="38"/>
      <c r="AE130" s="38"/>
      <c r="AT130" s="17" t="s">
        <v>158</v>
      </c>
      <c r="AU130" s="17" t="s">
        <v>89</v>
      </c>
    </row>
    <row r="131" spans="1:47" s="2" customFormat="1" ht="12">
      <c r="A131" s="38"/>
      <c r="B131" s="39"/>
      <c r="C131" s="40"/>
      <c r="D131" s="282" t="s">
        <v>169</v>
      </c>
      <c r="E131" s="40"/>
      <c r="F131" s="283" t="s">
        <v>339</v>
      </c>
      <c r="G131" s="40"/>
      <c r="H131" s="40"/>
      <c r="I131" s="239"/>
      <c r="J131" s="239"/>
      <c r="K131" s="40"/>
      <c r="L131" s="40"/>
      <c r="M131" s="44"/>
      <c r="N131" s="240"/>
      <c r="O131" s="241"/>
      <c r="P131" s="91"/>
      <c r="Q131" s="91"/>
      <c r="R131" s="91"/>
      <c r="S131" s="91"/>
      <c r="T131" s="91"/>
      <c r="U131" s="91"/>
      <c r="V131" s="91"/>
      <c r="W131" s="91"/>
      <c r="X131" s="92"/>
      <c r="Y131" s="38"/>
      <c r="Z131" s="38"/>
      <c r="AA131" s="38"/>
      <c r="AB131" s="38"/>
      <c r="AC131" s="38"/>
      <c r="AD131" s="38"/>
      <c r="AE131" s="38"/>
      <c r="AT131" s="17" t="s">
        <v>169</v>
      </c>
      <c r="AU131" s="17" t="s">
        <v>89</v>
      </c>
    </row>
    <row r="132" spans="1:47" s="2" customFormat="1" ht="12">
      <c r="A132" s="38"/>
      <c r="B132" s="39"/>
      <c r="C132" s="40"/>
      <c r="D132" s="237" t="s">
        <v>285</v>
      </c>
      <c r="E132" s="40"/>
      <c r="F132" s="284" t="s">
        <v>340</v>
      </c>
      <c r="G132" s="40"/>
      <c r="H132" s="40"/>
      <c r="I132" s="239"/>
      <c r="J132" s="239"/>
      <c r="K132" s="40"/>
      <c r="L132" s="40"/>
      <c r="M132" s="44"/>
      <c r="N132" s="240"/>
      <c r="O132" s="241"/>
      <c r="P132" s="91"/>
      <c r="Q132" s="91"/>
      <c r="R132" s="91"/>
      <c r="S132" s="91"/>
      <c r="T132" s="91"/>
      <c r="U132" s="91"/>
      <c r="V132" s="91"/>
      <c r="W132" s="91"/>
      <c r="X132" s="92"/>
      <c r="Y132" s="38"/>
      <c r="Z132" s="38"/>
      <c r="AA132" s="38"/>
      <c r="AB132" s="38"/>
      <c r="AC132" s="38"/>
      <c r="AD132" s="38"/>
      <c r="AE132" s="38"/>
      <c r="AT132" s="17" t="s">
        <v>285</v>
      </c>
      <c r="AU132" s="17" t="s">
        <v>89</v>
      </c>
    </row>
    <row r="133" spans="1:65" s="2" customFormat="1" ht="24.15" customHeight="1">
      <c r="A133" s="38"/>
      <c r="B133" s="39"/>
      <c r="C133" s="274" t="s">
        <v>172</v>
      </c>
      <c r="D133" s="274" t="s">
        <v>162</v>
      </c>
      <c r="E133" s="275" t="s">
        <v>341</v>
      </c>
      <c r="F133" s="276" t="s">
        <v>342</v>
      </c>
      <c r="G133" s="277" t="s">
        <v>328</v>
      </c>
      <c r="H133" s="278">
        <v>70.8</v>
      </c>
      <c r="I133" s="279"/>
      <c r="J133" s="279"/>
      <c r="K133" s="280">
        <f>ROUND(P133*H133,2)</f>
        <v>0</v>
      </c>
      <c r="L133" s="276" t="s">
        <v>329</v>
      </c>
      <c r="M133" s="44"/>
      <c r="N133" s="281" t="s">
        <v>1</v>
      </c>
      <c r="O133" s="231" t="s">
        <v>44</v>
      </c>
      <c r="P133" s="232">
        <f>I133+J133</f>
        <v>0</v>
      </c>
      <c r="Q133" s="232">
        <f>ROUND(I133*H133,2)</f>
        <v>0</v>
      </c>
      <c r="R133" s="232">
        <f>ROUND(J133*H133,2)</f>
        <v>0</v>
      </c>
      <c r="S133" s="91"/>
      <c r="T133" s="233">
        <f>S133*H133</f>
        <v>0</v>
      </c>
      <c r="U133" s="233">
        <v>4E-05</v>
      </c>
      <c r="V133" s="233">
        <f>U133*H133</f>
        <v>0.0028320000000000003</v>
      </c>
      <c r="W133" s="233">
        <v>0</v>
      </c>
      <c r="X133" s="234">
        <f>W133*H133</f>
        <v>0</v>
      </c>
      <c r="Y133" s="38"/>
      <c r="Z133" s="38"/>
      <c r="AA133" s="38"/>
      <c r="AB133" s="38"/>
      <c r="AC133" s="38"/>
      <c r="AD133" s="38"/>
      <c r="AE133" s="38"/>
      <c r="AR133" s="235" t="s">
        <v>156</v>
      </c>
      <c r="AT133" s="235" t="s">
        <v>162</v>
      </c>
      <c r="AU133" s="235" t="s">
        <v>89</v>
      </c>
      <c r="AY133" s="17" t="s">
        <v>148</v>
      </c>
      <c r="BE133" s="236">
        <f>IF(O133="základní",K133,0)</f>
        <v>0</v>
      </c>
      <c r="BF133" s="236">
        <f>IF(O133="snížená",K133,0)</f>
        <v>0</v>
      </c>
      <c r="BG133" s="236">
        <f>IF(O133="zákl. přenesená",K133,0)</f>
        <v>0</v>
      </c>
      <c r="BH133" s="236">
        <f>IF(O133="sníž. přenesená",K133,0)</f>
        <v>0</v>
      </c>
      <c r="BI133" s="236">
        <f>IF(O133="nulová",K133,0)</f>
        <v>0</v>
      </c>
      <c r="BJ133" s="17" t="s">
        <v>89</v>
      </c>
      <c r="BK133" s="236">
        <f>ROUND(P133*H133,2)</f>
        <v>0</v>
      </c>
      <c r="BL133" s="17" t="s">
        <v>156</v>
      </c>
      <c r="BM133" s="235" t="s">
        <v>480</v>
      </c>
    </row>
    <row r="134" spans="1:47" s="2" customFormat="1" ht="12">
      <c r="A134" s="38"/>
      <c r="B134" s="39"/>
      <c r="C134" s="40"/>
      <c r="D134" s="237" t="s">
        <v>158</v>
      </c>
      <c r="E134" s="40"/>
      <c r="F134" s="238" t="s">
        <v>344</v>
      </c>
      <c r="G134" s="40"/>
      <c r="H134" s="40"/>
      <c r="I134" s="239"/>
      <c r="J134" s="239"/>
      <c r="K134" s="40"/>
      <c r="L134" s="40"/>
      <c r="M134" s="44"/>
      <c r="N134" s="240"/>
      <c r="O134" s="241"/>
      <c r="P134" s="91"/>
      <c r="Q134" s="91"/>
      <c r="R134" s="91"/>
      <c r="S134" s="91"/>
      <c r="T134" s="91"/>
      <c r="U134" s="91"/>
      <c r="V134" s="91"/>
      <c r="W134" s="91"/>
      <c r="X134" s="92"/>
      <c r="Y134" s="38"/>
      <c r="Z134" s="38"/>
      <c r="AA134" s="38"/>
      <c r="AB134" s="38"/>
      <c r="AC134" s="38"/>
      <c r="AD134" s="38"/>
      <c r="AE134" s="38"/>
      <c r="AT134" s="17" t="s">
        <v>158</v>
      </c>
      <c r="AU134" s="17" t="s">
        <v>89</v>
      </c>
    </row>
    <row r="135" spans="1:47" s="2" customFormat="1" ht="12">
      <c r="A135" s="38"/>
      <c r="B135" s="39"/>
      <c r="C135" s="40"/>
      <c r="D135" s="282" t="s">
        <v>169</v>
      </c>
      <c r="E135" s="40"/>
      <c r="F135" s="283" t="s">
        <v>345</v>
      </c>
      <c r="G135" s="40"/>
      <c r="H135" s="40"/>
      <c r="I135" s="239"/>
      <c r="J135" s="239"/>
      <c r="K135" s="40"/>
      <c r="L135" s="40"/>
      <c r="M135" s="44"/>
      <c r="N135" s="240"/>
      <c r="O135" s="241"/>
      <c r="P135" s="91"/>
      <c r="Q135" s="91"/>
      <c r="R135" s="91"/>
      <c r="S135" s="91"/>
      <c r="T135" s="91"/>
      <c r="U135" s="91"/>
      <c r="V135" s="91"/>
      <c r="W135" s="91"/>
      <c r="X135" s="92"/>
      <c r="Y135" s="38"/>
      <c r="Z135" s="38"/>
      <c r="AA135" s="38"/>
      <c r="AB135" s="38"/>
      <c r="AC135" s="38"/>
      <c r="AD135" s="38"/>
      <c r="AE135" s="38"/>
      <c r="AT135" s="17" t="s">
        <v>169</v>
      </c>
      <c r="AU135" s="17" t="s">
        <v>89</v>
      </c>
    </row>
    <row r="136" spans="1:47" s="2" customFormat="1" ht="12">
      <c r="A136" s="38"/>
      <c r="B136" s="39"/>
      <c r="C136" s="40"/>
      <c r="D136" s="237" t="s">
        <v>285</v>
      </c>
      <c r="E136" s="40"/>
      <c r="F136" s="284" t="s">
        <v>346</v>
      </c>
      <c r="G136" s="40"/>
      <c r="H136" s="40"/>
      <c r="I136" s="239"/>
      <c r="J136" s="239"/>
      <c r="K136" s="40"/>
      <c r="L136" s="40"/>
      <c r="M136" s="44"/>
      <c r="N136" s="240"/>
      <c r="O136" s="241"/>
      <c r="P136" s="91"/>
      <c r="Q136" s="91"/>
      <c r="R136" s="91"/>
      <c r="S136" s="91"/>
      <c r="T136" s="91"/>
      <c r="U136" s="91"/>
      <c r="V136" s="91"/>
      <c r="W136" s="91"/>
      <c r="X136" s="92"/>
      <c r="Y136" s="38"/>
      <c r="Z136" s="38"/>
      <c r="AA136" s="38"/>
      <c r="AB136" s="38"/>
      <c r="AC136" s="38"/>
      <c r="AD136" s="38"/>
      <c r="AE136" s="38"/>
      <c r="AT136" s="17" t="s">
        <v>285</v>
      </c>
      <c r="AU136" s="17" t="s">
        <v>89</v>
      </c>
    </row>
    <row r="137" spans="1:63" s="12" customFormat="1" ht="25.9" customHeight="1">
      <c r="A137" s="12"/>
      <c r="B137" s="204"/>
      <c r="C137" s="205"/>
      <c r="D137" s="206" t="s">
        <v>80</v>
      </c>
      <c r="E137" s="207" t="s">
        <v>347</v>
      </c>
      <c r="F137" s="207" t="s">
        <v>348</v>
      </c>
      <c r="G137" s="205"/>
      <c r="H137" s="205"/>
      <c r="I137" s="208"/>
      <c r="J137" s="208"/>
      <c r="K137" s="209">
        <f>BK137</f>
        <v>0</v>
      </c>
      <c r="L137" s="205"/>
      <c r="M137" s="210"/>
      <c r="N137" s="211"/>
      <c r="O137" s="212"/>
      <c r="P137" s="212"/>
      <c r="Q137" s="213">
        <f>SUM(Q138:Q141)</f>
        <v>0</v>
      </c>
      <c r="R137" s="213">
        <f>SUM(R138:R141)</f>
        <v>0</v>
      </c>
      <c r="S137" s="212"/>
      <c r="T137" s="214">
        <f>SUM(T138:T141)</f>
        <v>0</v>
      </c>
      <c r="U137" s="212"/>
      <c r="V137" s="214">
        <f>SUM(V138:V141)</f>
        <v>0</v>
      </c>
      <c r="W137" s="212"/>
      <c r="X137" s="215">
        <f>SUM(X138:X141)</f>
        <v>0</v>
      </c>
      <c r="Y137" s="12"/>
      <c r="Z137" s="12"/>
      <c r="AA137" s="12"/>
      <c r="AB137" s="12"/>
      <c r="AC137" s="12"/>
      <c r="AD137" s="12"/>
      <c r="AE137" s="12"/>
      <c r="AR137" s="216" t="s">
        <v>89</v>
      </c>
      <c r="AT137" s="217" t="s">
        <v>80</v>
      </c>
      <c r="AU137" s="217" t="s">
        <v>81</v>
      </c>
      <c r="AY137" s="216" t="s">
        <v>148</v>
      </c>
      <c r="BK137" s="218">
        <f>SUM(BK138:BK141)</f>
        <v>0</v>
      </c>
    </row>
    <row r="138" spans="1:65" s="2" customFormat="1" ht="24.15" customHeight="1">
      <c r="A138" s="38"/>
      <c r="B138" s="39"/>
      <c r="C138" s="274" t="s">
        <v>156</v>
      </c>
      <c r="D138" s="274" t="s">
        <v>162</v>
      </c>
      <c r="E138" s="275" t="s">
        <v>349</v>
      </c>
      <c r="F138" s="276" t="s">
        <v>350</v>
      </c>
      <c r="G138" s="277" t="s">
        <v>351</v>
      </c>
      <c r="H138" s="278">
        <v>0.012</v>
      </c>
      <c r="I138" s="279"/>
      <c r="J138" s="279"/>
      <c r="K138" s="280">
        <f>ROUND(P138*H138,2)</f>
        <v>0</v>
      </c>
      <c r="L138" s="276" t="s">
        <v>329</v>
      </c>
      <c r="M138" s="44"/>
      <c r="N138" s="281" t="s">
        <v>1</v>
      </c>
      <c r="O138" s="231" t="s">
        <v>44</v>
      </c>
      <c r="P138" s="232">
        <f>I138+J138</f>
        <v>0</v>
      </c>
      <c r="Q138" s="232">
        <f>ROUND(I138*H138,2)</f>
        <v>0</v>
      </c>
      <c r="R138" s="232">
        <f>ROUND(J138*H138,2)</f>
        <v>0</v>
      </c>
      <c r="S138" s="91"/>
      <c r="T138" s="233">
        <f>S138*H138</f>
        <v>0</v>
      </c>
      <c r="U138" s="233">
        <v>0</v>
      </c>
      <c r="V138" s="233">
        <f>U138*H138</f>
        <v>0</v>
      </c>
      <c r="W138" s="233">
        <v>0</v>
      </c>
      <c r="X138" s="234">
        <f>W138*H138</f>
        <v>0</v>
      </c>
      <c r="Y138" s="38"/>
      <c r="Z138" s="38"/>
      <c r="AA138" s="38"/>
      <c r="AB138" s="38"/>
      <c r="AC138" s="38"/>
      <c r="AD138" s="38"/>
      <c r="AE138" s="38"/>
      <c r="AR138" s="235" t="s">
        <v>156</v>
      </c>
      <c r="AT138" s="235" t="s">
        <v>162</v>
      </c>
      <c r="AU138" s="235" t="s">
        <v>89</v>
      </c>
      <c r="AY138" s="17" t="s">
        <v>148</v>
      </c>
      <c r="BE138" s="236">
        <f>IF(O138="základní",K138,0)</f>
        <v>0</v>
      </c>
      <c r="BF138" s="236">
        <f>IF(O138="snížená",K138,0)</f>
        <v>0</v>
      </c>
      <c r="BG138" s="236">
        <f>IF(O138="zákl. přenesená",K138,0)</f>
        <v>0</v>
      </c>
      <c r="BH138" s="236">
        <f>IF(O138="sníž. přenesená",K138,0)</f>
        <v>0</v>
      </c>
      <c r="BI138" s="236">
        <f>IF(O138="nulová",K138,0)</f>
        <v>0</v>
      </c>
      <c r="BJ138" s="17" t="s">
        <v>89</v>
      </c>
      <c r="BK138" s="236">
        <f>ROUND(P138*H138,2)</f>
        <v>0</v>
      </c>
      <c r="BL138" s="17" t="s">
        <v>156</v>
      </c>
      <c r="BM138" s="235" t="s">
        <v>481</v>
      </c>
    </row>
    <row r="139" spans="1:47" s="2" customFormat="1" ht="12">
      <c r="A139" s="38"/>
      <c r="B139" s="39"/>
      <c r="C139" s="40"/>
      <c r="D139" s="237" t="s">
        <v>158</v>
      </c>
      <c r="E139" s="40"/>
      <c r="F139" s="238" t="s">
        <v>353</v>
      </c>
      <c r="G139" s="40"/>
      <c r="H139" s="40"/>
      <c r="I139" s="239"/>
      <c r="J139" s="239"/>
      <c r="K139" s="40"/>
      <c r="L139" s="40"/>
      <c r="M139" s="44"/>
      <c r="N139" s="240"/>
      <c r="O139" s="241"/>
      <c r="P139" s="91"/>
      <c r="Q139" s="91"/>
      <c r="R139" s="91"/>
      <c r="S139" s="91"/>
      <c r="T139" s="91"/>
      <c r="U139" s="91"/>
      <c r="V139" s="91"/>
      <c r="W139" s="91"/>
      <c r="X139" s="92"/>
      <c r="Y139" s="38"/>
      <c r="Z139" s="38"/>
      <c r="AA139" s="38"/>
      <c r="AB139" s="38"/>
      <c r="AC139" s="38"/>
      <c r="AD139" s="38"/>
      <c r="AE139" s="38"/>
      <c r="AT139" s="17" t="s">
        <v>158</v>
      </c>
      <c r="AU139" s="17" t="s">
        <v>89</v>
      </c>
    </row>
    <row r="140" spans="1:47" s="2" customFormat="1" ht="12">
      <c r="A140" s="38"/>
      <c r="B140" s="39"/>
      <c r="C140" s="40"/>
      <c r="D140" s="282" t="s">
        <v>169</v>
      </c>
      <c r="E140" s="40"/>
      <c r="F140" s="283" t="s">
        <v>354</v>
      </c>
      <c r="G140" s="40"/>
      <c r="H140" s="40"/>
      <c r="I140" s="239"/>
      <c r="J140" s="239"/>
      <c r="K140" s="40"/>
      <c r="L140" s="40"/>
      <c r="M140" s="44"/>
      <c r="N140" s="240"/>
      <c r="O140" s="241"/>
      <c r="P140" s="91"/>
      <c r="Q140" s="91"/>
      <c r="R140" s="91"/>
      <c r="S140" s="91"/>
      <c r="T140" s="91"/>
      <c r="U140" s="91"/>
      <c r="V140" s="91"/>
      <c r="W140" s="91"/>
      <c r="X140" s="92"/>
      <c r="Y140" s="38"/>
      <c r="Z140" s="38"/>
      <c r="AA140" s="38"/>
      <c r="AB140" s="38"/>
      <c r="AC140" s="38"/>
      <c r="AD140" s="38"/>
      <c r="AE140" s="38"/>
      <c r="AT140" s="17" t="s">
        <v>169</v>
      </c>
      <c r="AU140" s="17" t="s">
        <v>89</v>
      </c>
    </row>
    <row r="141" spans="1:47" s="2" customFormat="1" ht="12">
      <c r="A141" s="38"/>
      <c r="B141" s="39"/>
      <c r="C141" s="40"/>
      <c r="D141" s="237" t="s">
        <v>285</v>
      </c>
      <c r="E141" s="40"/>
      <c r="F141" s="284" t="s">
        <v>355</v>
      </c>
      <c r="G141" s="40"/>
      <c r="H141" s="40"/>
      <c r="I141" s="239"/>
      <c r="J141" s="239"/>
      <c r="K141" s="40"/>
      <c r="L141" s="40"/>
      <c r="M141" s="44"/>
      <c r="N141" s="240"/>
      <c r="O141" s="241"/>
      <c r="P141" s="91"/>
      <c r="Q141" s="91"/>
      <c r="R141" s="91"/>
      <c r="S141" s="91"/>
      <c r="T141" s="91"/>
      <c r="U141" s="91"/>
      <c r="V141" s="91"/>
      <c r="W141" s="91"/>
      <c r="X141" s="92"/>
      <c r="Y141" s="38"/>
      <c r="Z141" s="38"/>
      <c r="AA141" s="38"/>
      <c r="AB141" s="38"/>
      <c r="AC141" s="38"/>
      <c r="AD141" s="38"/>
      <c r="AE141" s="38"/>
      <c r="AT141" s="17" t="s">
        <v>285</v>
      </c>
      <c r="AU141" s="17" t="s">
        <v>89</v>
      </c>
    </row>
    <row r="142" spans="1:63" s="12" customFormat="1" ht="25.9" customHeight="1">
      <c r="A142" s="12"/>
      <c r="B142" s="204"/>
      <c r="C142" s="205"/>
      <c r="D142" s="206" t="s">
        <v>80</v>
      </c>
      <c r="E142" s="207" t="s">
        <v>356</v>
      </c>
      <c r="F142" s="207" t="s">
        <v>357</v>
      </c>
      <c r="G142" s="205"/>
      <c r="H142" s="205"/>
      <c r="I142" s="208"/>
      <c r="J142" s="208"/>
      <c r="K142" s="209">
        <f>BK142</f>
        <v>0</v>
      </c>
      <c r="L142" s="205"/>
      <c r="M142" s="210"/>
      <c r="N142" s="211"/>
      <c r="O142" s="212"/>
      <c r="P142" s="212"/>
      <c r="Q142" s="213">
        <f>SUM(Q143:Q152)</f>
        <v>0</v>
      </c>
      <c r="R142" s="213">
        <f>SUM(R143:R152)</f>
        <v>0</v>
      </c>
      <c r="S142" s="212"/>
      <c r="T142" s="214">
        <f>SUM(T143:T152)</f>
        <v>0</v>
      </c>
      <c r="U142" s="212"/>
      <c r="V142" s="214">
        <f>SUM(V143:V152)</f>
        <v>0.0042780000000000006</v>
      </c>
      <c r="W142" s="212"/>
      <c r="X142" s="215">
        <f>SUM(X143:X152)</f>
        <v>0</v>
      </c>
      <c r="Y142" s="12"/>
      <c r="Z142" s="12"/>
      <c r="AA142" s="12"/>
      <c r="AB142" s="12"/>
      <c r="AC142" s="12"/>
      <c r="AD142" s="12"/>
      <c r="AE142" s="12"/>
      <c r="AR142" s="216" t="s">
        <v>91</v>
      </c>
      <c r="AT142" s="217" t="s">
        <v>80</v>
      </c>
      <c r="AU142" s="217" t="s">
        <v>81</v>
      </c>
      <c r="AY142" s="216" t="s">
        <v>148</v>
      </c>
      <c r="BK142" s="218">
        <f>SUM(BK143:BK152)</f>
        <v>0</v>
      </c>
    </row>
    <row r="143" spans="1:65" s="2" customFormat="1" ht="24.15" customHeight="1">
      <c r="A143" s="38"/>
      <c r="B143" s="39"/>
      <c r="C143" s="274" t="s">
        <v>182</v>
      </c>
      <c r="D143" s="274" t="s">
        <v>162</v>
      </c>
      <c r="E143" s="275" t="s">
        <v>358</v>
      </c>
      <c r="F143" s="276" t="s">
        <v>359</v>
      </c>
      <c r="G143" s="277" t="s">
        <v>328</v>
      </c>
      <c r="H143" s="278">
        <v>9.3</v>
      </c>
      <c r="I143" s="279"/>
      <c r="J143" s="279"/>
      <c r="K143" s="280">
        <f>ROUND(P143*H143,2)</f>
        <v>0</v>
      </c>
      <c r="L143" s="276" t="s">
        <v>329</v>
      </c>
      <c r="M143" s="44"/>
      <c r="N143" s="281" t="s">
        <v>1</v>
      </c>
      <c r="O143" s="231" t="s">
        <v>44</v>
      </c>
      <c r="P143" s="232">
        <f>I143+J143</f>
        <v>0</v>
      </c>
      <c r="Q143" s="232">
        <f>ROUND(I143*H143,2)</f>
        <v>0</v>
      </c>
      <c r="R143" s="232">
        <f>ROUND(J143*H143,2)</f>
        <v>0</v>
      </c>
      <c r="S143" s="91"/>
      <c r="T143" s="233">
        <f>S143*H143</f>
        <v>0</v>
      </c>
      <c r="U143" s="233">
        <v>0.0002</v>
      </c>
      <c r="V143" s="233">
        <f>U143*H143</f>
        <v>0.0018600000000000003</v>
      </c>
      <c r="W143" s="233">
        <v>0</v>
      </c>
      <c r="X143" s="234">
        <f>W143*H143</f>
        <v>0</v>
      </c>
      <c r="Y143" s="38"/>
      <c r="Z143" s="38"/>
      <c r="AA143" s="38"/>
      <c r="AB143" s="38"/>
      <c r="AC143" s="38"/>
      <c r="AD143" s="38"/>
      <c r="AE143" s="38"/>
      <c r="AR143" s="235" t="s">
        <v>233</v>
      </c>
      <c r="AT143" s="235" t="s">
        <v>162</v>
      </c>
      <c r="AU143" s="235" t="s">
        <v>89</v>
      </c>
      <c r="AY143" s="17" t="s">
        <v>148</v>
      </c>
      <c r="BE143" s="236">
        <f>IF(O143="základní",K143,0)</f>
        <v>0</v>
      </c>
      <c r="BF143" s="236">
        <f>IF(O143="snížená",K143,0)</f>
        <v>0</v>
      </c>
      <c r="BG143" s="236">
        <f>IF(O143="zákl. přenesená",K143,0)</f>
        <v>0</v>
      </c>
      <c r="BH143" s="236">
        <f>IF(O143="sníž. přenesená",K143,0)</f>
        <v>0</v>
      </c>
      <c r="BI143" s="236">
        <f>IF(O143="nulová",K143,0)</f>
        <v>0</v>
      </c>
      <c r="BJ143" s="17" t="s">
        <v>89</v>
      </c>
      <c r="BK143" s="236">
        <f>ROUND(P143*H143,2)</f>
        <v>0</v>
      </c>
      <c r="BL143" s="17" t="s">
        <v>233</v>
      </c>
      <c r="BM143" s="235" t="s">
        <v>482</v>
      </c>
    </row>
    <row r="144" spans="1:47" s="2" customFormat="1" ht="12">
      <c r="A144" s="38"/>
      <c r="B144" s="39"/>
      <c r="C144" s="40"/>
      <c r="D144" s="237" t="s">
        <v>158</v>
      </c>
      <c r="E144" s="40"/>
      <c r="F144" s="238" t="s">
        <v>361</v>
      </c>
      <c r="G144" s="40"/>
      <c r="H144" s="40"/>
      <c r="I144" s="239"/>
      <c r="J144" s="239"/>
      <c r="K144" s="40"/>
      <c r="L144" s="40"/>
      <c r="M144" s="44"/>
      <c r="N144" s="240"/>
      <c r="O144" s="241"/>
      <c r="P144" s="91"/>
      <c r="Q144" s="91"/>
      <c r="R144" s="91"/>
      <c r="S144" s="91"/>
      <c r="T144" s="91"/>
      <c r="U144" s="91"/>
      <c r="V144" s="91"/>
      <c r="W144" s="91"/>
      <c r="X144" s="92"/>
      <c r="Y144" s="38"/>
      <c r="Z144" s="38"/>
      <c r="AA144" s="38"/>
      <c r="AB144" s="38"/>
      <c r="AC144" s="38"/>
      <c r="AD144" s="38"/>
      <c r="AE144" s="38"/>
      <c r="AT144" s="17" t="s">
        <v>158</v>
      </c>
      <c r="AU144" s="17" t="s">
        <v>89</v>
      </c>
    </row>
    <row r="145" spans="1:47" s="2" customFormat="1" ht="12">
      <c r="A145" s="38"/>
      <c r="B145" s="39"/>
      <c r="C145" s="40"/>
      <c r="D145" s="282" t="s">
        <v>169</v>
      </c>
      <c r="E145" s="40"/>
      <c r="F145" s="283" t="s">
        <v>362</v>
      </c>
      <c r="G145" s="40"/>
      <c r="H145" s="40"/>
      <c r="I145" s="239"/>
      <c r="J145" s="239"/>
      <c r="K145" s="40"/>
      <c r="L145" s="40"/>
      <c r="M145" s="44"/>
      <c r="N145" s="240"/>
      <c r="O145" s="241"/>
      <c r="P145" s="91"/>
      <c r="Q145" s="91"/>
      <c r="R145" s="91"/>
      <c r="S145" s="91"/>
      <c r="T145" s="91"/>
      <c r="U145" s="91"/>
      <c r="V145" s="91"/>
      <c r="W145" s="91"/>
      <c r="X145" s="92"/>
      <c r="Y145" s="38"/>
      <c r="Z145" s="38"/>
      <c r="AA145" s="38"/>
      <c r="AB145" s="38"/>
      <c r="AC145" s="38"/>
      <c r="AD145" s="38"/>
      <c r="AE145" s="38"/>
      <c r="AT145" s="17" t="s">
        <v>169</v>
      </c>
      <c r="AU145" s="17" t="s">
        <v>89</v>
      </c>
    </row>
    <row r="146" spans="1:51" s="13" customFormat="1" ht="12">
      <c r="A146" s="13"/>
      <c r="B146" s="242"/>
      <c r="C146" s="243"/>
      <c r="D146" s="237" t="s">
        <v>159</v>
      </c>
      <c r="E146" s="244" t="s">
        <v>1</v>
      </c>
      <c r="F146" s="245" t="s">
        <v>363</v>
      </c>
      <c r="G146" s="243"/>
      <c r="H146" s="244" t="s">
        <v>1</v>
      </c>
      <c r="I146" s="246"/>
      <c r="J146" s="246"/>
      <c r="K146" s="243"/>
      <c r="L146" s="243"/>
      <c r="M146" s="247"/>
      <c r="N146" s="248"/>
      <c r="O146" s="249"/>
      <c r="P146" s="249"/>
      <c r="Q146" s="249"/>
      <c r="R146" s="249"/>
      <c r="S146" s="249"/>
      <c r="T146" s="249"/>
      <c r="U146" s="249"/>
      <c r="V146" s="249"/>
      <c r="W146" s="249"/>
      <c r="X146" s="250"/>
      <c r="Y146" s="13"/>
      <c r="Z146" s="13"/>
      <c r="AA146" s="13"/>
      <c r="AB146" s="13"/>
      <c r="AC146" s="13"/>
      <c r="AD146" s="13"/>
      <c r="AE146" s="13"/>
      <c r="AT146" s="251" t="s">
        <v>159</v>
      </c>
      <c r="AU146" s="251" t="s">
        <v>89</v>
      </c>
      <c r="AV146" s="13" t="s">
        <v>89</v>
      </c>
      <c r="AW146" s="13" t="s">
        <v>5</v>
      </c>
      <c r="AX146" s="13" t="s">
        <v>81</v>
      </c>
      <c r="AY146" s="251" t="s">
        <v>148</v>
      </c>
    </row>
    <row r="147" spans="1:51" s="14" customFormat="1" ht="12">
      <c r="A147" s="14"/>
      <c r="B147" s="252"/>
      <c r="C147" s="253"/>
      <c r="D147" s="237" t="s">
        <v>159</v>
      </c>
      <c r="E147" s="254" t="s">
        <v>1</v>
      </c>
      <c r="F147" s="255" t="s">
        <v>483</v>
      </c>
      <c r="G147" s="253"/>
      <c r="H147" s="256">
        <v>8.8</v>
      </c>
      <c r="I147" s="257"/>
      <c r="J147" s="257"/>
      <c r="K147" s="253"/>
      <c r="L147" s="253"/>
      <c r="M147" s="258"/>
      <c r="N147" s="259"/>
      <c r="O147" s="260"/>
      <c r="P147" s="260"/>
      <c r="Q147" s="260"/>
      <c r="R147" s="260"/>
      <c r="S147" s="260"/>
      <c r="T147" s="260"/>
      <c r="U147" s="260"/>
      <c r="V147" s="260"/>
      <c r="W147" s="260"/>
      <c r="X147" s="261"/>
      <c r="Y147" s="14"/>
      <c r="Z147" s="14"/>
      <c r="AA147" s="14"/>
      <c r="AB147" s="14"/>
      <c r="AC147" s="14"/>
      <c r="AD147" s="14"/>
      <c r="AE147" s="14"/>
      <c r="AT147" s="262" t="s">
        <v>159</v>
      </c>
      <c r="AU147" s="262" t="s">
        <v>89</v>
      </c>
      <c r="AV147" s="14" t="s">
        <v>91</v>
      </c>
      <c r="AW147" s="14" t="s">
        <v>5</v>
      </c>
      <c r="AX147" s="14" t="s">
        <v>81</v>
      </c>
      <c r="AY147" s="262" t="s">
        <v>148</v>
      </c>
    </row>
    <row r="148" spans="1:51" s="14" customFormat="1" ht="12">
      <c r="A148" s="14"/>
      <c r="B148" s="252"/>
      <c r="C148" s="253"/>
      <c r="D148" s="237" t="s">
        <v>159</v>
      </c>
      <c r="E148" s="254" t="s">
        <v>1</v>
      </c>
      <c r="F148" s="255" t="s">
        <v>365</v>
      </c>
      <c r="G148" s="253"/>
      <c r="H148" s="256">
        <v>0.5</v>
      </c>
      <c r="I148" s="257"/>
      <c r="J148" s="257"/>
      <c r="K148" s="253"/>
      <c r="L148" s="253"/>
      <c r="M148" s="258"/>
      <c r="N148" s="259"/>
      <c r="O148" s="260"/>
      <c r="P148" s="260"/>
      <c r="Q148" s="260"/>
      <c r="R148" s="260"/>
      <c r="S148" s="260"/>
      <c r="T148" s="260"/>
      <c r="U148" s="260"/>
      <c r="V148" s="260"/>
      <c r="W148" s="260"/>
      <c r="X148" s="261"/>
      <c r="Y148" s="14"/>
      <c r="Z148" s="14"/>
      <c r="AA148" s="14"/>
      <c r="AB148" s="14"/>
      <c r="AC148" s="14"/>
      <c r="AD148" s="14"/>
      <c r="AE148" s="14"/>
      <c r="AT148" s="262" t="s">
        <v>159</v>
      </c>
      <c r="AU148" s="262" t="s">
        <v>89</v>
      </c>
      <c r="AV148" s="14" t="s">
        <v>91</v>
      </c>
      <c r="AW148" s="14" t="s">
        <v>5</v>
      </c>
      <c r="AX148" s="14" t="s">
        <v>81</v>
      </c>
      <c r="AY148" s="262" t="s">
        <v>148</v>
      </c>
    </row>
    <row r="149" spans="1:51" s="15" customFormat="1" ht="12">
      <c r="A149" s="15"/>
      <c r="B149" s="263"/>
      <c r="C149" s="264"/>
      <c r="D149" s="237" t="s">
        <v>159</v>
      </c>
      <c r="E149" s="265" t="s">
        <v>1</v>
      </c>
      <c r="F149" s="266" t="s">
        <v>161</v>
      </c>
      <c r="G149" s="264"/>
      <c r="H149" s="267">
        <v>9.3</v>
      </c>
      <c r="I149" s="268"/>
      <c r="J149" s="268"/>
      <c r="K149" s="264"/>
      <c r="L149" s="264"/>
      <c r="M149" s="269"/>
      <c r="N149" s="270"/>
      <c r="O149" s="271"/>
      <c r="P149" s="271"/>
      <c r="Q149" s="271"/>
      <c r="R149" s="271"/>
      <c r="S149" s="271"/>
      <c r="T149" s="271"/>
      <c r="U149" s="271"/>
      <c r="V149" s="271"/>
      <c r="W149" s="271"/>
      <c r="X149" s="272"/>
      <c r="Y149" s="15"/>
      <c r="Z149" s="15"/>
      <c r="AA149" s="15"/>
      <c r="AB149" s="15"/>
      <c r="AC149" s="15"/>
      <c r="AD149" s="15"/>
      <c r="AE149" s="15"/>
      <c r="AT149" s="273" t="s">
        <v>159</v>
      </c>
      <c r="AU149" s="273" t="s">
        <v>89</v>
      </c>
      <c r="AV149" s="15" t="s">
        <v>156</v>
      </c>
      <c r="AW149" s="15" t="s">
        <v>5</v>
      </c>
      <c r="AX149" s="15" t="s">
        <v>89</v>
      </c>
      <c r="AY149" s="273" t="s">
        <v>148</v>
      </c>
    </row>
    <row r="150" spans="1:65" s="2" customFormat="1" ht="33" customHeight="1">
      <c r="A150" s="38"/>
      <c r="B150" s="39"/>
      <c r="C150" s="274" t="s">
        <v>188</v>
      </c>
      <c r="D150" s="274" t="s">
        <v>162</v>
      </c>
      <c r="E150" s="275" t="s">
        <v>366</v>
      </c>
      <c r="F150" s="276" t="s">
        <v>367</v>
      </c>
      <c r="G150" s="277" t="s">
        <v>328</v>
      </c>
      <c r="H150" s="278">
        <v>9.3</v>
      </c>
      <c r="I150" s="279"/>
      <c r="J150" s="279"/>
      <c r="K150" s="280">
        <f>ROUND(P150*H150,2)</f>
        <v>0</v>
      </c>
      <c r="L150" s="276" t="s">
        <v>329</v>
      </c>
      <c r="M150" s="44"/>
      <c r="N150" s="281" t="s">
        <v>1</v>
      </c>
      <c r="O150" s="231" t="s">
        <v>44</v>
      </c>
      <c r="P150" s="232">
        <f>I150+J150</f>
        <v>0</v>
      </c>
      <c r="Q150" s="232">
        <f>ROUND(I150*H150,2)</f>
        <v>0</v>
      </c>
      <c r="R150" s="232">
        <f>ROUND(J150*H150,2)</f>
        <v>0</v>
      </c>
      <c r="S150" s="91"/>
      <c r="T150" s="233">
        <f>S150*H150</f>
        <v>0</v>
      </c>
      <c r="U150" s="233">
        <v>0.00026</v>
      </c>
      <c r="V150" s="233">
        <f>U150*H150</f>
        <v>0.002418</v>
      </c>
      <c r="W150" s="233">
        <v>0</v>
      </c>
      <c r="X150" s="234">
        <f>W150*H150</f>
        <v>0</v>
      </c>
      <c r="Y150" s="38"/>
      <c r="Z150" s="38"/>
      <c r="AA150" s="38"/>
      <c r="AB150" s="38"/>
      <c r="AC150" s="38"/>
      <c r="AD150" s="38"/>
      <c r="AE150" s="38"/>
      <c r="AR150" s="235" t="s">
        <v>233</v>
      </c>
      <c r="AT150" s="235" t="s">
        <v>162</v>
      </c>
      <c r="AU150" s="235" t="s">
        <v>89</v>
      </c>
      <c r="AY150" s="17" t="s">
        <v>148</v>
      </c>
      <c r="BE150" s="236">
        <f>IF(O150="základní",K150,0)</f>
        <v>0</v>
      </c>
      <c r="BF150" s="236">
        <f>IF(O150="snížená",K150,0)</f>
        <v>0</v>
      </c>
      <c r="BG150" s="236">
        <f>IF(O150="zákl. přenesená",K150,0)</f>
        <v>0</v>
      </c>
      <c r="BH150" s="236">
        <f>IF(O150="sníž. přenesená",K150,0)</f>
        <v>0</v>
      </c>
      <c r="BI150" s="236">
        <f>IF(O150="nulová",K150,0)</f>
        <v>0</v>
      </c>
      <c r="BJ150" s="17" t="s">
        <v>89</v>
      </c>
      <c r="BK150" s="236">
        <f>ROUND(P150*H150,2)</f>
        <v>0</v>
      </c>
      <c r="BL150" s="17" t="s">
        <v>233</v>
      </c>
      <c r="BM150" s="235" t="s">
        <v>484</v>
      </c>
    </row>
    <row r="151" spans="1:47" s="2" customFormat="1" ht="12">
      <c r="A151" s="38"/>
      <c r="B151" s="39"/>
      <c r="C151" s="40"/>
      <c r="D151" s="237" t="s">
        <v>158</v>
      </c>
      <c r="E151" s="40"/>
      <c r="F151" s="238" t="s">
        <v>369</v>
      </c>
      <c r="G151" s="40"/>
      <c r="H151" s="40"/>
      <c r="I151" s="239"/>
      <c r="J151" s="239"/>
      <c r="K151" s="40"/>
      <c r="L151" s="40"/>
      <c r="M151" s="44"/>
      <c r="N151" s="240"/>
      <c r="O151" s="241"/>
      <c r="P151" s="91"/>
      <c r="Q151" s="91"/>
      <c r="R151" s="91"/>
      <c r="S151" s="91"/>
      <c r="T151" s="91"/>
      <c r="U151" s="91"/>
      <c r="V151" s="91"/>
      <c r="W151" s="91"/>
      <c r="X151" s="92"/>
      <c r="Y151" s="38"/>
      <c r="Z151" s="38"/>
      <c r="AA151" s="38"/>
      <c r="AB151" s="38"/>
      <c r="AC151" s="38"/>
      <c r="AD151" s="38"/>
      <c r="AE151" s="38"/>
      <c r="AT151" s="17" t="s">
        <v>158</v>
      </c>
      <c r="AU151" s="17" t="s">
        <v>89</v>
      </c>
    </row>
    <row r="152" spans="1:47" s="2" customFormat="1" ht="12">
      <c r="A152" s="38"/>
      <c r="B152" s="39"/>
      <c r="C152" s="40"/>
      <c r="D152" s="282" t="s">
        <v>169</v>
      </c>
      <c r="E152" s="40"/>
      <c r="F152" s="283" t="s">
        <v>370</v>
      </c>
      <c r="G152" s="40"/>
      <c r="H152" s="40"/>
      <c r="I152" s="239"/>
      <c r="J152" s="239"/>
      <c r="K152" s="40"/>
      <c r="L152" s="40"/>
      <c r="M152" s="44"/>
      <c r="N152" s="240"/>
      <c r="O152" s="241"/>
      <c r="P152" s="91"/>
      <c r="Q152" s="91"/>
      <c r="R152" s="91"/>
      <c r="S152" s="91"/>
      <c r="T152" s="91"/>
      <c r="U152" s="91"/>
      <c r="V152" s="91"/>
      <c r="W152" s="91"/>
      <c r="X152" s="92"/>
      <c r="Y152" s="38"/>
      <c r="Z152" s="38"/>
      <c r="AA152" s="38"/>
      <c r="AB152" s="38"/>
      <c r="AC152" s="38"/>
      <c r="AD152" s="38"/>
      <c r="AE152" s="38"/>
      <c r="AT152" s="17" t="s">
        <v>169</v>
      </c>
      <c r="AU152" s="17" t="s">
        <v>89</v>
      </c>
    </row>
    <row r="153" spans="1:63" s="12" customFormat="1" ht="25.9" customHeight="1">
      <c r="A153" s="12"/>
      <c r="B153" s="204"/>
      <c r="C153" s="205"/>
      <c r="D153" s="206" t="s">
        <v>80</v>
      </c>
      <c r="E153" s="207" t="s">
        <v>151</v>
      </c>
      <c r="F153" s="207" t="s">
        <v>371</v>
      </c>
      <c r="G153" s="205"/>
      <c r="H153" s="205"/>
      <c r="I153" s="208"/>
      <c r="J153" s="208"/>
      <c r="K153" s="209">
        <f>BK153</f>
        <v>0</v>
      </c>
      <c r="L153" s="205"/>
      <c r="M153" s="210"/>
      <c r="N153" s="211"/>
      <c r="O153" s="212"/>
      <c r="P153" s="212"/>
      <c r="Q153" s="213">
        <f>Q154</f>
        <v>0</v>
      </c>
      <c r="R153" s="213">
        <f>R154</f>
        <v>0</v>
      </c>
      <c r="S153" s="212"/>
      <c r="T153" s="214">
        <f>T154</f>
        <v>0</v>
      </c>
      <c r="U153" s="212"/>
      <c r="V153" s="214">
        <f>V154</f>
        <v>0.007299999999999999</v>
      </c>
      <c r="W153" s="212"/>
      <c r="X153" s="215">
        <f>X154</f>
        <v>0.096</v>
      </c>
      <c r="Y153" s="12"/>
      <c r="Z153" s="12"/>
      <c r="AA153" s="12"/>
      <c r="AB153" s="12"/>
      <c r="AC153" s="12"/>
      <c r="AD153" s="12"/>
      <c r="AE153" s="12"/>
      <c r="AR153" s="216" t="s">
        <v>172</v>
      </c>
      <c r="AT153" s="217" t="s">
        <v>80</v>
      </c>
      <c r="AU153" s="217" t="s">
        <v>81</v>
      </c>
      <c r="AY153" s="216" t="s">
        <v>148</v>
      </c>
      <c r="BK153" s="218">
        <f>BK154</f>
        <v>0</v>
      </c>
    </row>
    <row r="154" spans="1:63" s="12" customFormat="1" ht="22.8" customHeight="1">
      <c r="A154" s="12"/>
      <c r="B154" s="204"/>
      <c r="C154" s="205"/>
      <c r="D154" s="206" t="s">
        <v>80</v>
      </c>
      <c r="E154" s="219" t="s">
        <v>372</v>
      </c>
      <c r="F154" s="219" t="s">
        <v>373</v>
      </c>
      <c r="G154" s="205"/>
      <c r="H154" s="205"/>
      <c r="I154" s="208"/>
      <c r="J154" s="208"/>
      <c r="K154" s="220">
        <f>BK154</f>
        <v>0</v>
      </c>
      <c r="L154" s="205"/>
      <c r="M154" s="210"/>
      <c r="N154" s="211"/>
      <c r="O154" s="212"/>
      <c r="P154" s="212"/>
      <c r="Q154" s="213">
        <f>SUM(Q155:Q195)</f>
        <v>0</v>
      </c>
      <c r="R154" s="213">
        <f>SUM(R155:R195)</f>
        <v>0</v>
      </c>
      <c r="S154" s="212"/>
      <c r="T154" s="214">
        <f>SUM(T155:T195)</f>
        <v>0</v>
      </c>
      <c r="U154" s="212"/>
      <c r="V154" s="214">
        <f>SUM(V155:V195)</f>
        <v>0.007299999999999999</v>
      </c>
      <c r="W154" s="212"/>
      <c r="X154" s="215">
        <f>SUM(X155:X195)</f>
        <v>0.096</v>
      </c>
      <c r="Y154" s="12"/>
      <c r="Z154" s="12"/>
      <c r="AA154" s="12"/>
      <c r="AB154" s="12"/>
      <c r="AC154" s="12"/>
      <c r="AD154" s="12"/>
      <c r="AE154" s="12"/>
      <c r="AR154" s="216" t="s">
        <v>172</v>
      </c>
      <c r="AT154" s="217" t="s">
        <v>80</v>
      </c>
      <c r="AU154" s="217" t="s">
        <v>89</v>
      </c>
      <c r="AY154" s="216" t="s">
        <v>148</v>
      </c>
      <c r="BK154" s="218">
        <f>SUM(BK155:BK195)</f>
        <v>0</v>
      </c>
    </row>
    <row r="155" spans="1:65" s="2" customFormat="1" ht="24.15" customHeight="1">
      <c r="A155" s="38"/>
      <c r="B155" s="39"/>
      <c r="C155" s="274" t="s">
        <v>193</v>
      </c>
      <c r="D155" s="274" t="s">
        <v>162</v>
      </c>
      <c r="E155" s="275" t="s">
        <v>374</v>
      </c>
      <c r="F155" s="276" t="s">
        <v>375</v>
      </c>
      <c r="G155" s="277" t="s">
        <v>165</v>
      </c>
      <c r="H155" s="278">
        <v>25</v>
      </c>
      <c r="I155" s="279"/>
      <c r="J155" s="279"/>
      <c r="K155" s="280">
        <f>ROUND(P155*H155,2)</f>
        <v>0</v>
      </c>
      <c r="L155" s="276" t="s">
        <v>329</v>
      </c>
      <c r="M155" s="44"/>
      <c r="N155" s="281" t="s">
        <v>1</v>
      </c>
      <c r="O155" s="231" t="s">
        <v>44</v>
      </c>
      <c r="P155" s="232">
        <f>I155+J155</f>
        <v>0</v>
      </c>
      <c r="Q155" s="232">
        <f>ROUND(I155*H155,2)</f>
        <v>0</v>
      </c>
      <c r="R155" s="232">
        <f>ROUND(J155*H155,2)</f>
        <v>0</v>
      </c>
      <c r="S155" s="91"/>
      <c r="T155" s="233">
        <f>S155*H155</f>
        <v>0</v>
      </c>
      <c r="U155" s="233">
        <v>0.00015</v>
      </c>
      <c r="V155" s="233">
        <f>U155*H155</f>
        <v>0.00375</v>
      </c>
      <c r="W155" s="233">
        <v>0</v>
      </c>
      <c r="X155" s="234">
        <f>W155*H155</f>
        <v>0</v>
      </c>
      <c r="Y155" s="38"/>
      <c r="Z155" s="38"/>
      <c r="AA155" s="38"/>
      <c r="AB155" s="38"/>
      <c r="AC155" s="38"/>
      <c r="AD155" s="38"/>
      <c r="AE155" s="38"/>
      <c r="AR155" s="235" t="s">
        <v>376</v>
      </c>
      <c r="AT155" s="235" t="s">
        <v>162</v>
      </c>
      <c r="AU155" s="235" t="s">
        <v>91</v>
      </c>
      <c r="AY155" s="17" t="s">
        <v>148</v>
      </c>
      <c r="BE155" s="236">
        <f>IF(O155="základní",K155,0)</f>
        <v>0</v>
      </c>
      <c r="BF155" s="236">
        <f>IF(O155="snížená",K155,0)</f>
        <v>0</v>
      </c>
      <c r="BG155" s="236">
        <f>IF(O155="zákl. přenesená",K155,0)</f>
        <v>0</v>
      </c>
      <c r="BH155" s="236">
        <f>IF(O155="sníž. přenesená",K155,0)</f>
        <v>0</v>
      </c>
      <c r="BI155" s="236">
        <f>IF(O155="nulová",K155,0)</f>
        <v>0</v>
      </c>
      <c r="BJ155" s="17" t="s">
        <v>89</v>
      </c>
      <c r="BK155" s="236">
        <f>ROUND(P155*H155,2)</f>
        <v>0</v>
      </c>
      <c r="BL155" s="17" t="s">
        <v>376</v>
      </c>
      <c r="BM155" s="235" t="s">
        <v>485</v>
      </c>
    </row>
    <row r="156" spans="1:47" s="2" customFormat="1" ht="12">
      <c r="A156" s="38"/>
      <c r="B156" s="39"/>
      <c r="C156" s="40"/>
      <c r="D156" s="237" t="s">
        <v>158</v>
      </c>
      <c r="E156" s="40"/>
      <c r="F156" s="238" t="s">
        <v>378</v>
      </c>
      <c r="G156" s="40"/>
      <c r="H156" s="40"/>
      <c r="I156" s="239"/>
      <c r="J156" s="239"/>
      <c r="K156" s="40"/>
      <c r="L156" s="40"/>
      <c r="M156" s="44"/>
      <c r="N156" s="240"/>
      <c r="O156" s="241"/>
      <c r="P156" s="91"/>
      <c r="Q156" s="91"/>
      <c r="R156" s="91"/>
      <c r="S156" s="91"/>
      <c r="T156" s="91"/>
      <c r="U156" s="91"/>
      <c r="V156" s="91"/>
      <c r="W156" s="91"/>
      <c r="X156" s="92"/>
      <c r="Y156" s="38"/>
      <c r="Z156" s="38"/>
      <c r="AA156" s="38"/>
      <c r="AB156" s="38"/>
      <c r="AC156" s="38"/>
      <c r="AD156" s="38"/>
      <c r="AE156" s="38"/>
      <c r="AT156" s="17" t="s">
        <v>158</v>
      </c>
      <c r="AU156" s="17" t="s">
        <v>91</v>
      </c>
    </row>
    <row r="157" spans="1:47" s="2" customFormat="1" ht="12">
      <c r="A157" s="38"/>
      <c r="B157" s="39"/>
      <c r="C157" s="40"/>
      <c r="D157" s="282" t="s">
        <v>169</v>
      </c>
      <c r="E157" s="40"/>
      <c r="F157" s="283" t="s">
        <v>379</v>
      </c>
      <c r="G157" s="40"/>
      <c r="H157" s="40"/>
      <c r="I157" s="239"/>
      <c r="J157" s="239"/>
      <c r="K157" s="40"/>
      <c r="L157" s="40"/>
      <c r="M157" s="44"/>
      <c r="N157" s="240"/>
      <c r="O157" s="241"/>
      <c r="P157" s="91"/>
      <c r="Q157" s="91"/>
      <c r="R157" s="91"/>
      <c r="S157" s="91"/>
      <c r="T157" s="91"/>
      <c r="U157" s="91"/>
      <c r="V157" s="91"/>
      <c r="W157" s="91"/>
      <c r="X157" s="92"/>
      <c r="Y157" s="38"/>
      <c r="Z157" s="38"/>
      <c r="AA157" s="38"/>
      <c r="AB157" s="38"/>
      <c r="AC157" s="38"/>
      <c r="AD157" s="38"/>
      <c r="AE157" s="38"/>
      <c r="AT157" s="17" t="s">
        <v>169</v>
      </c>
      <c r="AU157" s="17" t="s">
        <v>91</v>
      </c>
    </row>
    <row r="158" spans="1:65" s="2" customFormat="1" ht="24.15" customHeight="1">
      <c r="A158" s="38"/>
      <c r="B158" s="39"/>
      <c r="C158" s="274" t="s">
        <v>155</v>
      </c>
      <c r="D158" s="274" t="s">
        <v>162</v>
      </c>
      <c r="E158" s="275" t="s">
        <v>380</v>
      </c>
      <c r="F158" s="276" t="s">
        <v>381</v>
      </c>
      <c r="G158" s="277" t="s">
        <v>165</v>
      </c>
      <c r="H158" s="278">
        <v>19</v>
      </c>
      <c r="I158" s="279"/>
      <c r="J158" s="279"/>
      <c r="K158" s="280">
        <f>ROUND(P158*H158,2)</f>
        <v>0</v>
      </c>
      <c r="L158" s="276" t="s">
        <v>329</v>
      </c>
      <c r="M158" s="44"/>
      <c r="N158" s="281" t="s">
        <v>1</v>
      </c>
      <c r="O158" s="231" t="s">
        <v>44</v>
      </c>
      <c r="P158" s="232">
        <f>I158+J158</f>
        <v>0</v>
      </c>
      <c r="Q158" s="232">
        <f>ROUND(I158*H158,2)</f>
        <v>0</v>
      </c>
      <c r="R158" s="232">
        <f>ROUND(J158*H158,2)</f>
        <v>0</v>
      </c>
      <c r="S158" s="91"/>
      <c r="T158" s="233">
        <f>S158*H158</f>
        <v>0</v>
      </c>
      <c r="U158" s="233">
        <v>0.00015</v>
      </c>
      <c r="V158" s="233">
        <f>U158*H158</f>
        <v>0.0028499999999999997</v>
      </c>
      <c r="W158" s="233">
        <v>0</v>
      </c>
      <c r="X158" s="234">
        <f>W158*H158</f>
        <v>0</v>
      </c>
      <c r="Y158" s="38"/>
      <c r="Z158" s="38"/>
      <c r="AA158" s="38"/>
      <c r="AB158" s="38"/>
      <c r="AC158" s="38"/>
      <c r="AD158" s="38"/>
      <c r="AE158" s="38"/>
      <c r="AR158" s="235" t="s">
        <v>376</v>
      </c>
      <c r="AT158" s="235" t="s">
        <v>162</v>
      </c>
      <c r="AU158" s="235" t="s">
        <v>91</v>
      </c>
      <c r="AY158" s="17" t="s">
        <v>148</v>
      </c>
      <c r="BE158" s="236">
        <f>IF(O158="základní",K158,0)</f>
        <v>0</v>
      </c>
      <c r="BF158" s="236">
        <f>IF(O158="snížená",K158,0)</f>
        <v>0</v>
      </c>
      <c r="BG158" s="236">
        <f>IF(O158="zákl. přenesená",K158,0)</f>
        <v>0</v>
      </c>
      <c r="BH158" s="236">
        <f>IF(O158="sníž. přenesená",K158,0)</f>
        <v>0</v>
      </c>
      <c r="BI158" s="236">
        <f>IF(O158="nulová",K158,0)</f>
        <v>0</v>
      </c>
      <c r="BJ158" s="17" t="s">
        <v>89</v>
      </c>
      <c r="BK158" s="236">
        <f>ROUND(P158*H158,2)</f>
        <v>0</v>
      </c>
      <c r="BL158" s="17" t="s">
        <v>376</v>
      </c>
      <c r="BM158" s="235" t="s">
        <v>486</v>
      </c>
    </row>
    <row r="159" spans="1:47" s="2" customFormat="1" ht="12">
      <c r="A159" s="38"/>
      <c r="B159" s="39"/>
      <c r="C159" s="40"/>
      <c r="D159" s="237" t="s">
        <v>158</v>
      </c>
      <c r="E159" s="40"/>
      <c r="F159" s="238" t="s">
        <v>383</v>
      </c>
      <c r="G159" s="40"/>
      <c r="H159" s="40"/>
      <c r="I159" s="239"/>
      <c r="J159" s="239"/>
      <c r="K159" s="40"/>
      <c r="L159" s="40"/>
      <c r="M159" s="44"/>
      <c r="N159" s="240"/>
      <c r="O159" s="241"/>
      <c r="P159" s="91"/>
      <c r="Q159" s="91"/>
      <c r="R159" s="91"/>
      <c r="S159" s="91"/>
      <c r="T159" s="91"/>
      <c r="U159" s="91"/>
      <c r="V159" s="91"/>
      <c r="W159" s="91"/>
      <c r="X159" s="92"/>
      <c r="Y159" s="38"/>
      <c r="Z159" s="38"/>
      <c r="AA159" s="38"/>
      <c r="AB159" s="38"/>
      <c r="AC159" s="38"/>
      <c r="AD159" s="38"/>
      <c r="AE159" s="38"/>
      <c r="AT159" s="17" t="s">
        <v>158</v>
      </c>
      <c r="AU159" s="17" t="s">
        <v>91</v>
      </c>
    </row>
    <row r="160" spans="1:47" s="2" customFormat="1" ht="12">
      <c r="A160" s="38"/>
      <c r="B160" s="39"/>
      <c r="C160" s="40"/>
      <c r="D160" s="282" t="s">
        <v>169</v>
      </c>
      <c r="E160" s="40"/>
      <c r="F160" s="283" t="s">
        <v>384</v>
      </c>
      <c r="G160" s="40"/>
      <c r="H160" s="40"/>
      <c r="I160" s="239"/>
      <c r="J160" s="239"/>
      <c r="K160" s="40"/>
      <c r="L160" s="40"/>
      <c r="M160" s="44"/>
      <c r="N160" s="240"/>
      <c r="O160" s="241"/>
      <c r="P160" s="91"/>
      <c r="Q160" s="91"/>
      <c r="R160" s="91"/>
      <c r="S160" s="91"/>
      <c r="T160" s="91"/>
      <c r="U160" s="91"/>
      <c r="V160" s="91"/>
      <c r="W160" s="91"/>
      <c r="X160" s="92"/>
      <c r="Y160" s="38"/>
      <c r="Z160" s="38"/>
      <c r="AA160" s="38"/>
      <c r="AB160" s="38"/>
      <c r="AC160" s="38"/>
      <c r="AD160" s="38"/>
      <c r="AE160" s="38"/>
      <c r="AT160" s="17" t="s">
        <v>169</v>
      </c>
      <c r="AU160" s="17" t="s">
        <v>91</v>
      </c>
    </row>
    <row r="161" spans="1:65" s="2" customFormat="1" ht="24.15" customHeight="1">
      <c r="A161" s="38"/>
      <c r="B161" s="39"/>
      <c r="C161" s="274" t="s">
        <v>202</v>
      </c>
      <c r="D161" s="274" t="s">
        <v>162</v>
      </c>
      <c r="E161" s="275" t="s">
        <v>385</v>
      </c>
      <c r="F161" s="276" t="s">
        <v>386</v>
      </c>
      <c r="G161" s="277" t="s">
        <v>165</v>
      </c>
      <c r="H161" s="278">
        <v>2</v>
      </c>
      <c r="I161" s="279"/>
      <c r="J161" s="279"/>
      <c r="K161" s="280">
        <f>ROUND(P161*H161,2)</f>
        <v>0</v>
      </c>
      <c r="L161" s="276" t="s">
        <v>329</v>
      </c>
      <c r="M161" s="44"/>
      <c r="N161" s="281" t="s">
        <v>1</v>
      </c>
      <c r="O161" s="231" t="s">
        <v>44</v>
      </c>
      <c r="P161" s="232">
        <f>I161+J161</f>
        <v>0</v>
      </c>
      <c r="Q161" s="232">
        <f>ROUND(I161*H161,2)</f>
        <v>0</v>
      </c>
      <c r="R161" s="232">
        <f>ROUND(J161*H161,2)</f>
        <v>0</v>
      </c>
      <c r="S161" s="91"/>
      <c r="T161" s="233">
        <f>S161*H161</f>
        <v>0</v>
      </c>
      <c r="U161" s="233">
        <v>0.00035</v>
      </c>
      <c r="V161" s="233">
        <f>U161*H161</f>
        <v>0.0007</v>
      </c>
      <c r="W161" s="233">
        <v>0</v>
      </c>
      <c r="X161" s="234">
        <f>W161*H161</f>
        <v>0</v>
      </c>
      <c r="Y161" s="38"/>
      <c r="Z161" s="38"/>
      <c r="AA161" s="38"/>
      <c r="AB161" s="38"/>
      <c r="AC161" s="38"/>
      <c r="AD161" s="38"/>
      <c r="AE161" s="38"/>
      <c r="AR161" s="235" t="s">
        <v>376</v>
      </c>
      <c r="AT161" s="235" t="s">
        <v>162</v>
      </c>
      <c r="AU161" s="235" t="s">
        <v>91</v>
      </c>
      <c r="AY161" s="17" t="s">
        <v>148</v>
      </c>
      <c r="BE161" s="236">
        <f>IF(O161="základní",K161,0)</f>
        <v>0</v>
      </c>
      <c r="BF161" s="236">
        <f>IF(O161="snížená",K161,0)</f>
        <v>0</v>
      </c>
      <c r="BG161" s="236">
        <f>IF(O161="zákl. přenesená",K161,0)</f>
        <v>0</v>
      </c>
      <c r="BH161" s="236">
        <f>IF(O161="sníž. přenesená",K161,0)</f>
        <v>0</v>
      </c>
      <c r="BI161" s="236">
        <f>IF(O161="nulová",K161,0)</f>
        <v>0</v>
      </c>
      <c r="BJ161" s="17" t="s">
        <v>89</v>
      </c>
      <c r="BK161" s="236">
        <f>ROUND(P161*H161,2)</f>
        <v>0</v>
      </c>
      <c r="BL161" s="17" t="s">
        <v>376</v>
      </c>
      <c r="BM161" s="235" t="s">
        <v>487</v>
      </c>
    </row>
    <row r="162" spans="1:47" s="2" customFormat="1" ht="12">
      <c r="A162" s="38"/>
      <c r="B162" s="39"/>
      <c r="C162" s="40"/>
      <c r="D162" s="237" t="s">
        <v>158</v>
      </c>
      <c r="E162" s="40"/>
      <c r="F162" s="238" t="s">
        <v>388</v>
      </c>
      <c r="G162" s="40"/>
      <c r="H162" s="40"/>
      <c r="I162" s="239"/>
      <c r="J162" s="239"/>
      <c r="K162" s="40"/>
      <c r="L162" s="40"/>
      <c r="M162" s="44"/>
      <c r="N162" s="240"/>
      <c r="O162" s="241"/>
      <c r="P162" s="91"/>
      <c r="Q162" s="91"/>
      <c r="R162" s="91"/>
      <c r="S162" s="91"/>
      <c r="T162" s="91"/>
      <c r="U162" s="91"/>
      <c r="V162" s="91"/>
      <c r="W162" s="91"/>
      <c r="X162" s="92"/>
      <c r="Y162" s="38"/>
      <c r="Z162" s="38"/>
      <c r="AA162" s="38"/>
      <c r="AB162" s="38"/>
      <c r="AC162" s="38"/>
      <c r="AD162" s="38"/>
      <c r="AE162" s="38"/>
      <c r="AT162" s="17" t="s">
        <v>158</v>
      </c>
      <c r="AU162" s="17" t="s">
        <v>91</v>
      </c>
    </row>
    <row r="163" spans="1:47" s="2" customFormat="1" ht="12">
      <c r="A163" s="38"/>
      <c r="B163" s="39"/>
      <c r="C163" s="40"/>
      <c r="D163" s="282" t="s">
        <v>169</v>
      </c>
      <c r="E163" s="40"/>
      <c r="F163" s="283" t="s">
        <v>389</v>
      </c>
      <c r="G163" s="40"/>
      <c r="H163" s="40"/>
      <c r="I163" s="239"/>
      <c r="J163" s="239"/>
      <c r="K163" s="40"/>
      <c r="L163" s="40"/>
      <c r="M163" s="44"/>
      <c r="N163" s="240"/>
      <c r="O163" s="241"/>
      <c r="P163" s="91"/>
      <c r="Q163" s="91"/>
      <c r="R163" s="91"/>
      <c r="S163" s="91"/>
      <c r="T163" s="91"/>
      <c r="U163" s="91"/>
      <c r="V163" s="91"/>
      <c r="W163" s="91"/>
      <c r="X163" s="92"/>
      <c r="Y163" s="38"/>
      <c r="Z163" s="38"/>
      <c r="AA163" s="38"/>
      <c r="AB163" s="38"/>
      <c r="AC163" s="38"/>
      <c r="AD163" s="38"/>
      <c r="AE163" s="38"/>
      <c r="AT163" s="17" t="s">
        <v>169</v>
      </c>
      <c r="AU163" s="17" t="s">
        <v>91</v>
      </c>
    </row>
    <row r="164" spans="1:65" s="2" customFormat="1" ht="24.15" customHeight="1">
      <c r="A164" s="38"/>
      <c r="B164" s="39"/>
      <c r="C164" s="274" t="s">
        <v>206</v>
      </c>
      <c r="D164" s="274" t="s">
        <v>162</v>
      </c>
      <c r="E164" s="275" t="s">
        <v>390</v>
      </c>
      <c r="F164" s="276" t="s">
        <v>391</v>
      </c>
      <c r="G164" s="277" t="s">
        <v>165</v>
      </c>
      <c r="H164" s="278">
        <v>25</v>
      </c>
      <c r="I164" s="279"/>
      <c r="J164" s="279"/>
      <c r="K164" s="280">
        <f>ROUND(P164*H164,2)</f>
        <v>0</v>
      </c>
      <c r="L164" s="276" t="s">
        <v>1</v>
      </c>
      <c r="M164" s="44"/>
      <c r="N164" s="281" t="s">
        <v>1</v>
      </c>
      <c r="O164" s="231" t="s">
        <v>44</v>
      </c>
      <c r="P164" s="232">
        <f>I164+J164</f>
        <v>0</v>
      </c>
      <c r="Q164" s="232">
        <f>ROUND(I164*H164,2)</f>
        <v>0</v>
      </c>
      <c r="R164" s="232">
        <f>ROUND(J164*H164,2)</f>
        <v>0</v>
      </c>
      <c r="S164" s="91"/>
      <c r="T164" s="233">
        <f>S164*H164</f>
        <v>0</v>
      </c>
      <c r="U164" s="233">
        <v>0</v>
      </c>
      <c r="V164" s="233">
        <f>U164*H164</f>
        <v>0</v>
      </c>
      <c r="W164" s="233">
        <v>0.002</v>
      </c>
      <c r="X164" s="234">
        <f>W164*H164</f>
        <v>0.05</v>
      </c>
      <c r="Y164" s="38"/>
      <c r="Z164" s="38"/>
      <c r="AA164" s="38"/>
      <c r="AB164" s="38"/>
      <c r="AC164" s="38"/>
      <c r="AD164" s="38"/>
      <c r="AE164" s="38"/>
      <c r="AR164" s="235" t="s">
        <v>376</v>
      </c>
      <c r="AT164" s="235" t="s">
        <v>162</v>
      </c>
      <c r="AU164" s="235" t="s">
        <v>91</v>
      </c>
      <c r="AY164" s="17" t="s">
        <v>148</v>
      </c>
      <c r="BE164" s="236">
        <f>IF(O164="základní",K164,0)</f>
        <v>0</v>
      </c>
      <c r="BF164" s="236">
        <f>IF(O164="snížená",K164,0)</f>
        <v>0</v>
      </c>
      <c r="BG164" s="236">
        <f>IF(O164="zákl. přenesená",K164,0)</f>
        <v>0</v>
      </c>
      <c r="BH164" s="236">
        <f>IF(O164="sníž. přenesená",K164,0)</f>
        <v>0</v>
      </c>
      <c r="BI164" s="236">
        <f>IF(O164="nulová",K164,0)</f>
        <v>0</v>
      </c>
      <c r="BJ164" s="17" t="s">
        <v>89</v>
      </c>
      <c r="BK164" s="236">
        <f>ROUND(P164*H164,2)</f>
        <v>0</v>
      </c>
      <c r="BL164" s="17" t="s">
        <v>376</v>
      </c>
      <c r="BM164" s="235" t="s">
        <v>488</v>
      </c>
    </row>
    <row r="165" spans="1:47" s="2" customFormat="1" ht="12">
      <c r="A165" s="38"/>
      <c r="B165" s="39"/>
      <c r="C165" s="40"/>
      <c r="D165" s="237" t="s">
        <v>158</v>
      </c>
      <c r="E165" s="40"/>
      <c r="F165" s="238" t="s">
        <v>393</v>
      </c>
      <c r="G165" s="40"/>
      <c r="H165" s="40"/>
      <c r="I165" s="239"/>
      <c r="J165" s="239"/>
      <c r="K165" s="40"/>
      <c r="L165" s="40"/>
      <c r="M165" s="44"/>
      <c r="N165" s="240"/>
      <c r="O165" s="241"/>
      <c r="P165" s="91"/>
      <c r="Q165" s="91"/>
      <c r="R165" s="91"/>
      <c r="S165" s="91"/>
      <c r="T165" s="91"/>
      <c r="U165" s="91"/>
      <c r="V165" s="91"/>
      <c r="W165" s="91"/>
      <c r="X165" s="92"/>
      <c r="Y165" s="38"/>
      <c r="Z165" s="38"/>
      <c r="AA165" s="38"/>
      <c r="AB165" s="38"/>
      <c r="AC165" s="38"/>
      <c r="AD165" s="38"/>
      <c r="AE165" s="38"/>
      <c r="AT165" s="17" t="s">
        <v>158</v>
      </c>
      <c r="AU165" s="17" t="s">
        <v>91</v>
      </c>
    </row>
    <row r="166" spans="1:65" s="2" customFormat="1" ht="33" customHeight="1">
      <c r="A166" s="38"/>
      <c r="B166" s="39"/>
      <c r="C166" s="274" t="s">
        <v>212</v>
      </c>
      <c r="D166" s="274" t="s">
        <v>162</v>
      </c>
      <c r="E166" s="275" t="s">
        <v>394</v>
      </c>
      <c r="F166" s="276" t="s">
        <v>395</v>
      </c>
      <c r="G166" s="277" t="s">
        <v>165</v>
      </c>
      <c r="H166" s="278">
        <v>19</v>
      </c>
      <c r="I166" s="279"/>
      <c r="J166" s="279"/>
      <c r="K166" s="280">
        <f>ROUND(P166*H166,2)</f>
        <v>0</v>
      </c>
      <c r="L166" s="276" t="s">
        <v>329</v>
      </c>
      <c r="M166" s="44"/>
      <c r="N166" s="281" t="s">
        <v>1</v>
      </c>
      <c r="O166" s="231" t="s">
        <v>44</v>
      </c>
      <c r="P166" s="232">
        <f>I166+J166</f>
        <v>0</v>
      </c>
      <c r="Q166" s="232">
        <f>ROUND(I166*H166,2)</f>
        <v>0</v>
      </c>
      <c r="R166" s="232">
        <f>ROUND(J166*H166,2)</f>
        <v>0</v>
      </c>
      <c r="S166" s="91"/>
      <c r="T166" s="233">
        <f>S166*H166</f>
        <v>0</v>
      </c>
      <c r="U166" s="233">
        <v>0</v>
      </c>
      <c r="V166" s="233">
        <f>U166*H166</f>
        <v>0</v>
      </c>
      <c r="W166" s="233">
        <v>0.002</v>
      </c>
      <c r="X166" s="234">
        <f>W166*H166</f>
        <v>0.038</v>
      </c>
      <c r="Y166" s="38"/>
      <c r="Z166" s="38"/>
      <c r="AA166" s="38"/>
      <c r="AB166" s="38"/>
      <c r="AC166" s="38"/>
      <c r="AD166" s="38"/>
      <c r="AE166" s="38"/>
      <c r="AR166" s="235" t="s">
        <v>376</v>
      </c>
      <c r="AT166" s="235" t="s">
        <v>162</v>
      </c>
      <c r="AU166" s="235" t="s">
        <v>91</v>
      </c>
      <c r="AY166" s="17" t="s">
        <v>148</v>
      </c>
      <c r="BE166" s="236">
        <f>IF(O166="základní",K166,0)</f>
        <v>0</v>
      </c>
      <c r="BF166" s="236">
        <f>IF(O166="snížená",K166,0)</f>
        <v>0</v>
      </c>
      <c r="BG166" s="236">
        <f>IF(O166="zákl. přenesená",K166,0)</f>
        <v>0</v>
      </c>
      <c r="BH166" s="236">
        <f>IF(O166="sníž. přenesená",K166,0)</f>
        <v>0</v>
      </c>
      <c r="BI166" s="236">
        <f>IF(O166="nulová",K166,0)</f>
        <v>0</v>
      </c>
      <c r="BJ166" s="17" t="s">
        <v>89</v>
      </c>
      <c r="BK166" s="236">
        <f>ROUND(P166*H166,2)</f>
        <v>0</v>
      </c>
      <c r="BL166" s="17" t="s">
        <v>376</v>
      </c>
      <c r="BM166" s="235" t="s">
        <v>489</v>
      </c>
    </row>
    <row r="167" spans="1:47" s="2" customFormat="1" ht="12">
      <c r="A167" s="38"/>
      <c r="B167" s="39"/>
      <c r="C167" s="40"/>
      <c r="D167" s="237" t="s">
        <v>158</v>
      </c>
      <c r="E167" s="40"/>
      <c r="F167" s="238" t="s">
        <v>397</v>
      </c>
      <c r="G167" s="40"/>
      <c r="H167" s="40"/>
      <c r="I167" s="239"/>
      <c r="J167" s="239"/>
      <c r="K167" s="40"/>
      <c r="L167" s="40"/>
      <c r="M167" s="44"/>
      <c r="N167" s="240"/>
      <c r="O167" s="241"/>
      <c r="P167" s="91"/>
      <c r="Q167" s="91"/>
      <c r="R167" s="91"/>
      <c r="S167" s="91"/>
      <c r="T167" s="91"/>
      <c r="U167" s="91"/>
      <c r="V167" s="91"/>
      <c r="W167" s="91"/>
      <c r="X167" s="92"/>
      <c r="Y167" s="38"/>
      <c r="Z167" s="38"/>
      <c r="AA167" s="38"/>
      <c r="AB167" s="38"/>
      <c r="AC167" s="38"/>
      <c r="AD167" s="38"/>
      <c r="AE167" s="38"/>
      <c r="AT167" s="17" t="s">
        <v>158</v>
      </c>
      <c r="AU167" s="17" t="s">
        <v>91</v>
      </c>
    </row>
    <row r="168" spans="1:47" s="2" customFormat="1" ht="12">
      <c r="A168" s="38"/>
      <c r="B168" s="39"/>
      <c r="C168" s="40"/>
      <c r="D168" s="282" t="s">
        <v>169</v>
      </c>
      <c r="E168" s="40"/>
      <c r="F168" s="283" t="s">
        <v>398</v>
      </c>
      <c r="G168" s="40"/>
      <c r="H168" s="40"/>
      <c r="I168" s="239"/>
      <c r="J168" s="239"/>
      <c r="K168" s="40"/>
      <c r="L168" s="40"/>
      <c r="M168" s="44"/>
      <c r="N168" s="240"/>
      <c r="O168" s="241"/>
      <c r="P168" s="91"/>
      <c r="Q168" s="91"/>
      <c r="R168" s="91"/>
      <c r="S168" s="91"/>
      <c r="T168" s="91"/>
      <c r="U168" s="91"/>
      <c r="V168" s="91"/>
      <c r="W168" s="91"/>
      <c r="X168" s="92"/>
      <c r="Y168" s="38"/>
      <c r="Z168" s="38"/>
      <c r="AA168" s="38"/>
      <c r="AB168" s="38"/>
      <c r="AC168" s="38"/>
      <c r="AD168" s="38"/>
      <c r="AE168" s="38"/>
      <c r="AT168" s="17" t="s">
        <v>169</v>
      </c>
      <c r="AU168" s="17" t="s">
        <v>91</v>
      </c>
    </row>
    <row r="169" spans="1:65" s="2" customFormat="1" ht="33" customHeight="1">
      <c r="A169" s="38"/>
      <c r="B169" s="39"/>
      <c r="C169" s="274" t="s">
        <v>216</v>
      </c>
      <c r="D169" s="274" t="s">
        <v>162</v>
      </c>
      <c r="E169" s="275" t="s">
        <v>399</v>
      </c>
      <c r="F169" s="276" t="s">
        <v>400</v>
      </c>
      <c r="G169" s="277" t="s">
        <v>165</v>
      </c>
      <c r="H169" s="278">
        <v>2</v>
      </c>
      <c r="I169" s="279"/>
      <c r="J169" s="279"/>
      <c r="K169" s="280">
        <f>ROUND(P169*H169,2)</f>
        <v>0</v>
      </c>
      <c r="L169" s="276" t="s">
        <v>329</v>
      </c>
      <c r="M169" s="44"/>
      <c r="N169" s="281" t="s">
        <v>1</v>
      </c>
      <c r="O169" s="231" t="s">
        <v>44</v>
      </c>
      <c r="P169" s="232">
        <f>I169+J169</f>
        <v>0</v>
      </c>
      <c r="Q169" s="232">
        <f>ROUND(I169*H169,2)</f>
        <v>0</v>
      </c>
      <c r="R169" s="232">
        <f>ROUND(J169*H169,2)</f>
        <v>0</v>
      </c>
      <c r="S169" s="91"/>
      <c r="T169" s="233">
        <f>S169*H169</f>
        <v>0</v>
      </c>
      <c r="U169" s="233">
        <v>0</v>
      </c>
      <c r="V169" s="233">
        <f>U169*H169</f>
        <v>0</v>
      </c>
      <c r="W169" s="233">
        <v>0.004</v>
      </c>
      <c r="X169" s="234">
        <f>W169*H169</f>
        <v>0.008</v>
      </c>
      <c r="Y169" s="38"/>
      <c r="Z169" s="38"/>
      <c r="AA169" s="38"/>
      <c r="AB169" s="38"/>
      <c r="AC169" s="38"/>
      <c r="AD169" s="38"/>
      <c r="AE169" s="38"/>
      <c r="AR169" s="235" t="s">
        <v>376</v>
      </c>
      <c r="AT169" s="235" t="s">
        <v>162</v>
      </c>
      <c r="AU169" s="235" t="s">
        <v>91</v>
      </c>
      <c r="AY169" s="17" t="s">
        <v>148</v>
      </c>
      <c r="BE169" s="236">
        <f>IF(O169="základní",K169,0)</f>
        <v>0</v>
      </c>
      <c r="BF169" s="236">
        <f>IF(O169="snížená",K169,0)</f>
        <v>0</v>
      </c>
      <c r="BG169" s="236">
        <f>IF(O169="zákl. přenesená",K169,0)</f>
        <v>0</v>
      </c>
      <c r="BH169" s="236">
        <f>IF(O169="sníž. přenesená",K169,0)</f>
        <v>0</v>
      </c>
      <c r="BI169" s="236">
        <f>IF(O169="nulová",K169,0)</f>
        <v>0</v>
      </c>
      <c r="BJ169" s="17" t="s">
        <v>89</v>
      </c>
      <c r="BK169" s="236">
        <f>ROUND(P169*H169,2)</f>
        <v>0</v>
      </c>
      <c r="BL169" s="17" t="s">
        <v>376</v>
      </c>
      <c r="BM169" s="235" t="s">
        <v>490</v>
      </c>
    </row>
    <row r="170" spans="1:47" s="2" customFormat="1" ht="12">
      <c r="A170" s="38"/>
      <c r="B170" s="39"/>
      <c r="C170" s="40"/>
      <c r="D170" s="237" t="s">
        <v>158</v>
      </c>
      <c r="E170" s="40"/>
      <c r="F170" s="238" t="s">
        <v>402</v>
      </c>
      <c r="G170" s="40"/>
      <c r="H170" s="40"/>
      <c r="I170" s="239"/>
      <c r="J170" s="239"/>
      <c r="K170" s="40"/>
      <c r="L170" s="40"/>
      <c r="M170" s="44"/>
      <c r="N170" s="240"/>
      <c r="O170" s="241"/>
      <c r="P170" s="91"/>
      <c r="Q170" s="91"/>
      <c r="R170" s="91"/>
      <c r="S170" s="91"/>
      <c r="T170" s="91"/>
      <c r="U170" s="91"/>
      <c r="V170" s="91"/>
      <c r="W170" s="91"/>
      <c r="X170" s="92"/>
      <c r="Y170" s="38"/>
      <c r="Z170" s="38"/>
      <c r="AA170" s="38"/>
      <c r="AB170" s="38"/>
      <c r="AC170" s="38"/>
      <c r="AD170" s="38"/>
      <c r="AE170" s="38"/>
      <c r="AT170" s="17" t="s">
        <v>158</v>
      </c>
      <c r="AU170" s="17" t="s">
        <v>91</v>
      </c>
    </row>
    <row r="171" spans="1:47" s="2" customFormat="1" ht="12">
      <c r="A171" s="38"/>
      <c r="B171" s="39"/>
      <c r="C171" s="40"/>
      <c r="D171" s="282" t="s">
        <v>169</v>
      </c>
      <c r="E171" s="40"/>
      <c r="F171" s="283" t="s">
        <v>403</v>
      </c>
      <c r="G171" s="40"/>
      <c r="H171" s="40"/>
      <c r="I171" s="239"/>
      <c r="J171" s="239"/>
      <c r="K171" s="40"/>
      <c r="L171" s="40"/>
      <c r="M171" s="44"/>
      <c r="N171" s="240"/>
      <c r="O171" s="241"/>
      <c r="P171" s="91"/>
      <c r="Q171" s="91"/>
      <c r="R171" s="91"/>
      <c r="S171" s="91"/>
      <c r="T171" s="91"/>
      <c r="U171" s="91"/>
      <c r="V171" s="91"/>
      <c r="W171" s="91"/>
      <c r="X171" s="92"/>
      <c r="Y171" s="38"/>
      <c r="Z171" s="38"/>
      <c r="AA171" s="38"/>
      <c r="AB171" s="38"/>
      <c r="AC171" s="38"/>
      <c r="AD171" s="38"/>
      <c r="AE171" s="38"/>
      <c r="AT171" s="17" t="s">
        <v>169</v>
      </c>
      <c r="AU171" s="17" t="s">
        <v>91</v>
      </c>
    </row>
    <row r="172" spans="1:65" s="2" customFormat="1" ht="24.15" customHeight="1">
      <c r="A172" s="38"/>
      <c r="B172" s="39"/>
      <c r="C172" s="274" t="s">
        <v>222</v>
      </c>
      <c r="D172" s="274" t="s">
        <v>162</v>
      </c>
      <c r="E172" s="275" t="s">
        <v>404</v>
      </c>
      <c r="F172" s="276" t="s">
        <v>405</v>
      </c>
      <c r="G172" s="277" t="s">
        <v>351</v>
      </c>
      <c r="H172" s="278">
        <v>0.096</v>
      </c>
      <c r="I172" s="279"/>
      <c r="J172" s="279"/>
      <c r="K172" s="280">
        <f>ROUND(P172*H172,2)</f>
        <v>0</v>
      </c>
      <c r="L172" s="276" t="s">
        <v>329</v>
      </c>
      <c r="M172" s="44"/>
      <c r="N172" s="281" t="s">
        <v>1</v>
      </c>
      <c r="O172" s="231" t="s">
        <v>44</v>
      </c>
      <c r="P172" s="232">
        <f>I172+J172</f>
        <v>0</v>
      </c>
      <c r="Q172" s="232">
        <f>ROUND(I172*H172,2)</f>
        <v>0</v>
      </c>
      <c r="R172" s="232">
        <f>ROUND(J172*H172,2)</f>
        <v>0</v>
      </c>
      <c r="S172" s="91"/>
      <c r="T172" s="233">
        <f>S172*H172</f>
        <v>0</v>
      </c>
      <c r="U172" s="233">
        <v>0</v>
      </c>
      <c r="V172" s="233">
        <f>U172*H172</f>
        <v>0</v>
      </c>
      <c r="W172" s="233">
        <v>0</v>
      </c>
      <c r="X172" s="234">
        <f>W172*H172</f>
        <v>0</v>
      </c>
      <c r="Y172" s="38"/>
      <c r="Z172" s="38"/>
      <c r="AA172" s="38"/>
      <c r="AB172" s="38"/>
      <c r="AC172" s="38"/>
      <c r="AD172" s="38"/>
      <c r="AE172" s="38"/>
      <c r="AR172" s="235" t="s">
        <v>376</v>
      </c>
      <c r="AT172" s="235" t="s">
        <v>162</v>
      </c>
      <c r="AU172" s="235" t="s">
        <v>91</v>
      </c>
      <c r="AY172" s="17" t="s">
        <v>148</v>
      </c>
      <c r="BE172" s="236">
        <f>IF(O172="základní",K172,0)</f>
        <v>0</v>
      </c>
      <c r="BF172" s="236">
        <f>IF(O172="snížená",K172,0)</f>
        <v>0</v>
      </c>
      <c r="BG172" s="236">
        <f>IF(O172="zákl. přenesená",K172,0)</f>
        <v>0</v>
      </c>
      <c r="BH172" s="236">
        <f>IF(O172="sníž. přenesená",K172,0)</f>
        <v>0</v>
      </c>
      <c r="BI172" s="236">
        <f>IF(O172="nulová",K172,0)</f>
        <v>0</v>
      </c>
      <c r="BJ172" s="17" t="s">
        <v>89</v>
      </c>
      <c r="BK172" s="236">
        <f>ROUND(P172*H172,2)</f>
        <v>0</v>
      </c>
      <c r="BL172" s="17" t="s">
        <v>376</v>
      </c>
      <c r="BM172" s="235" t="s">
        <v>491</v>
      </c>
    </row>
    <row r="173" spans="1:47" s="2" customFormat="1" ht="12">
      <c r="A173" s="38"/>
      <c r="B173" s="39"/>
      <c r="C173" s="40"/>
      <c r="D173" s="237" t="s">
        <v>158</v>
      </c>
      <c r="E173" s="40"/>
      <c r="F173" s="238" t="s">
        <v>407</v>
      </c>
      <c r="G173" s="40"/>
      <c r="H173" s="40"/>
      <c r="I173" s="239"/>
      <c r="J173" s="239"/>
      <c r="K173" s="40"/>
      <c r="L173" s="40"/>
      <c r="M173" s="44"/>
      <c r="N173" s="240"/>
      <c r="O173" s="241"/>
      <c r="P173" s="91"/>
      <c r="Q173" s="91"/>
      <c r="R173" s="91"/>
      <c r="S173" s="91"/>
      <c r="T173" s="91"/>
      <c r="U173" s="91"/>
      <c r="V173" s="91"/>
      <c r="W173" s="91"/>
      <c r="X173" s="92"/>
      <c r="Y173" s="38"/>
      <c r="Z173" s="38"/>
      <c r="AA173" s="38"/>
      <c r="AB173" s="38"/>
      <c r="AC173" s="38"/>
      <c r="AD173" s="38"/>
      <c r="AE173" s="38"/>
      <c r="AT173" s="17" t="s">
        <v>158</v>
      </c>
      <c r="AU173" s="17" t="s">
        <v>91</v>
      </c>
    </row>
    <row r="174" spans="1:47" s="2" customFormat="1" ht="12">
      <c r="A174" s="38"/>
      <c r="B174" s="39"/>
      <c r="C174" s="40"/>
      <c r="D174" s="282" t="s">
        <v>169</v>
      </c>
      <c r="E174" s="40"/>
      <c r="F174" s="283" t="s">
        <v>408</v>
      </c>
      <c r="G174" s="40"/>
      <c r="H174" s="40"/>
      <c r="I174" s="239"/>
      <c r="J174" s="239"/>
      <c r="K174" s="40"/>
      <c r="L174" s="40"/>
      <c r="M174" s="44"/>
      <c r="N174" s="240"/>
      <c r="O174" s="241"/>
      <c r="P174" s="91"/>
      <c r="Q174" s="91"/>
      <c r="R174" s="91"/>
      <c r="S174" s="91"/>
      <c r="T174" s="91"/>
      <c r="U174" s="91"/>
      <c r="V174" s="91"/>
      <c r="W174" s="91"/>
      <c r="X174" s="92"/>
      <c r="Y174" s="38"/>
      <c r="Z174" s="38"/>
      <c r="AA174" s="38"/>
      <c r="AB174" s="38"/>
      <c r="AC174" s="38"/>
      <c r="AD174" s="38"/>
      <c r="AE174" s="38"/>
      <c r="AT174" s="17" t="s">
        <v>169</v>
      </c>
      <c r="AU174" s="17" t="s">
        <v>91</v>
      </c>
    </row>
    <row r="175" spans="1:47" s="2" customFormat="1" ht="12">
      <c r="A175" s="38"/>
      <c r="B175" s="39"/>
      <c r="C175" s="40"/>
      <c r="D175" s="237" t="s">
        <v>285</v>
      </c>
      <c r="E175" s="40"/>
      <c r="F175" s="284" t="s">
        <v>409</v>
      </c>
      <c r="G175" s="40"/>
      <c r="H175" s="40"/>
      <c r="I175" s="239"/>
      <c r="J175" s="239"/>
      <c r="K175" s="40"/>
      <c r="L175" s="40"/>
      <c r="M175" s="44"/>
      <c r="N175" s="240"/>
      <c r="O175" s="241"/>
      <c r="P175" s="91"/>
      <c r="Q175" s="91"/>
      <c r="R175" s="91"/>
      <c r="S175" s="91"/>
      <c r="T175" s="91"/>
      <c r="U175" s="91"/>
      <c r="V175" s="91"/>
      <c r="W175" s="91"/>
      <c r="X175" s="92"/>
      <c r="Y175" s="38"/>
      <c r="Z175" s="38"/>
      <c r="AA175" s="38"/>
      <c r="AB175" s="38"/>
      <c r="AC175" s="38"/>
      <c r="AD175" s="38"/>
      <c r="AE175" s="38"/>
      <c r="AT175" s="17" t="s">
        <v>285</v>
      </c>
      <c r="AU175" s="17" t="s">
        <v>91</v>
      </c>
    </row>
    <row r="176" spans="1:65" s="2" customFormat="1" ht="24.15" customHeight="1">
      <c r="A176" s="38"/>
      <c r="B176" s="39"/>
      <c r="C176" s="274" t="s">
        <v>226</v>
      </c>
      <c r="D176" s="274" t="s">
        <v>162</v>
      </c>
      <c r="E176" s="275" t="s">
        <v>410</v>
      </c>
      <c r="F176" s="276" t="s">
        <v>411</v>
      </c>
      <c r="G176" s="277" t="s">
        <v>351</v>
      </c>
      <c r="H176" s="278">
        <v>0.096</v>
      </c>
      <c r="I176" s="279"/>
      <c r="J176" s="279"/>
      <c r="K176" s="280">
        <f>ROUND(P176*H176,2)</f>
        <v>0</v>
      </c>
      <c r="L176" s="276" t="s">
        <v>329</v>
      </c>
      <c r="M176" s="44"/>
      <c r="N176" s="281" t="s">
        <v>1</v>
      </c>
      <c r="O176" s="231" t="s">
        <v>44</v>
      </c>
      <c r="P176" s="232">
        <f>I176+J176</f>
        <v>0</v>
      </c>
      <c r="Q176" s="232">
        <f>ROUND(I176*H176,2)</f>
        <v>0</v>
      </c>
      <c r="R176" s="232">
        <f>ROUND(J176*H176,2)</f>
        <v>0</v>
      </c>
      <c r="S176" s="91"/>
      <c r="T176" s="233">
        <f>S176*H176</f>
        <v>0</v>
      </c>
      <c r="U176" s="233">
        <v>0</v>
      </c>
      <c r="V176" s="233">
        <f>U176*H176</f>
        <v>0</v>
      </c>
      <c r="W176" s="233">
        <v>0</v>
      </c>
      <c r="X176" s="234">
        <f>W176*H176</f>
        <v>0</v>
      </c>
      <c r="Y176" s="38"/>
      <c r="Z176" s="38"/>
      <c r="AA176" s="38"/>
      <c r="AB176" s="38"/>
      <c r="AC176" s="38"/>
      <c r="AD176" s="38"/>
      <c r="AE176" s="38"/>
      <c r="AR176" s="235" t="s">
        <v>376</v>
      </c>
      <c r="AT176" s="235" t="s">
        <v>162</v>
      </c>
      <c r="AU176" s="235" t="s">
        <v>91</v>
      </c>
      <c r="AY176" s="17" t="s">
        <v>148</v>
      </c>
      <c r="BE176" s="236">
        <f>IF(O176="základní",K176,0)</f>
        <v>0</v>
      </c>
      <c r="BF176" s="236">
        <f>IF(O176="snížená",K176,0)</f>
        <v>0</v>
      </c>
      <c r="BG176" s="236">
        <f>IF(O176="zákl. přenesená",K176,0)</f>
        <v>0</v>
      </c>
      <c r="BH176" s="236">
        <f>IF(O176="sníž. přenesená",K176,0)</f>
        <v>0</v>
      </c>
      <c r="BI176" s="236">
        <f>IF(O176="nulová",K176,0)</f>
        <v>0</v>
      </c>
      <c r="BJ176" s="17" t="s">
        <v>89</v>
      </c>
      <c r="BK176" s="236">
        <f>ROUND(P176*H176,2)</f>
        <v>0</v>
      </c>
      <c r="BL176" s="17" t="s">
        <v>376</v>
      </c>
      <c r="BM176" s="235" t="s">
        <v>492</v>
      </c>
    </row>
    <row r="177" spans="1:47" s="2" customFormat="1" ht="12">
      <c r="A177" s="38"/>
      <c r="B177" s="39"/>
      <c r="C177" s="40"/>
      <c r="D177" s="237" t="s">
        <v>158</v>
      </c>
      <c r="E177" s="40"/>
      <c r="F177" s="238" t="s">
        <v>413</v>
      </c>
      <c r="G177" s="40"/>
      <c r="H177" s="40"/>
      <c r="I177" s="239"/>
      <c r="J177" s="239"/>
      <c r="K177" s="40"/>
      <c r="L177" s="40"/>
      <c r="M177" s="44"/>
      <c r="N177" s="240"/>
      <c r="O177" s="241"/>
      <c r="P177" s="91"/>
      <c r="Q177" s="91"/>
      <c r="R177" s="91"/>
      <c r="S177" s="91"/>
      <c r="T177" s="91"/>
      <c r="U177" s="91"/>
      <c r="V177" s="91"/>
      <c r="W177" s="91"/>
      <c r="X177" s="92"/>
      <c r="Y177" s="38"/>
      <c r="Z177" s="38"/>
      <c r="AA177" s="38"/>
      <c r="AB177" s="38"/>
      <c r="AC177" s="38"/>
      <c r="AD177" s="38"/>
      <c r="AE177" s="38"/>
      <c r="AT177" s="17" t="s">
        <v>158</v>
      </c>
      <c r="AU177" s="17" t="s">
        <v>91</v>
      </c>
    </row>
    <row r="178" spans="1:47" s="2" customFormat="1" ht="12">
      <c r="A178" s="38"/>
      <c r="B178" s="39"/>
      <c r="C178" s="40"/>
      <c r="D178" s="282" t="s">
        <v>169</v>
      </c>
      <c r="E178" s="40"/>
      <c r="F178" s="283" t="s">
        <v>414</v>
      </c>
      <c r="G178" s="40"/>
      <c r="H178" s="40"/>
      <c r="I178" s="239"/>
      <c r="J178" s="239"/>
      <c r="K178" s="40"/>
      <c r="L178" s="40"/>
      <c r="M178" s="44"/>
      <c r="N178" s="240"/>
      <c r="O178" s="241"/>
      <c r="P178" s="91"/>
      <c r="Q178" s="91"/>
      <c r="R178" s="91"/>
      <c r="S178" s="91"/>
      <c r="T178" s="91"/>
      <c r="U178" s="91"/>
      <c r="V178" s="91"/>
      <c r="W178" s="91"/>
      <c r="X178" s="92"/>
      <c r="Y178" s="38"/>
      <c r="Z178" s="38"/>
      <c r="AA178" s="38"/>
      <c r="AB178" s="38"/>
      <c r="AC178" s="38"/>
      <c r="AD178" s="38"/>
      <c r="AE178" s="38"/>
      <c r="AT178" s="17" t="s">
        <v>169</v>
      </c>
      <c r="AU178" s="17" t="s">
        <v>91</v>
      </c>
    </row>
    <row r="179" spans="1:47" s="2" customFormat="1" ht="12">
      <c r="A179" s="38"/>
      <c r="B179" s="39"/>
      <c r="C179" s="40"/>
      <c r="D179" s="237" t="s">
        <v>285</v>
      </c>
      <c r="E179" s="40"/>
      <c r="F179" s="284" t="s">
        <v>409</v>
      </c>
      <c r="G179" s="40"/>
      <c r="H179" s="40"/>
      <c r="I179" s="239"/>
      <c r="J179" s="239"/>
      <c r="K179" s="40"/>
      <c r="L179" s="40"/>
      <c r="M179" s="44"/>
      <c r="N179" s="240"/>
      <c r="O179" s="241"/>
      <c r="P179" s="91"/>
      <c r="Q179" s="91"/>
      <c r="R179" s="91"/>
      <c r="S179" s="91"/>
      <c r="T179" s="91"/>
      <c r="U179" s="91"/>
      <c r="V179" s="91"/>
      <c r="W179" s="91"/>
      <c r="X179" s="92"/>
      <c r="Y179" s="38"/>
      <c r="Z179" s="38"/>
      <c r="AA179" s="38"/>
      <c r="AB179" s="38"/>
      <c r="AC179" s="38"/>
      <c r="AD179" s="38"/>
      <c r="AE179" s="38"/>
      <c r="AT179" s="17" t="s">
        <v>285</v>
      </c>
      <c r="AU179" s="17" t="s">
        <v>91</v>
      </c>
    </row>
    <row r="180" spans="1:65" s="2" customFormat="1" ht="24.15" customHeight="1">
      <c r="A180" s="38"/>
      <c r="B180" s="39"/>
      <c r="C180" s="274" t="s">
        <v>9</v>
      </c>
      <c r="D180" s="274" t="s">
        <v>162</v>
      </c>
      <c r="E180" s="275" t="s">
        <v>415</v>
      </c>
      <c r="F180" s="276" t="s">
        <v>416</v>
      </c>
      <c r="G180" s="277" t="s">
        <v>351</v>
      </c>
      <c r="H180" s="278">
        <v>0.096</v>
      </c>
      <c r="I180" s="279"/>
      <c r="J180" s="279"/>
      <c r="K180" s="280">
        <f>ROUND(P180*H180,2)</f>
        <v>0</v>
      </c>
      <c r="L180" s="276" t="s">
        <v>329</v>
      </c>
      <c r="M180" s="44"/>
      <c r="N180" s="281" t="s">
        <v>1</v>
      </c>
      <c r="O180" s="231" t="s">
        <v>44</v>
      </c>
      <c r="P180" s="232">
        <f>I180+J180</f>
        <v>0</v>
      </c>
      <c r="Q180" s="232">
        <f>ROUND(I180*H180,2)</f>
        <v>0</v>
      </c>
      <c r="R180" s="232">
        <f>ROUND(J180*H180,2)</f>
        <v>0</v>
      </c>
      <c r="S180" s="91"/>
      <c r="T180" s="233">
        <f>S180*H180</f>
        <v>0</v>
      </c>
      <c r="U180" s="233">
        <v>0</v>
      </c>
      <c r="V180" s="233">
        <f>U180*H180</f>
        <v>0</v>
      </c>
      <c r="W180" s="233">
        <v>0</v>
      </c>
      <c r="X180" s="234">
        <f>W180*H180</f>
        <v>0</v>
      </c>
      <c r="Y180" s="38"/>
      <c r="Z180" s="38"/>
      <c r="AA180" s="38"/>
      <c r="AB180" s="38"/>
      <c r="AC180" s="38"/>
      <c r="AD180" s="38"/>
      <c r="AE180" s="38"/>
      <c r="AR180" s="235" t="s">
        <v>376</v>
      </c>
      <c r="AT180" s="235" t="s">
        <v>162</v>
      </c>
      <c r="AU180" s="235" t="s">
        <v>91</v>
      </c>
      <c r="AY180" s="17" t="s">
        <v>148</v>
      </c>
      <c r="BE180" s="236">
        <f>IF(O180="základní",K180,0)</f>
        <v>0</v>
      </c>
      <c r="BF180" s="236">
        <f>IF(O180="snížená",K180,0)</f>
        <v>0</v>
      </c>
      <c r="BG180" s="236">
        <f>IF(O180="zákl. přenesená",K180,0)</f>
        <v>0</v>
      </c>
      <c r="BH180" s="236">
        <f>IF(O180="sníž. přenesená",K180,0)</f>
        <v>0</v>
      </c>
      <c r="BI180" s="236">
        <f>IF(O180="nulová",K180,0)</f>
        <v>0</v>
      </c>
      <c r="BJ180" s="17" t="s">
        <v>89</v>
      </c>
      <c r="BK180" s="236">
        <f>ROUND(P180*H180,2)</f>
        <v>0</v>
      </c>
      <c r="BL180" s="17" t="s">
        <v>376</v>
      </c>
      <c r="BM180" s="235" t="s">
        <v>493</v>
      </c>
    </row>
    <row r="181" spans="1:47" s="2" customFormat="1" ht="12">
      <c r="A181" s="38"/>
      <c r="B181" s="39"/>
      <c r="C181" s="40"/>
      <c r="D181" s="237" t="s">
        <v>158</v>
      </c>
      <c r="E181" s="40"/>
      <c r="F181" s="238" t="s">
        <v>418</v>
      </c>
      <c r="G181" s="40"/>
      <c r="H181" s="40"/>
      <c r="I181" s="239"/>
      <c r="J181" s="239"/>
      <c r="K181" s="40"/>
      <c r="L181" s="40"/>
      <c r="M181" s="44"/>
      <c r="N181" s="240"/>
      <c r="O181" s="241"/>
      <c r="P181" s="91"/>
      <c r="Q181" s="91"/>
      <c r="R181" s="91"/>
      <c r="S181" s="91"/>
      <c r="T181" s="91"/>
      <c r="U181" s="91"/>
      <c r="V181" s="91"/>
      <c r="W181" s="91"/>
      <c r="X181" s="92"/>
      <c r="Y181" s="38"/>
      <c r="Z181" s="38"/>
      <c r="AA181" s="38"/>
      <c r="AB181" s="38"/>
      <c r="AC181" s="38"/>
      <c r="AD181" s="38"/>
      <c r="AE181" s="38"/>
      <c r="AT181" s="17" t="s">
        <v>158</v>
      </c>
      <c r="AU181" s="17" t="s">
        <v>91</v>
      </c>
    </row>
    <row r="182" spans="1:47" s="2" customFormat="1" ht="12">
      <c r="A182" s="38"/>
      <c r="B182" s="39"/>
      <c r="C182" s="40"/>
      <c r="D182" s="282" t="s">
        <v>169</v>
      </c>
      <c r="E182" s="40"/>
      <c r="F182" s="283" t="s">
        <v>419</v>
      </c>
      <c r="G182" s="40"/>
      <c r="H182" s="40"/>
      <c r="I182" s="239"/>
      <c r="J182" s="239"/>
      <c r="K182" s="40"/>
      <c r="L182" s="40"/>
      <c r="M182" s="44"/>
      <c r="N182" s="240"/>
      <c r="O182" s="241"/>
      <c r="P182" s="91"/>
      <c r="Q182" s="91"/>
      <c r="R182" s="91"/>
      <c r="S182" s="91"/>
      <c r="T182" s="91"/>
      <c r="U182" s="91"/>
      <c r="V182" s="91"/>
      <c r="W182" s="91"/>
      <c r="X182" s="92"/>
      <c r="Y182" s="38"/>
      <c r="Z182" s="38"/>
      <c r="AA182" s="38"/>
      <c r="AB182" s="38"/>
      <c r="AC182" s="38"/>
      <c r="AD182" s="38"/>
      <c r="AE182" s="38"/>
      <c r="AT182" s="17" t="s">
        <v>169</v>
      </c>
      <c r="AU182" s="17" t="s">
        <v>91</v>
      </c>
    </row>
    <row r="183" spans="1:47" s="2" customFormat="1" ht="12">
      <c r="A183" s="38"/>
      <c r="B183" s="39"/>
      <c r="C183" s="40"/>
      <c r="D183" s="237" t="s">
        <v>285</v>
      </c>
      <c r="E183" s="40"/>
      <c r="F183" s="284" t="s">
        <v>409</v>
      </c>
      <c r="G183" s="40"/>
      <c r="H183" s="40"/>
      <c r="I183" s="239"/>
      <c r="J183" s="239"/>
      <c r="K183" s="40"/>
      <c r="L183" s="40"/>
      <c r="M183" s="44"/>
      <c r="N183" s="240"/>
      <c r="O183" s="241"/>
      <c r="P183" s="91"/>
      <c r="Q183" s="91"/>
      <c r="R183" s="91"/>
      <c r="S183" s="91"/>
      <c r="T183" s="91"/>
      <c r="U183" s="91"/>
      <c r="V183" s="91"/>
      <c r="W183" s="91"/>
      <c r="X183" s="92"/>
      <c r="Y183" s="38"/>
      <c r="Z183" s="38"/>
      <c r="AA183" s="38"/>
      <c r="AB183" s="38"/>
      <c r="AC183" s="38"/>
      <c r="AD183" s="38"/>
      <c r="AE183" s="38"/>
      <c r="AT183" s="17" t="s">
        <v>285</v>
      </c>
      <c r="AU183" s="17" t="s">
        <v>91</v>
      </c>
    </row>
    <row r="184" spans="1:65" s="2" customFormat="1" ht="24.15" customHeight="1">
      <c r="A184" s="38"/>
      <c r="B184" s="39"/>
      <c r="C184" s="274" t="s">
        <v>233</v>
      </c>
      <c r="D184" s="274" t="s">
        <v>162</v>
      </c>
      <c r="E184" s="275" t="s">
        <v>420</v>
      </c>
      <c r="F184" s="276" t="s">
        <v>421</v>
      </c>
      <c r="G184" s="277" t="s">
        <v>351</v>
      </c>
      <c r="H184" s="278">
        <v>0.576</v>
      </c>
      <c r="I184" s="279"/>
      <c r="J184" s="279"/>
      <c r="K184" s="280">
        <f>ROUND(P184*H184,2)</f>
        <v>0</v>
      </c>
      <c r="L184" s="276" t="s">
        <v>329</v>
      </c>
      <c r="M184" s="44"/>
      <c r="N184" s="281" t="s">
        <v>1</v>
      </c>
      <c r="O184" s="231" t="s">
        <v>44</v>
      </c>
      <c r="P184" s="232">
        <f>I184+J184</f>
        <v>0</v>
      </c>
      <c r="Q184" s="232">
        <f>ROUND(I184*H184,2)</f>
        <v>0</v>
      </c>
      <c r="R184" s="232">
        <f>ROUND(J184*H184,2)</f>
        <v>0</v>
      </c>
      <c r="S184" s="91"/>
      <c r="T184" s="233">
        <f>S184*H184</f>
        <v>0</v>
      </c>
      <c r="U184" s="233">
        <v>0</v>
      </c>
      <c r="V184" s="233">
        <f>U184*H184</f>
        <v>0</v>
      </c>
      <c r="W184" s="233">
        <v>0</v>
      </c>
      <c r="X184" s="234">
        <f>W184*H184</f>
        <v>0</v>
      </c>
      <c r="Y184" s="38"/>
      <c r="Z184" s="38"/>
      <c r="AA184" s="38"/>
      <c r="AB184" s="38"/>
      <c r="AC184" s="38"/>
      <c r="AD184" s="38"/>
      <c r="AE184" s="38"/>
      <c r="AR184" s="235" t="s">
        <v>376</v>
      </c>
      <c r="AT184" s="235" t="s">
        <v>162</v>
      </c>
      <c r="AU184" s="235" t="s">
        <v>91</v>
      </c>
      <c r="AY184" s="17" t="s">
        <v>148</v>
      </c>
      <c r="BE184" s="236">
        <f>IF(O184="základní",K184,0)</f>
        <v>0</v>
      </c>
      <c r="BF184" s="236">
        <f>IF(O184="snížená",K184,0)</f>
        <v>0</v>
      </c>
      <c r="BG184" s="236">
        <f>IF(O184="zákl. přenesená",K184,0)</f>
        <v>0</v>
      </c>
      <c r="BH184" s="236">
        <f>IF(O184="sníž. přenesená",K184,0)</f>
        <v>0</v>
      </c>
      <c r="BI184" s="236">
        <f>IF(O184="nulová",K184,0)</f>
        <v>0</v>
      </c>
      <c r="BJ184" s="17" t="s">
        <v>89</v>
      </c>
      <c r="BK184" s="236">
        <f>ROUND(P184*H184,2)</f>
        <v>0</v>
      </c>
      <c r="BL184" s="17" t="s">
        <v>376</v>
      </c>
      <c r="BM184" s="235" t="s">
        <v>494</v>
      </c>
    </row>
    <row r="185" spans="1:47" s="2" customFormat="1" ht="12">
      <c r="A185" s="38"/>
      <c r="B185" s="39"/>
      <c r="C185" s="40"/>
      <c r="D185" s="237" t="s">
        <v>158</v>
      </c>
      <c r="E185" s="40"/>
      <c r="F185" s="238" t="s">
        <v>423</v>
      </c>
      <c r="G185" s="40"/>
      <c r="H185" s="40"/>
      <c r="I185" s="239"/>
      <c r="J185" s="239"/>
      <c r="K185" s="40"/>
      <c r="L185" s="40"/>
      <c r="M185" s="44"/>
      <c r="N185" s="240"/>
      <c r="O185" s="241"/>
      <c r="P185" s="91"/>
      <c r="Q185" s="91"/>
      <c r="R185" s="91"/>
      <c r="S185" s="91"/>
      <c r="T185" s="91"/>
      <c r="U185" s="91"/>
      <c r="V185" s="91"/>
      <c r="W185" s="91"/>
      <c r="X185" s="92"/>
      <c r="Y185" s="38"/>
      <c r="Z185" s="38"/>
      <c r="AA185" s="38"/>
      <c r="AB185" s="38"/>
      <c r="AC185" s="38"/>
      <c r="AD185" s="38"/>
      <c r="AE185" s="38"/>
      <c r="AT185" s="17" t="s">
        <v>158</v>
      </c>
      <c r="AU185" s="17" t="s">
        <v>91</v>
      </c>
    </row>
    <row r="186" spans="1:47" s="2" customFormat="1" ht="12">
      <c r="A186" s="38"/>
      <c r="B186" s="39"/>
      <c r="C186" s="40"/>
      <c r="D186" s="282" t="s">
        <v>169</v>
      </c>
      <c r="E186" s="40"/>
      <c r="F186" s="283" t="s">
        <v>424</v>
      </c>
      <c r="G186" s="40"/>
      <c r="H186" s="40"/>
      <c r="I186" s="239"/>
      <c r="J186" s="239"/>
      <c r="K186" s="40"/>
      <c r="L186" s="40"/>
      <c r="M186" s="44"/>
      <c r="N186" s="240"/>
      <c r="O186" s="241"/>
      <c r="P186" s="91"/>
      <c r="Q186" s="91"/>
      <c r="R186" s="91"/>
      <c r="S186" s="91"/>
      <c r="T186" s="91"/>
      <c r="U186" s="91"/>
      <c r="V186" s="91"/>
      <c r="W186" s="91"/>
      <c r="X186" s="92"/>
      <c r="Y186" s="38"/>
      <c r="Z186" s="38"/>
      <c r="AA186" s="38"/>
      <c r="AB186" s="38"/>
      <c r="AC186" s="38"/>
      <c r="AD186" s="38"/>
      <c r="AE186" s="38"/>
      <c r="AT186" s="17" t="s">
        <v>169</v>
      </c>
      <c r="AU186" s="17" t="s">
        <v>91</v>
      </c>
    </row>
    <row r="187" spans="1:47" s="2" customFormat="1" ht="12">
      <c r="A187" s="38"/>
      <c r="B187" s="39"/>
      <c r="C187" s="40"/>
      <c r="D187" s="237" t="s">
        <v>285</v>
      </c>
      <c r="E187" s="40"/>
      <c r="F187" s="284" t="s">
        <v>409</v>
      </c>
      <c r="G187" s="40"/>
      <c r="H187" s="40"/>
      <c r="I187" s="239"/>
      <c r="J187" s="239"/>
      <c r="K187" s="40"/>
      <c r="L187" s="40"/>
      <c r="M187" s="44"/>
      <c r="N187" s="240"/>
      <c r="O187" s="241"/>
      <c r="P187" s="91"/>
      <c r="Q187" s="91"/>
      <c r="R187" s="91"/>
      <c r="S187" s="91"/>
      <c r="T187" s="91"/>
      <c r="U187" s="91"/>
      <c r="V187" s="91"/>
      <c r="W187" s="91"/>
      <c r="X187" s="92"/>
      <c r="Y187" s="38"/>
      <c r="Z187" s="38"/>
      <c r="AA187" s="38"/>
      <c r="AB187" s="38"/>
      <c r="AC187" s="38"/>
      <c r="AD187" s="38"/>
      <c r="AE187" s="38"/>
      <c r="AT187" s="17" t="s">
        <v>285</v>
      </c>
      <c r="AU187" s="17" t="s">
        <v>91</v>
      </c>
    </row>
    <row r="188" spans="1:51" s="14" customFormat="1" ht="12">
      <c r="A188" s="14"/>
      <c r="B188" s="252"/>
      <c r="C188" s="253"/>
      <c r="D188" s="237" t="s">
        <v>159</v>
      </c>
      <c r="E188" s="254" t="s">
        <v>1</v>
      </c>
      <c r="F188" s="255" t="s">
        <v>495</v>
      </c>
      <c r="G188" s="253"/>
      <c r="H188" s="256">
        <v>0.576</v>
      </c>
      <c r="I188" s="257"/>
      <c r="J188" s="257"/>
      <c r="K188" s="253"/>
      <c r="L188" s="253"/>
      <c r="M188" s="258"/>
      <c r="N188" s="259"/>
      <c r="O188" s="260"/>
      <c r="P188" s="260"/>
      <c r="Q188" s="260"/>
      <c r="R188" s="260"/>
      <c r="S188" s="260"/>
      <c r="T188" s="260"/>
      <c r="U188" s="260"/>
      <c r="V188" s="260"/>
      <c r="W188" s="260"/>
      <c r="X188" s="261"/>
      <c r="Y188" s="14"/>
      <c r="Z188" s="14"/>
      <c r="AA188" s="14"/>
      <c r="AB188" s="14"/>
      <c r="AC188" s="14"/>
      <c r="AD188" s="14"/>
      <c r="AE188" s="14"/>
      <c r="AT188" s="262" t="s">
        <v>159</v>
      </c>
      <c r="AU188" s="262" t="s">
        <v>91</v>
      </c>
      <c r="AV188" s="14" t="s">
        <v>91</v>
      </c>
      <c r="AW188" s="14" t="s">
        <v>5</v>
      </c>
      <c r="AX188" s="14" t="s">
        <v>89</v>
      </c>
      <c r="AY188" s="262" t="s">
        <v>148</v>
      </c>
    </row>
    <row r="189" spans="1:65" s="2" customFormat="1" ht="49.05" customHeight="1">
      <c r="A189" s="38"/>
      <c r="B189" s="39"/>
      <c r="C189" s="274" t="s">
        <v>237</v>
      </c>
      <c r="D189" s="274" t="s">
        <v>162</v>
      </c>
      <c r="E189" s="275" t="s">
        <v>426</v>
      </c>
      <c r="F189" s="276" t="s">
        <v>427</v>
      </c>
      <c r="G189" s="277" t="s">
        <v>351</v>
      </c>
      <c r="H189" s="278">
        <v>0.096</v>
      </c>
      <c r="I189" s="279"/>
      <c r="J189" s="279"/>
      <c r="K189" s="280">
        <f>ROUND(P189*H189,2)</f>
        <v>0</v>
      </c>
      <c r="L189" s="276" t="s">
        <v>329</v>
      </c>
      <c r="M189" s="44"/>
      <c r="N189" s="281" t="s">
        <v>1</v>
      </c>
      <c r="O189" s="231" t="s">
        <v>44</v>
      </c>
      <c r="P189" s="232">
        <f>I189+J189</f>
        <v>0</v>
      </c>
      <c r="Q189" s="232">
        <f>ROUND(I189*H189,2)</f>
        <v>0</v>
      </c>
      <c r="R189" s="232">
        <f>ROUND(J189*H189,2)</f>
        <v>0</v>
      </c>
      <c r="S189" s="91"/>
      <c r="T189" s="233">
        <f>S189*H189</f>
        <v>0</v>
      </c>
      <c r="U189" s="233">
        <v>0</v>
      </c>
      <c r="V189" s="233">
        <f>U189*H189</f>
        <v>0</v>
      </c>
      <c r="W189" s="233">
        <v>0</v>
      </c>
      <c r="X189" s="234">
        <f>W189*H189</f>
        <v>0</v>
      </c>
      <c r="Y189" s="38"/>
      <c r="Z189" s="38"/>
      <c r="AA189" s="38"/>
      <c r="AB189" s="38"/>
      <c r="AC189" s="38"/>
      <c r="AD189" s="38"/>
      <c r="AE189" s="38"/>
      <c r="AR189" s="235" t="s">
        <v>376</v>
      </c>
      <c r="AT189" s="235" t="s">
        <v>162</v>
      </c>
      <c r="AU189" s="235" t="s">
        <v>91</v>
      </c>
      <c r="AY189" s="17" t="s">
        <v>148</v>
      </c>
      <c r="BE189" s="236">
        <f>IF(O189="základní",K189,0)</f>
        <v>0</v>
      </c>
      <c r="BF189" s="236">
        <f>IF(O189="snížená",K189,0)</f>
        <v>0</v>
      </c>
      <c r="BG189" s="236">
        <f>IF(O189="zákl. přenesená",K189,0)</f>
        <v>0</v>
      </c>
      <c r="BH189" s="236">
        <f>IF(O189="sníž. přenesená",K189,0)</f>
        <v>0</v>
      </c>
      <c r="BI189" s="236">
        <f>IF(O189="nulová",K189,0)</f>
        <v>0</v>
      </c>
      <c r="BJ189" s="17" t="s">
        <v>89</v>
      </c>
      <c r="BK189" s="236">
        <f>ROUND(P189*H189,2)</f>
        <v>0</v>
      </c>
      <c r="BL189" s="17" t="s">
        <v>376</v>
      </c>
      <c r="BM189" s="235" t="s">
        <v>496</v>
      </c>
    </row>
    <row r="190" spans="1:47" s="2" customFormat="1" ht="12">
      <c r="A190" s="38"/>
      <c r="B190" s="39"/>
      <c r="C190" s="40"/>
      <c r="D190" s="237" t="s">
        <v>158</v>
      </c>
      <c r="E190" s="40"/>
      <c r="F190" s="238" t="s">
        <v>429</v>
      </c>
      <c r="G190" s="40"/>
      <c r="H190" s="40"/>
      <c r="I190" s="239"/>
      <c r="J190" s="239"/>
      <c r="K190" s="40"/>
      <c r="L190" s="40"/>
      <c r="M190" s="44"/>
      <c r="N190" s="240"/>
      <c r="O190" s="241"/>
      <c r="P190" s="91"/>
      <c r="Q190" s="91"/>
      <c r="R190" s="91"/>
      <c r="S190" s="91"/>
      <c r="T190" s="91"/>
      <c r="U190" s="91"/>
      <c r="V190" s="91"/>
      <c r="W190" s="91"/>
      <c r="X190" s="92"/>
      <c r="Y190" s="38"/>
      <c r="Z190" s="38"/>
      <c r="AA190" s="38"/>
      <c r="AB190" s="38"/>
      <c r="AC190" s="38"/>
      <c r="AD190" s="38"/>
      <c r="AE190" s="38"/>
      <c r="AT190" s="17" t="s">
        <v>158</v>
      </c>
      <c r="AU190" s="17" t="s">
        <v>91</v>
      </c>
    </row>
    <row r="191" spans="1:47" s="2" customFormat="1" ht="12">
      <c r="A191" s="38"/>
      <c r="B191" s="39"/>
      <c r="C191" s="40"/>
      <c r="D191" s="282" t="s">
        <v>169</v>
      </c>
      <c r="E191" s="40"/>
      <c r="F191" s="283" t="s">
        <v>430</v>
      </c>
      <c r="G191" s="40"/>
      <c r="H191" s="40"/>
      <c r="I191" s="239"/>
      <c r="J191" s="239"/>
      <c r="K191" s="40"/>
      <c r="L191" s="40"/>
      <c r="M191" s="44"/>
      <c r="N191" s="240"/>
      <c r="O191" s="241"/>
      <c r="P191" s="91"/>
      <c r="Q191" s="91"/>
      <c r="R191" s="91"/>
      <c r="S191" s="91"/>
      <c r="T191" s="91"/>
      <c r="U191" s="91"/>
      <c r="V191" s="91"/>
      <c r="W191" s="91"/>
      <c r="X191" s="92"/>
      <c r="Y191" s="38"/>
      <c r="Z191" s="38"/>
      <c r="AA191" s="38"/>
      <c r="AB191" s="38"/>
      <c r="AC191" s="38"/>
      <c r="AD191" s="38"/>
      <c r="AE191" s="38"/>
      <c r="AT191" s="17" t="s">
        <v>169</v>
      </c>
      <c r="AU191" s="17" t="s">
        <v>91</v>
      </c>
    </row>
    <row r="192" spans="1:47" s="2" customFormat="1" ht="12">
      <c r="A192" s="38"/>
      <c r="B192" s="39"/>
      <c r="C192" s="40"/>
      <c r="D192" s="237" t="s">
        <v>285</v>
      </c>
      <c r="E192" s="40"/>
      <c r="F192" s="284" t="s">
        <v>431</v>
      </c>
      <c r="G192" s="40"/>
      <c r="H192" s="40"/>
      <c r="I192" s="239"/>
      <c r="J192" s="239"/>
      <c r="K192" s="40"/>
      <c r="L192" s="40"/>
      <c r="M192" s="44"/>
      <c r="N192" s="240"/>
      <c r="O192" s="241"/>
      <c r="P192" s="91"/>
      <c r="Q192" s="91"/>
      <c r="R192" s="91"/>
      <c r="S192" s="91"/>
      <c r="T192" s="91"/>
      <c r="U192" s="91"/>
      <c r="V192" s="91"/>
      <c r="W192" s="91"/>
      <c r="X192" s="92"/>
      <c r="Y192" s="38"/>
      <c r="Z192" s="38"/>
      <c r="AA192" s="38"/>
      <c r="AB192" s="38"/>
      <c r="AC192" s="38"/>
      <c r="AD192" s="38"/>
      <c r="AE192" s="38"/>
      <c r="AT192" s="17" t="s">
        <v>285</v>
      </c>
      <c r="AU192" s="17" t="s">
        <v>91</v>
      </c>
    </row>
    <row r="193" spans="1:65" s="2" customFormat="1" ht="24.15" customHeight="1">
      <c r="A193" s="38"/>
      <c r="B193" s="39"/>
      <c r="C193" s="274" t="s">
        <v>243</v>
      </c>
      <c r="D193" s="274" t="s">
        <v>162</v>
      </c>
      <c r="E193" s="275" t="s">
        <v>432</v>
      </c>
      <c r="F193" s="276" t="s">
        <v>433</v>
      </c>
      <c r="G193" s="277" t="s">
        <v>351</v>
      </c>
      <c r="H193" s="278">
        <v>0.007</v>
      </c>
      <c r="I193" s="279"/>
      <c r="J193" s="279"/>
      <c r="K193" s="280">
        <f>ROUND(P193*H193,2)</f>
        <v>0</v>
      </c>
      <c r="L193" s="276" t="s">
        <v>329</v>
      </c>
      <c r="M193" s="44"/>
      <c r="N193" s="281" t="s">
        <v>1</v>
      </c>
      <c r="O193" s="231" t="s">
        <v>44</v>
      </c>
      <c r="P193" s="232">
        <f>I193+J193</f>
        <v>0</v>
      </c>
      <c r="Q193" s="232">
        <f>ROUND(I193*H193,2)</f>
        <v>0</v>
      </c>
      <c r="R193" s="232">
        <f>ROUND(J193*H193,2)</f>
        <v>0</v>
      </c>
      <c r="S193" s="91"/>
      <c r="T193" s="233">
        <f>S193*H193</f>
        <v>0</v>
      </c>
      <c r="U193" s="233">
        <v>0</v>
      </c>
      <c r="V193" s="233">
        <f>U193*H193</f>
        <v>0</v>
      </c>
      <c r="W193" s="233">
        <v>0</v>
      </c>
      <c r="X193" s="234">
        <f>W193*H193</f>
        <v>0</v>
      </c>
      <c r="Y193" s="38"/>
      <c r="Z193" s="38"/>
      <c r="AA193" s="38"/>
      <c r="AB193" s="38"/>
      <c r="AC193" s="38"/>
      <c r="AD193" s="38"/>
      <c r="AE193" s="38"/>
      <c r="AR193" s="235" t="s">
        <v>376</v>
      </c>
      <c r="AT193" s="235" t="s">
        <v>162</v>
      </c>
      <c r="AU193" s="235" t="s">
        <v>91</v>
      </c>
      <c r="AY193" s="17" t="s">
        <v>148</v>
      </c>
      <c r="BE193" s="236">
        <f>IF(O193="základní",K193,0)</f>
        <v>0</v>
      </c>
      <c r="BF193" s="236">
        <f>IF(O193="snížená",K193,0)</f>
        <v>0</v>
      </c>
      <c r="BG193" s="236">
        <f>IF(O193="zákl. přenesená",K193,0)</f>
        <v>0</v>
      </c>
      <c r="BH193" s="236">
        <f>IF(O193="sníž. přenesená",K193,0)</f>
        <v>0</v>
      </c>
      <c r="BI193" s="236">
        <f>IF(O193="nulová",K193,0)</f>
        <v>0</v>
      </c>
      <c r="BJ193" s="17" t="s">
        <v>89</v>
      </c>
      <c r="BK193" s="236">
        <f>ROUND(P193*H193,2)</f>
        <v>0</v>
      </c>
      <c r="BL193" s="17" t="s">
        <v>376</v>
      </c>
      <c r="BM193" s="235" t="s">
        <v>497</v>
      </c>
    </row>
    <row r="194" spans="1:47" s="2" customFormat="1" ht="12">
      <c r="A194" s="38"/>
      <c r="B194" s="39"/>
      <c r="C194" s="40"/>
      <c r="D194" s="237" t="s">
        <v>158</v>
      </c>
      <c r="E194" s="40"/>
      <c r="F194" s="238" t="s">
        <v>435</v>
      </c>
      <c r="G194" s="40"/>
      <c r="H194" s="40"/>
      <c r="I194" s="239"/>
      <c r="J194" s="239"/>
      <c r="K194" s="40"/>
      <c r="L194" s="40"/>
      <c r="M194" s="44"/>
      <c r="N194" s="240"/>
      <c r="O194" s="241"/>
      <c r="P194" s="91"/>
      <c r="Q194" s="91"/>
      <c r="R194" s="91"/>
      <c r="S194" s="91"/>
      <c r="T194" s="91"/>
      <c r="U194" s="91"/>
      <c r="V194" s="91"/>
      <c r="W194" s="91"/>
      <c r="X194" s="92"/>
      <c r="Y194" s="38"/>
      <c r="Z194" s="38"/>
      <c r="AA194" s="38"/>
      <c r="AB194" s="38"/>
      <c r="AC194" s="38"/>
      <c r="AD194" s="38"/>
      <c r="AE194" s="38"/>
      <c r="AT194" s="17" t="s">
        <v>158</v>
      </c>
      <c r="AU194" s="17" t="s">
        <v>91</v>
      </c>
    </row>
    <row r="195" spans="1:47" s="2" customFormat="1" ht="12">
      <c r="A195" s="38"/>
      <c r="B195" s="39"/>
      <c r="C195" s="40"/>
      <c r="D195" s="282" t="s">
        <v>169</v>
      </c>
      <c r="E195" s="40"/>
      <c r="F195" s="283" t="s">
        <v>436</v>
      </c>
      <c r="G195" s="40"/>
      <c r="H195" s="40"/>
      <c r="I195" s="239"/>
      <c r="J195" s="239"/>
      <c r="K195" s="40"/>
      <c r="L195" s="40"/>
      <c r="M195" s="44"/>
      <c r="N195" s="286"/>
      <c r="O195" s="287"/>
      <c r="P195" s="288"/>
      <c r="Q195" s="288"/>
      <c r="R195" s="288"/>
      <c r="S195" s="288"/>
      <c r="T195" s="288"/>
      <c r="U195" s="288"/>
      <c r="V195" s="288"/>
      <c r="W195" s="288"/>
      <c r="X195" s="289"/>
      <c r="Y195" s="38"/>
      <c r="Z195" s="38"/>
      <c r="AA195" s="38"/>
      <c r="AB195" s="38"/>
      <c r="AC195" s="38"/>
      <c r="AD195" s="38"/>
      <c r="AE195" s="38"/>
      <c r="AT195" s="17" t="s">
        <v>169</v>
      </c>
      <c r="AU195" s="17" t="s">
        <v>91</v>
      </c>
    </row>
    <row r="196" spans="1:31" s="2" customFormat="1" ht="6.95" customHeight="1">
      <c r="A196" s="38"/>
      <c r="B196" s="66"/>
      <c r="C196" s="67"/>
      <c r="D196" s="67"/>
      <c r="E196" s="67"/>
      <c r="F196" s="67"/>
      <c r="G196" s="67"/>
      <c r="H196" s="67"/>
      <c r="I196" s="67"/>
      <c r="J196" s="67"/>
      <c r="K196" s="67"/>
      <c r="L196" s="67"/>
      <c r="M196" s="44"/>
      <c r="N196" s="38"/>
      <c r="P196" s="38"/>
      <c r="Q196" s="38"/>
      <c r="R196" s="38"/>
      <c r="S196" s="38"/>
      <c r="T196" s="38"/>
      <c r="U196" s="38"/>
      <c r="V196" s="38"/>
      <c r="W196" s="38"/>
      <c r="X196" s="38"/>
      <c r="Y196" s="38"/>
      <c r="Z196" s="38"/>
      <c r="AA196" s="38"/>
      <c r="AB196" s="38"/>
      <c r="AC196" s="38"/>
      <c r="AD196" s="38"/>
      <c r="AE196" s="38"/>
    </row>
  </sheetData>
  <sheetProtection password="CC35" sheet="1" objects="1" scenarios="1" formatColumns="0" formatRows="0" autoFilter="0"/>
  <autoFilter ref="C121:L195"/>
  <mergeCells count="9">
    <mergeCell ref="E7:H7"/>
    <mergeCell ref="E9:H9"/>
    <mergeCell ref="E18:H18"/>
    <mergeCell ref="E27:H27"/>
    <mergeCell ref="E85:H85"/>
    <mergeCell ref="E87:H87"/>
    <mergeCell ref="E112:H112"/>
    <mergeCell ref="E114:H114"/>
    <mergeCell ref="M2:Z2"/>
  </mergeCells>
  <hyperlinks>
    <hyperlink ref="F126" r:id="rId1" display="https://podminky.urs.cz/item/CS_URS_2021_01/619991001"/>
    <hyperlink ref="F131" r:id="rId2" display="https://podminky.urs.cz/item/CS_URS_2021_01/949101111"/>
    <hyperlink ref="F135" r:id="rId3" display="https://podminky.urs.cz/item/CS_URS_2021_01/952901111"/>
    <hyperlink ref="F140" r:id="rId4" display="https://podminky.urs.cz/item/CS_URS_2021_01/998011002"/>
    <hyperlink ref="F145" r:id="rId5" display="https://podminky.urs.cz/item/CS_URS_2021_01/784181121"/>
    <hyperlink ref="F152" r:id="rId6" display="https://podminky.urs.cz/item/CS_URS_2021_01/784211101"/>
    <hyperlink ref="F157" r:id="rId7" display="https://podminky.urs.cz/item/CS_URS_2021_01/460941111"/>
    <hyperlink ref="F160" r:id="rId8" display="https://podminky.urs.cz/item/CS_URS_2021_01/460941211"/>
    <hyperlink ref="F163" r:id="rId9" display="https://podminky.urs.cz/item/CS_URS_2021_01/460941213"/>
    <hyperlink ref="F168" r:id="rId10" display="https://podminky.urs.cz/item/CS_URS_2021_01/468101411"/>
    <hyperlink ref="F171" r:id="rId11" display="https://podminky.urs.cz/item/CS_URS_2021_01/468101413"/>
    <hyperlink ref="F174" r:id="rId12" display="https://podminky.urs.cz/item/CS_URS_2021_01/469971111"/>
    <hyperlink ref="F178" r:id="rId13" display="https://podminky.urs.cz/item/CS_URS_2021_01/469971121"/>
    <hyperlink ref="F182" r:id="rId14" display="https://podminky.urs.cz/item/CS_URS_2021_01/469972111"/>
    <hyperlink ref="F186" r:id="rId15" display="https://podminky.urs.cz/item/CS_URS_2021_01/469972121"/>
    <hyperlink ref="F191" r:id="rId16" display="https://podminky.urs.cz/item/CS_URS_2021_01/469973114"/>
    <hyperlink ref="F195" r:id="rId17" display="https://podminky.urs.cz/item/CS_URS_2021_01/46998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WINDOWS-NAS\NAS</dc:creator>
  <cp:keywords/>
  <dc:description/>
  <cp:lastModifiedBy>WINDOWS-NAS\NAS</cp:lastModifiedBy>
  <dcterms:created xsi:type="dcterms:W3CDTF">2022-03-04T11:31:51Z</dcterms:created>
  <dcterms:modified xsi:type="dcterms:W3CDTF">2022-03-04T11:32:30Z</dcterms:modified>
  <cp:category/>
  <cp:version/>
  <cp:contentType/>
  <cp:contentStatus/>
</cp:coreProperties>
</file>