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kapitulace+" sheetId="1" r:id="rId1"/>
    <sheet name="Soupis položek+" sheetId="2" r:id="rId2"/>
  </sheets>
  <definedNames>
    <definedName name="_xlnm.Print_Titles" localSheetId="1">'Soupis položek+'!$7:$7</definedName>
    <definedName name="_xlnm.Print_Area" localSheetId="0">'Rekapitulace+'!$A:$F</definedName>
  </definedNames>
  <calcPr fullCalcOnLoad="1" fullPrecision="0"/>
</workbook>
</file>

<file path=xl/sharedStrings.xml><?xml version="1.0" encoding="utf-8"?>
<sst xmlns="http://schemas.openxmlformats.org/spreadsheetml/2006/main" count="411" uniqueCount="134">
  <si>
    <t>DE</t>
  </si>
  <si>
    <t>Svít.BGB243 T25 40xLED-HB 5100lm-4S/830,DM10,IP66,</t>
  </si>
  <si>
    <t>ks</t>
  </si>
  <si>
    <t>Z</t>
  </si>
  <si>
    <t>*</t>
  </si>
  <si>
    <t>Dimregime 28,přep.ochr.</t>
  </si>
  <si>
    <t>&amp;</t>
  </si>
  <si>
    <t>Svít.BGB243 T25 40xLED-HB 5100lm-4S/830,DN10,IP66,</t>
  </si>
  <si>
    <t>Svít.BGB243 T25 40xLED-HB 5100lm-4S/830,DW10,IP66,</t>
  </si>
  <si>
    <t>Svít.BGB202 T25 20xLED-HB 3300lm-4S/830,DW10,IP66,</t>
  </si>
  <si>
    <t>S</t>
  </si>
  <si>
    <t>stožár osvětlov. bezpatic žárZn ATYP 5m nad</t>
  </si>
  <si>
    <t>zemí 159/108/89(60) AMAKO</t>
  </si>
  <si>
    <t>ochranná manžeta plastová PM159 AMAKO</t>
  </si>
  <si>
    <t>ME</t>
  </si>
  <si>
    <t>10.836.95</t>
  </si>
  <si>
    <t>Stožár.rozvodnice SR 721-14/N/IP20 (FULNEK)</t>
  </si>
  <si>
    <t>KS</t>
  </si>
  <si>
    <t>pojistková patrona E14 6A</t>
  </si>
  <si>
    <t>10.050.82</t>
  </si>
  <si>
    <t>Zemní kabelová spojka POLJ-01/4x10-35</t>
  </si>
  <si>
    <t>kabel CYKY-J 4x16</t>
  </si>
  <si>
    <t>m</t>
  </si>
  <si>
    <t>kabel CYKY-J 3x1,5</t>
  </si>
  <si>
    <t>roura korugovaná KOPOFLEX KF09040 pr.40/32mm</t>
  </si>
  <si>
    <t>roura korugovaná KOPOFLEX KF09110 pr.110/94mm</t>
  </si>
  <si>
    <t>vedení FeZn pr.10mm(0,63kg/m)</t>
  </si>
  <si>
    <t>svorka pásku drátu zemnící SR3a 2šrouby FeZn</t>
  </si>
  <si>
    <t>svorka připojovací SP 1šroub nerez</t>
  </si>
  <si>
    <t>10.342.10</t>
  </si>
  <si>
    <t>Páska DEHN 556130 š.1cm protikorozní (10m)</t>
  </si>
  <si>
    <t>MZ</t>
  </si>
  <si>
    <t>beton B13,5</t>
  </si>
  <si>
    <t>m3</t>
  </si>
  <si>
    <t>stožárové pouzdro plast SP250/1000</t>
  </si>
  <si>
    <t>výstražná fólie šířka 0,34m</t>
  </si>
  <si>
    <t>stožárové pouzdro plast SP315/1500</t>
  </si>
  <si>
    <t>CE</t>
  </si>
  <si>
    <t>svítidlo LED venkovní na stožár</t>
  </si>
  <si>
    <t>stožár osvětlovací ocelový do 12m</t>
  </si>
  <si>
    <t>stožár osvětlovací sadový ocelový</t>
  </si>
  <si>
    <t>elektrovýzbroj stožárů pro 1 okruh</t>
  </si>
  <si>
    <t>patrona závitové pojistky vč.styčného kroužku</t>
  </si>
  <si>
    <t>zemní kabelová spojka 1kV do 35mm2</t>
  </si>
  <si>
    <t>kabel Cu(-1kV CYKY) volně uložený do 3x35/4x25</t>
  </si>
  <si>
    <t>kabel(-CYKY) volně uložený do 3x6/4x4/7x2,5</t>
  </si>
  <si>
    <t>trubka plast volně uložená do pr.50mm</t>
  </si>
  <si>
    <t>trubka plast volně uložená do pr.110mm</t>
  </si>
  <si>
    <t>uzemňov.vedení v zemi úplná mtž FeZn pr.8-10mm</t>
  </si>
  <si>
    <t>svorka hromosvodová do 2 šroubů</t>
  </si>
  <si>
    <t>ochrana zemní svorky plastovou páskou</t>
  </si>
  <si>
    <t>ukončení na svorkovnici vodič do 16mm2</t>
  </si>
  <si>
    <t>ukončení na svorkovnici vodič do 50mm2</t>
  </si>
  <si>
    <t>ukončení na svorkovnici vodič do 16mm2 (3x1,5 svít</t>
  </si>
  <si>
    <t>CD</t>
  </si>
  <si>
    <t>stožár osvětlovací ocelový do 12m            /dmtž</t>
  </si>
  <si>
    <t>stožár osvětlovací sadový ocelový            /dmtž</t>
  </si>
  <si>
    <t>svítidlo venkovní na výložník      /dmtž</t>
  </si>
  <si>
    <t>svítidlo venkovní na sadový stožár /dmtž</t>
  </si>
  <si>
    <t>ukončení na svorkovnici vodič do 50mm2       /dmtž</t>
  </si>
  <si>
    <t>CZ</t>
  </si>
  <si>
    <t>pouzdrový základ VO mimo trasu kabelu pr.0,25/1,5m</t>
  </si>
  <si>
    <t>výkop jámy do 2m3 pro stožár VO ruční tz.3/ko1.0</t>
  </si>
  <si>
    <t>odvoz zeminy do 10km vč.poplatku za skládku</t>
  </si>
  <si>
    <t>výkop kabel.rýhy šířka 35/hloubka 80cm tz.3/ko1.0</t>
  </si>
  <si>
    <t>výstražná fólie šířka nad 30cm</t>
  </si>
  <si>
    <t>zához kabelové rýhy šířka 35/hloubka 80cm tz.3</t>
  </si>
  <si>
    <t>provizorní úprava terénu třída zeminy 3</t>
  </si>
  <si>
    <t>m2</t>
  </si>
  <si>
    <t>výkop kabel.rýhy šířka 50/hloubka 120cm tz.3/ko1.0</t>
  </si>
  <si>
    <t>zához kabelové rýhy šířka 50/hloubka 120cm tz.3</t>
  </si>
  <si>
    <t>jáma pro spojku kabelu do 10kV tř.zeminy 3/ko1.0</t>
  </si>
  <si>
    <t>pouzdrový základ VO mimo trasu kabelu pr.0,3/1,5m</t>
  </si>
  <si>
    <t>ON</t>
  </si>
  <si>
    <t>poplatek za recyklaci svítidla</t>
  </si>
  <si>
    <t>vytýčení stáv.kabelových rozvodů VO</t>
  </si>
  <si>
    <t>hod</t>
  </si>
  <si>
    <t>p.č.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</si>
  <si>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</si>
  <si>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</si>
  <si>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</si>
  <si>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</si>
  <si>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</si>
  <si>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</si>
  <si>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</si>
  <si>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</si>
  <si>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</si>
  <si>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</si>
  <si>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</si>
  <si>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</si>
  <si>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/>
  </si>
  <si>
    <t>název akce: Lidické nábřeží - Sokolov</t>
  </si>
  <si>
    <t>objekt: Veřejné osvětlení</t>
  </si>
  <si>
    <t>Dodávky zařízení</t>
  </si>
  <si>
    <t>součet</t>
  </si>
  <si>
    <t>Materiál elektromontážní</t>
  </si>
  <si>
    <t>Materiál zemní+stavební</t>
  </si>
  <si>
    <t>Elektromontáže</t>
  </si>
  <si>
    <t>Demontáže</t>
  </si>
  <si>
    <t>Zemní práce</t>
  </si>
  <si>
    <t>Ostatní náklady</t>
  </si>
  <si>
    <t>Soupis položek</t>
  </si>
  <si>
    <t>Datum: 26.03.2019</t>
  </si>
  <si>
    <t xml:space="preserve">Vypracoval: </t>
  </si>
  <si>
    <t>stožár osvětlov.bezpatic žárZn JBUD 8ST 159/108/89 (60)</t>
  </si>
  <si>
    <t>AMAKO</t>
  </si>
  <si>
    <t>Rekapitulace ceny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</si>
  <si>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</si>
  <si>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</si>
  <si>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</si>
  <si>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</si>
  <si>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</si>
  <si>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</si>
  <si>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</si>
  <si>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</si>
  <si>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</si>
  <si>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zemní+stavební</t>
  </si>
  <si>
    <t>elektromontáže</t>
  </si>
  <si>
    <t>demontáže</t>
  </si>
  <si>
    <t>zemní práce</t>
  </si>
  <si>
    <t>PPV pro elektromontáže</t>
  </si>
  <si>
    <t>PPV pro zemní práce</t>
  </si>
  <si>
    <t>dodávky celkem</t>
  </si>
  <si>
    <t>materiál+výkony celkem</t>
  </si>
  <si>
    <t>ostatní náklady</t>
  </si>
  <si>
    <t>NÁKLADY hl.III celkem</t>
  </si>
  <si>
    <t>zařízení staveniště</t>
  </si>
  <si>
    <t>provozní vlivy</t>
  </si>
  <si>
    <t>NÁKLADY hl.VI celkem</t>
  </si>
  <si>
    <t>kompletační činnost</t>
  </si>
  <si>
    <t>revize</t>
  </si>
  <si>
    <t>dokumentace skut.provedení</t>
  </si>
  <si>
    <t>NÁKLADY hl.XI celkem</t>
  </si>
  <si>
    <t>CENA bez DPH (Kč)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</si>
</sst>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000"/>
    <numFmt numFmtId="168" formatCode="000"/>
    <numFmt numFmtId="169" formatCode="000000000"/>
    <numFmt numFmtId="170" formatCode="#\ ###\ ###"/>
    <numFmt numFmtId="171" formatCode="0.000;0.000;"/>
    <numFmt numFmtId="172" formatCode="0.00;0.00;"/>
    <numFmt numFmtId="173" formatCode="#\ ###\ ##0;#\ ###\ ##0;"/>
    <numFmt numFmtId="174" formatCode="##\ ###\ ##0;##\ ###\ ##0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sz val="12"/>
      <color indexed="8"/>
      <name val="Times New Roman CE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  <font>
      <sz val="12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171" fontId="39" fillId="0" borderId="0" xfId="0" applyNumberFormat="1" applyFont="1" applyAlignment="1">
      <alignment/>
    </xf>
    <xf numFmtId="172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170" fontId="41" fillId="0" borderId="0" xfId="0" applyNumberFormat="1" applyFont="1" applyAlignment="1">
      <alignment/>
    </xf>
    <xf numFmtId="171" fontId="41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1" fillId="0" borderId="0" xfId="0" applyFont="1" applyAlignment="1" quotePrefix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49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170" fontId="39" fillId="0" borderId="10" xfId="0" applyNumberFormat="1" applyFont="1" applyBorder="1" applyAlignment="1">
      <alignment/>
    </xf>
    <xf numFmtId="171" fontId="39" fillId="0" borderId="10" xfId="0" applyNumberFormat="1" applyFont="1" applyBorder="1" applyAlignment="1">
      <alignment/>
    </xf>
    <xf numFmtId="49" fontId="39" fillId="0" borderId="11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170" fontId="39" fillId="0" borderId="11" xfId="0" applyNumberFormat="1" applyFont="1" applyBorder="1" applyAlignment="1">
      <alignment/>
    </xf>
    <xf numFmtId="171" fontId="39" fillId="0" borderId="11" xfId="0" applyNumberFormat="1" applyFont="1" applyBorder="1" applyAlignment="1">
      <alignment/>
    </xf>
    <xf numFmtId="49" fontId="40" fillId="33" borderId="0" xfId="0" applyNumberFormat="1" applyFont="1" applyFill="1" applyAlignment="1">
      <alignment/>
    </xf>
    <xf numFmtId="2" fontId="40" fillId="33" borderId="0" xfId="0" applyNumberFormat="1" applyFont="1" applyFill="1" applyAlignment="1">
      <alignment/>
    </xf>
    <xf numFmtId="170" fontId="40" fillId="33" borderId="0" xfId="0" applyNumberFormat="1" applyFont="1" applyFill="1" applyAlignment="1">
      <alignment/>
    </xf>
    <xf numFmtId="171" fontId="40" fillId="33" borderId="0" xfId="0" applyNumberFormat="1" applyFont="1" applyFill="1" applyAlignment="1">
      <alignment/>
    </xf>
    <xf numFmtId="49" fontId="41" fillId="0" borderId="12" xfId="0" applyNumberFormat="1" applyFont="1" applyBorder="1" applyAlignment="1">
      <alignment/>
    </xf>
    <xf numFmtId="2" fontId="41" fillId="0" borderId="12" xfId="0" applyNumberFormat="1" applyFont="1" applyBorder="1" applyAlignment="1">
      <alignment/>
    </xf>
    <xf numFmtId="170" fontId="41" fillId="0" borderId="12" xfId="0" applyNumberFormat="1" applyFont="1" applyBorder="1" applyAlignment="1">
      <alignment/>
    </xf>
    <xf numFmtId="171" fontId="41" fillId="0" borderId="12" xfId="0" applyNumberFormat="1" applyFont="1" applyBorder="1" applyAlignment="1">
      <alignment/>
    </xf>
    <xf numFmtId="0" fontId="39" fillId="0" borderId="13" xfId="0" applyFont="1" applyBorder="1" applyAlignment="1">
      <alignment/>
    </xf>
    <xf numFmtId="2" fontId="39" fillId="0" borderId="13" xfId="0" applyNumberFormat="1" applyFont="1" applyBorder="1" applyAlignment="1">
      <alignment/>
    </xf>
    <xf numFmtId="170" fontId="39" fillId="0" borderId="13" xfId="0" applyNumberFormat="1" applyFont="1" applyBorder="1" applyAlignment="1">
      <alignment/>
    </xf>
    <xf numFmtId="171" fontId="39" fillId="0" borderId="13" xfId="0" applyNumberFormat="1" applyFont="1" applyBorder="1" applyAlignment="1">
      <alignment/>
    </xf>
    <xf numFmtId="0" fontId="39" fillId="0" borderId="14" xfId="0" applyFont="1" applyBorder="1" applyAlignment="1">
      <alignment/>
    </xf>
    <xf numFmtId="172" fontId="39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172" fontId="41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172" fontId="39" fillId="0" borderId="19" xfId="0" applyNumberFormat="1" applyFont="1" applyBorder="1" applyAlignment="1">
      <alignment/>
    </xf>
    <xf numFmtId="0" fontId="39" fillId="0" borderId="20" xfId="0" applyFont="1" applyBorder="1" applyAlignment="1">
      <alignment/>
    </xf>
    <xf numFmtId="172" fontId="39" fillId="0" borderId="21" xfId="0" applyNumberFormat="1" applyFont="1" applyBorder="1" applyAlignment="1">
      <alignment/>
    </xf>
    <xf numFmtId="0" fontId="40" fillId="33" borderId="16" xfId="0" applyFont="1" applyFill="1" applyBorder="1" applyAlignment="1">
      <alignment/>
    </xf>
    <xf numFmtId="172" fontId="40" fillId="33" borderId="17" xfId="0" applyNumberFormat="1" applyFont="1" applyFill="1" applyBorder="1" applyAlignment="1">
      <alignment/>
    </xf>
    <xf numFmtId="0" fontId="41" fillId="0" borderId="22" xfId="0" applyFont="1" applyBorder="1" applyAlignment="1">
      <alignment/>
    </xf>
    <xf numFmtId="172" fontId="41" fillId="0" borderId="23" xfId="0" applyNumberFormat="1" applyFont="1" applyBorder="1" applyAlignment="1">
      <alignment/>
    </xf>
    <xf numFmtId="0" fontId="40" fillId="33" borderId="24" xfId="0" applyFont="1" applyFill="1" applyBorder="1" applyAlignment="1">
      <alignment/>
    </xf>
    <xf numFmtId="0" fontId="40" fillId="33" borderId="25" xfId="0" applyFont="1" applyFill="1" applyBorder="1" applyAlignment="1">
      <alignment/>
    </xf>
    <xf numFmtId="2" fontId="40" fillId="33" borderId="25" xfId="0" applyNumberFormat="1" applyFont="1" applyFill="1" applyBorder="1" applyAlignment="1">
      <alignment/>
    </xf>
    <xf numFmtId="170" fontId="40" fillId="33" borderId="25" xfId="0" applyNumberFormat="1" applyFont="1" applyFill="1" applyBorder="1" applyAlignment="1">
      <alignment/>
    </xf>
    <xf numFmtId="171" fontId="40" fillId="33" borderId="25" xfId="0" applyNumberFormat="1" applyFont="1" applyFill="1" applyBorder="1" applyAlignment="1">
      <alignment/>
    </xf>
    <xf numFmtId="172" fontId="40" fillId="33" borderId="26" xfId="0" applyNumberFormat="1" applyFont="1" applyFill="1" applyBorder="1" applyAlignment="1">
      <alignment/>
    </xf>
    <xf numFmtId="0" fontId="39" fillId="0" borderId="13" xfId="0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9" fontId="40" fillId="33" borderId="0" xfId="0" applyNumberFormat="1" applyFont="1" applyFill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Alignment="1" quotePrefix="1">
      <alignment horizontal="left"/>
    </xf>
    <xf numFmtId="0" fontId="42" fillId="33" borderId="0" xfId="0" applyFont="1" applyFill="1" applyAlignment="1">
      <alignment horizontal="left" vertical="center"/>
    </xf>
    <xf numFmtId="169" fontId="39" fillId="0" borderId="13" xfId="0" applyNumberFormat="1" applyFont="1" applyBorder="1" applyAlignment="1">
      <alignment horizontal="left"/>
    </xf>
    <xf numFmtId="169" fontId="41" fillId="0" borderId="0" xfId="0" applyNumberFormat="1" applyFont="1" applyAlignment="1">
      <alignment horizontal="left"/>
    </xf>
    <xf numFmtId="169" fontId="39" fillId="0" borderId="10" xfId="0" applyNumberFormat="1" applyFont="1" applyBorder="1" applyAlignment="1">
      <alignment horizontal="left"/>
    </xf>
    <xf numFmtId="169" fontId="39" fillId="0" borderId="11" xfId="0" applyNumberFormat="1" applyFont="1" applyBorder="1" applyAlignment="1">
      <alignment horizontal="left"/>
    </xf>
    <xf numFmtId="169" fontId="40" fillId="33" borderId="0" xfId="0" applyNumberFormat="1" applyFont="1" applyFill="1" applyAlignment="1">
      <alignment horizontal="left"/>
    </xf>
    <xf numFmtId="169" fontId="41" fillId="0" borderId="12" xfId="0" applyNumberFormat="1" applyFont="1" applyBorder="1" applyAlignment="1">
      <alignment horizontal="left"/>
    </xf>
    <xf numFmtId="169" fontId="40" fillId="33" borderId="25" xfId="0" applyNumberFormat="1" applyFont="1" applyFill="1" applyBorder="1" applyAlignment="1">
      <alignment horizontal="left"/>
    </xf>
    <xf numFmtId="169" fontId="39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74" fontId="43" fillId="0" borderId="0" xfId="0" applyNumberFormat="1" applyFont="1" applyAlignment="1">
      <alignment/>
    </xf>
    <xf numFmtId="0" fontId="42" fillId="33" borderId="27" xfId="0" applyFont="1" applyFill="1" applyBorder="1" applyAlignment="1">
      <alignment vertical="center"/>
    </xf>
    <xf numFmtId="0" fontId="42" fillId="33" borderId="28" xfId="0" applyFont="1" applyFill="1" applyBorder="1" applyAlignment="1">
      <alignment vertical="center"/>
    </xf>
    <xf numFmtId="2" fontId="42" fillId="33" borderId="28" xfId="0" applyNumberFormat="1" applyFont="1" applyFill="1" applyBorder="1" applyAlignment="1">
      <alignment vertical="center"/>
    </xf>
    <xf numFmtId="173" fontId="42" fillId="33" borderId="28" xfId="0" applyNumberFormat="1" applyFont="1" applyFill="1" applyBorder="1" applyAlignment="1">
      <alignment vertical="center"/>
    </xf>
    <xf numFmtId="174" fontId="42" fillId="33" borderId="29" xfId="0" applyNumberFormat="1" applyFont="1" applyFill="1" applyBorder="1" applyAlignment="1">
      <alignment vertical="center"/>
    </xf>
    <xf numFmtId="0" fontId="43" fillId="0" borderId="14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2" fontId="43" fillId="0" borderId="13" xfId="0" applyNumberFormat="1" applyFont="1" applyBorder="1" applyAlignment="1">
      <alignment horizontal="right"/>
    </xf>
    <xf numFmtId="173" fontId="43" fillId="0" borderId="13" xfId="0" applyNumberFormat="1" applyFont="1" applyBorder="1" applyAlignment="1">
      <alignment horizontal="right"/>
    </xf>
    <xf numFmtId="174" fontId="43" fillId="0" borderId="15" xfId="0" applyNumberFormat="1" applyFont="1" applyBorder="1" applyAlignment="1">
      <alignment horizontal="right"/>
    </xf>
    <xf numFmtId="0" fontId="43" fillId="0" borderId="18" xfId="0" applyFont="1" applyBorder="1" applyAlignment="1">
      <alignment/>
    </xf>
    <xf numFmtId="49" fontId="43" fillId="0" borderId="3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173" fontId="43" fillId="0" borderId="10" xfId="0" applyNumberFormat="1" applyFont="1" applyBorder="1" applyAlignment="1">
      <alignment/>
    </xf>
    <xf numFmtId="174" fontId="43" fillId="0" borderId="19" xfId="0" applyNumberFormat="1" applyFont="1" applyBorder="1" applyAlignment="1">
      <alignment/>
    </xf>
    <xf numFmtId="174" fontId="39" fillId="0" borderId="0" xfId="0" applyNumberFormat="1" applyFont="1" applyAlignment="1">
      <alignment/>
    </xf>
    <xf numFmtId="0" fontId="43" fillId="0" borderId="31" xfId="0" applyFont="1" applyBorder="1" applyAlignment="1">
      <alignment/>
    </xf>
    <xf numFmtId="49" fontId="43" fillId="0" borderId="32" xfId="0" applyNumberFormat="1" applyFont="1" applyBorder="1" applyAlignment="1">
      <alignment/>
    </xf>
    <xf numFmtId="2" fontId="43" fillId="0" borderId="33" xfId="0" applyNumberFormat="1" applyFont="1" applyBorder="1" applyAlignment="1">
      <alignment/>
    </xf>
    <xf numFmtId="173" fontId="43" fillId="0" borderId="33" xfId="0" applyNumberFormat="1" applyFont="1" applyBorder="1" applyAlignment="1">
      <alignment/>
    </xf>
    <xf numFmtId="174" fontId="43" fillId="0" borderId="34" xfId="0" applyNumberFormat="1" applyFont="1" applyBorder="1" applyAlignment="1">
      <alignment/>
    </xf>
    <xf numFmtId="0" fontId="43" fillId="33" borderId="27" xfId="0" applyFont="1" applyFill="1" applyBorder="1" applyAlignment="1">
      <alignment/>
    </xf>
    <xf numFmtId="49" fontId="43" fillId="33" borderId="28" xfId="0" applyNumberFormat="1" applyFont="1" applyFill="1" applyBorder="1" applyAlignment="1">
      <alignment/>
    </xf>
    <xf numFmtId="2" fontId="43" fillId="33" borderId="28" xfId="0" applyNumberFormat="1" applyFont="1" applyFill="1" applyBorder="1" applyAlignment="1">
      <alignment/>
    </xf>
    <xf numFmtId="173" fontId="43" fillId="33" borderId="28" xfId="0" applyNumberFormat="1" applyFont="1" applyFill="1" applyBorder="1" applyAlignment="1">
      <alignment/>
    </xf>
    <xf numFmtId="174" fontId="43" fillId="33" borderId="29" xfId="0" applyNumberFormat="1" applyFont="1" applyFill="1" applyBorder="1" applyAlignment="1">
      <alignment/>
    </xf>
    <xf numFmtId="0" fontId="43" fillId="0" borderId="35" xfId="0" applyFont="1" applyBorder="1" applyAlignment="1">
      <alignment/>
    </xf>
    <xf numFmtId="49" fontId="43" fillId="0" borderId="12" xfId="0" applyNumberFormat="1" applyFont="1" applyBorder="1" applyAlignment="1">
      <alignment/>
    </xf>
    <xf numFmtId="2" fontId="43" fillId="0" borderId="36" xfId="0" applyNumberFormat="1" applyFont="1" applyBorder="1" applyAlignment="1">
      <alignment/>
    </xf>
    <xf numFmtId="173" fontId="43" fillId="0" borderId="36" xfId="0" applyNumberFormat="1" applyFont="1" applyBorder="1" applyAlignment="1">
      <alignment/>
    </xf>
    <xf numFmtId="174" fontId="43" fillId="0" borderId="37" xfId="0" applyNumberFormat="1" applyFont="1" applyBorder="1" applyAlignment="1">
      <alignment/>
    </xf>
    <xf numFmtId="0" fontId="41" fillId="0" borderId="20" xfId="0" applyFont="1" applyBorder="1" applyAlignment="1">
      <alignment/>
    </xf>
    <xf numFmtId="49" fontId="41" fillId="0" borderId="38" xfId="0" applyNumberFormat="1" applyFont="1" applyBorder="1" applyAlignment="1">
      <alignment/>
    </xf>
    <xf numFmtId="2" fontId="41" fillId="0" borderId="11" xfId="0" applyNumberFormat="1" applyFont="1" applyBorder="1" applyAlignment="1">
      <alignment/>
    </xf>
    <xf numFmtId="173" fontId="41" fillId="0" borderId="11" xfId="0" applyNumberFormat="1" applyFont="1" applyBorder="1" applyAlignment="1">
      <alignment/>
    </xf>
    <xf numFmtId="174" fontId="41" fillId="0" borderId="39" xfId="0" applyNumberFormat="1" applyFont="1" applyBorder="1" applyAlignment="1">
      <alignment/>
    </xf>
    <xf numFmtId="173" fontId="39" fillId="0" borderId="0" xfId="0" applyNumberFormat="1" applyFont="1" applyAlignment="1">
      <alignment/>
    </xf>
    <xf numFmtId="2" fontId="39" fillId="5" borderId="10" xfId="0" applyNumberFormat="1" applyFont="1" applyFill="1" applyBorder="1" applyAlignment="1" applyProtection="1">
      <alignment/>
      <protection locked="0"/>
    </xf>
    <xf numFmtId="2" fontId="39" fillId="5" borderId="11" xfId="0" applyNumberFormat="1" applyFont="1" applyFill="1" applyBorder="1" applyAlignment="1" applyProtection="1">
      <alignment/>
      <protection locked="0"/>
    </xf>
    <xf numFmtId="174" fontId="43" fillId="5" borderId="19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3" customWidth="1"/>
    <col min="5" max="5" width="14.7109375" style="117" customWidth="1"/>
    <col min="6" max="6" width="16.7109375" style="96" customWidth="1"/>
    <col min="7" max="8" width="0" style="1" hidden="1" customWidth="1"/>
    <col min="9" max="16384" width="9.140625" style="1" customWidth="1"/>
  </cols>
  <sheetData>
    <row r="3" spans="1:7" ht="15.75">
      <c r="A3" s="77"/>
      <c r="B3" s="15" t="s">
        <v>90</v>
      </c>
      <c r="C3" s="15"/>
      <c r="D3" s="78"/>
      <c r="E3" s="79"/>
      <c r="F3" s="80"/>
      <c r="G3" s="77"/>
    </row>
    <row r="4" spans="1:7" ht="15.75">
      <c r="A4" s="77"/>
      <c r="B4" s="15" t="s">
        <v>91</v>
      </c>
      <c r="C4" s="15"/>
      <c r="D4" s="78"/>
      <c r="E4" s="79"/>
      <c r="F4" s="80"/>
      <c r="G4" s="77"/>
    </row>
    <row r="5" spans="1:7" ht="15.75">
      <c r="A5" s="77"/>
      <c r="B5" s="15" t="s">
        <v>92</v>
      </c>
      <c r="C5" s="15"/>
      <c r="D5" s="78"/>
      <c r="E5" s="79"/>
      <c r="F5" s="80"/>
      <c r="G5" s="77"/>
    </row>
    <row r="6" spans="1:7" ht="16.5" thickBot="1">
      <c r="A6" s="77"/>
      <c r="B6" s="15"/>
      <c r="C6" s="15"/>
      <c r="D6" s="78"/>
      <c r="E6" s="79"/>
      <c r="F6" s="80"/>
      <c r="G6" s="77"/>
    </row>
    <row r="7" spans="1:6" s="14" customFormat="1" ht="33.75" customHeight="1" thickBot="1">
      <c r="A7" s="81" t="s">
        <v>106</v>
      </c>
      <c r="B7" s="82"/>
      <c r="C7" s="82"/>
      <c r="D7" s="83"/>
      <c r="E7" s="84"/>
      <c r="F7" s="85"/>
    </row>
    <row r="8" spans="1:6" ht="16.5" thickBot="1">
      <c r="A8" s="86" t="s">
        <v>77</v>
      </c>
      <c r="B8" s="87"/>
      <c r="C8" s="87"/>
      <c r="D8" s="88" t="s">
        <v>107</v>
      </c>
      <c r="E8" s="89" t="s">
        <v>108</v>
      </c>
      <c r="F8" s="90" t="s">
        <v>109</v>
      </c>
    </row>
    <row r="9" spans="1:8" ht="15.75">
      <c r="A9" s="91">
        <v>1</v>
      </c>
      <c r="B9" s="92" t="s">
        <v>110</v>
      </c>
      <c r="C9" s="92"/>
      <c r="D9" s="93"/>
      <c r="E9" s="94"/>
      <c r="F9" s="95">
        <f>'Soupis položek+'!G23</f>
        <v>0</v>
      </c>
      <c r="H9" s="1">
        <v>9</v>
      </c>
    </row>
    <row r="10" spans="1:8" ht="15.75">
      <c r="A10" s="91">
        <v>2</v>
      </c>
      <c r="B10" s="92" t="s">
        <v>111</v>
      </c>
      <c r="C10" s="92"/>
      <c r="D10" s="93">
        <v>3.6</v>
      </c>
      <c r="E10" s="94">
        <f>SUM(F9:F9)</f>
        <v>0</v>
      </c>
      <c r="F10" s="95">
        <f>D10*E10/100</f>
        <v>0</v>
      </c>
      <c r="H10" s="1">
        <v>10</v>
      </c>
    </row>
    <row r="11" spans="1:8" ht="15.75">
      <c r="A11" s="91">
        <v>3</v>
      </c>
      <c r="B11" s="92" t="s">
        <v>112</v>
      </c>
      <c r="C11" s="92"/>
      <c r="D11" s="93">
        <v>1</v>
      </c>
      <c r="E11" s="94">
        <f>SUM(F9:F9)</f>
        <v>0</v>
      </c>
      <c r="F11" s="95">
        <f>D11*E11/100</f>
        <v>0</v>
      </c>
      <c r="H11" s="1">
        <v>12</v>
      </c>
    </row>
    <row r="12" spans="1:8" ht="15.75">
      <c r="A12" s="91">
        <v>4</v>
      </c>
      <c r="B12" s="92" t="s">
        <v>113</v>
      </c>
      <c r="C12" s="92"/>
      <c r="D12" s="93"/>
      <c r="E12" s="94"/>
      <c r="F12" s="95">
        <f>'Soupis položek+'!G36</f>
        <v>0</v>
      </c>
      <c r="H12" s="1">
        <v>13</v>
      </c>
    </row>
    <row r="13" spans="1:8" ht="15.75">
      <c r="A13" s="91">
        <v>5</v>
      </c>
      <c r="B13" s="92" t="s">
        <v>114</v>
      </c>
      <c r="C13" s="92"/>
      <c r="D13" s="93">
        <v>5</v>
      </c>
      <c r="E13" s="94">
        <f>SUM('Soupis položek+'!G28:G32)</f>
        <v>0</v>
      </c>
      <c r="F13" s="95">
        <f>D13*E13/100</f>
        <v>0</v>
      </c>
      <c r="H13" s="1">
        <v>14</v>
      </c>
    </row>
    <row r="14" spans="1:8" ht="15.75">
      <c r="A14" s="91">
        <v>6</v>
      </c>
      <c r="B14" s="92" t="s">
        <v>115</v>
      </c>
      <c r="C14" s="92"/>
      <c r="D14" s="93">
        <v>3</v>
      </c>
      <c r="E14" s="94">
        <f>SUM(F12:F12)</f>
        <v>0</v>
      </c>
      <c r="F14" s="95">
        <f>D14*E14/100</f>
        <v>0</v>
      </c>
      <c r="H14" s="1">
        <v>15</v>
      </c>
    </row>
    <row r="15" spans="1:8" ht="15.75">
      <c r="A15" s="91">
        <v>7</v>
      </c>
      <c r="B15" s="92" t="s">
        <v>116</v>
      </c>
      <c r="C15" s="92"/>
      <c r="D15" s="93"/>
      <c r="E15" s="94"/>
      <c r="F15" s="95">
        <f>'Soupis položek+'!G44</f>
        <v>0</v>
      </c>
      <c r="H15" s="1">
        <v>17</v>
      </c>
    </row>
    <row r="16" spans="1:8" ht="15.75">
      <c r="A16" s="91">
        <v>8</v>
      </c>
      <c r="B16" s="92" t="s">
        <v>117</v>
      </c>
      <c r="C16" s="92"/>
      <c r="D16" s="93"/>
      <c r="E16" s="94"/>
      <c r="F16" s="95">
        <f>'Soupis položek+'!G66</f>
        <v>0</v>
      </c>
      <c r="G16" s="96">
        <f>SUM(F12:F14)</f>
        <v>0</v>
      </c>
      <c r="H16" s="1">
        <v>18</v>
      </c>
    </row>
    <row r="17" spans="1:8" ht="15.75">
      <c r="A17" s="91">
        <v>9</v>
      </c>
      <c r="B17" s="92" t="s">
        <v>118</v>
      </c>
      <c r="C17" s="92"/>
      <c r="D17" s="93"/>
      <c r="E17" s="94"/>
      <c r="F17" s="95">
        <f>'Soupis položek+'!G73</f>
        <v>0</v>
      </c>
      <c r="H17" s="1">
        <v>19</v>
      </c>
    </row>
    <row r="18" spans="1:8" ht="15.75">
      <c r="A18" s="91">
        <v>10</v>
      </c>
      <c r="B18" s="92" t="s">
        <v>119</v>
      </c>
      <c r="C18" s="92"/>
      <c r="D18" s="93"/>
      <c r="E18" s="94"/>
      <c r="F18" s="95">
        <f>'Soupis položek+'!G92</f>
        <v>0</v>
      </c>
      <c r="G18" s="96">
        <f>SUM(F15:F15)</f>
        <v>0</v>
      </c>
      <c r="H18" s="1">
        <v>21</v>
      </c>
    </row>
    <row r="19" spans="1:8" ht="15.75">
      <c r="A19" s="91">
        <v>11</v>
      </c>
      <c r="B19" s="92" t="s">
        <v>120</v>
      </c>
      <c r="C19" s="92"/>
      <c r="D19" s="93">
        <v>1</v>
      </c>
      <c r="E19" s="94">
        <f>SUM(F16:G16)</f>
        <v>0</v>
      </c>
      <c r="F19" s="95">
        <f>D19*E19/100</f>
        <v>0</v>
      </c>
      <c r="H19" s="1">
        <v>22</v>
      </c>
    </row>
    <row r="20" spans="1:8" ht="16.5" thickBot="1">
      <c r="A20" s="91">
        <v>12</v>
      </c>
      <c r="B20" s="92" t="s">
        <v>121</v>
      </c>
      <c r="C20" s="92"/>
      <c r="D20" s="93">
        <v>1</v>
      </c>
      <c r="E20" s="94">
        <f>SUM(F18:G18)</f>
        <v>0</v>
      </c>
      <c r="F20" s="95">
        <f>D20*E20/100</f>
        <v>0</v>
      </c>
      <c r="H20" s="1">
        <v>23</v>
      </c>
    </row>
    <row r="21" spans="1:8" ht="15.75">
      <c r="A21" s="97">
        <v>13</v>
      </c>
      <c r="B21" s="98" t="s">
        <v>122</v>
      </c>
      <c r="C21" s="98"/>
      <c r="D21" s="99"/>
      <c r="E21" s="100"/>
      <c r="F21" s="101">
        <f>SUM(F9:F10)</f>
        <v>0</v>
      </c>
      <c r="H21" s="1">
        <v>25</v>
      </c>
    </row>
    <row r="22" spans="1:8" ht="15.75">
      <c r="A22" s="91">
        <v>14</v>
      </c>
      <c r="B22" s="92" t="s">
        <v>123</v>
      </c>
      <c r="C22" s="92"/>
      <c r="D22" s="93"/>
      <c r="E22" s="94"/>
      <c r="F22" s="95">
        <f>SUM(F11:F20)</f>
        <v>0</v>
      </c>
      <c r="H22" s="1">
        <v>26</v>
      </c>
    </row>
    <row r="23" spans="1:8" ht="16.5" thickBot="1">
      <c r="A23" s="91">
        <v>15</v>
      </c>
      <c r="B23" s="92" t="s">
        <v>124</v>
      </c>
      <c r="C23" s="92"/>
      <c r="D23" s="93"/>
      <c r="E23" s="94"/>
      <c r="F23" s="95">
        <f>'Soupis položek+'!G99</f>
        <v>0</v>
      </c>
      <c r="H23" s="1">
        <v>27</v>
      </c>
    </row>
    <row r="24" spans="1:8" ht="15.75">
      <c r="A24" s="102">
        <v>16</v>
      </c>
      <c r="B24" s="103" t="s">
        <v>125</v>
      </c>
      <c r="C24" s="103"/>
      <c r="D24" s="104"/>
      <c r="E24" s="105"/>
      <c r="F24" s="106">
        <f>SUM(F21:F23)</f>
        <v>0</v>
      </c>
      <c r="G24" s="96">
        <f>SUM(F24:F24)</f>
        <v>0</v>
      </c>
      <c r="H24" s="1">
        <v>28</v>
      </c>
    </row>
    <row r="25" spans="1:6" ht="15.75">
      <c r="A25" s="107"/>
      <c r="B25" s="108"/>
      <c r="C25" s="108"/>
      <c r="D25" s="109"/>
      <c r="E25" s="110"/>
      <c r="F25" s="111"/>
    </row>
    <row r="26" spans="1:8" ht="15.75">
      <c r="A26" s="91">
        <v>17</v>
      </c>
      <c r="B26" s="92" t="s">
        <v>126</v>
      </c>
      <c r="C26" s="92"/>
      <c r="D26" s="93">
        <v>3.25</v>
      </c>
      <c r="E26" s="94">
        <f>SUM(F22:F22)</f>
        <v>0</v>
      </c>
      <c r="F26" s="95">
        <f>D26*E26/100</f>
        <v>0</v>
      </c>
      <c r="H26" s="1">
        <v>30</v>
      </c>
    </row>
    <row r="27" spans="1:8" ht="16.5" thickBot="1">
      <c r="A27" s="91">
        <v>18</v>
      </c>
      <c r="B27" s="92" t="s">
        <v>127</v>
      </c>
      <c r="C27" s="92"/>
      <c r="D27" s="93">
        <v>0.8</v>
      </c>
      <c r="E27" s="94">
        <f>SUM(F22:F22)</f>
        <v>0</v>
      </c>
      <c r="F27" s="95">
        <f>D27*E27/100</f>
        <v>0</v>
      </c>
      <c r="H27" s="1">
        <v>31</v>
      </c>
    </row>
    <row r="28" spans="1:8" ht="15.75">
      <c r="A28" s="102">
        <v>19</v>
      </c>
      <c r="B28" s="103" t="s">
        <v>128</v>
      </c>
      <c r="C28" s="103"/>
      <c r="D28" s="104"/>
      <c r="E28" s="105"/>
      <c r="F28" s="106">
        <f>SUM(F26:F27)</f>
        <v>0</v>
      </c>
      <c r="G28" s="96">
        <f>SUM(F28:F28)</f>
        <v>0</v>
      </c>
      <c r="H28" s="1">
        <v>33</v>
      </c>
    </row>
    <row r="29" spans="1:6" ht="15.75">
      <c r="A29" s="107"/>
      <c r="B29" s="108"/>
      <c r="C29" s="108"/>
      <c r="D29" s="109"/>
      <c r="E29" s="110"/>
      <c r="F29" s="111"/>
    </row>
    <row r="30" spans="1:8" ht="15.75">
      <c r="A30" s="91">
        <v>20</v>
      </c>
      <c r="B30" s="92" t="s">
        <v>129</v>
      </c>
      <c r="C30" s="92"/>
      <c r="D30" s="93"/>
      <c r="E30" s="94"/>
      <c r="F30" s="120"/>
      <c r="H30" s="1">
        <v>35</v>
      </c>
    </row>
    <row r="31" spans="1:8" ht="15.75">
      <c r="A31" s="91">
        <v>21</v>
      </c>
      <c r="B31" s="92" t="s">
        <v>130</v>
      </c>
      <c r="C31" s="92"/>
      <c r="D31" s="93"/>
      <c r="E31" s="94"/>
      <c r="F31" s="120"/>
      <c r="H31" s="1">
        <v>36</v>
      </c>
    </row>
    <row r="32" spans="1:8" ht="16.5" thickBot="1">
      <c r="A32" s="91">
        <v>22</v>
      </c>
      <c r="B32" s="92" t="s">
        <v>131</v>
      </c>
      <c r="C32" s="92"/>
      <c r="D32" s="93"/>
      <c r="E32" s="94"/>
      <c r="F32" s="120"/>
      <c r="H32" s="1">
        <v>40</v>
      </c>
    </row>
    <row r="33" spans="1:8" ht="15.75">
      <c r="A33" s="102">
        <v>23</v>
      </c>
      <c r="B33" s="103" t="s">
        <v>132</v>
      </c>
      <c r="C33" s="103"/>
      <c r="D33" s="104"/>
      <c r="E33" s="105"/>
      <c r="F33" s="106">
        <f>SUM(F30:F32)</f>
        <v>0</v>
      </c>
      <c r="G33" s="96">
        <f>SUM(F33:F33)</f>
        <v>0</v>
      </c>
      <c r="H33" s="1">
        <v>41</v>
      </c>
    </row>
    <row r="34" spans="1:6" ht="16.5" thickBot="1">
      <c r="A34" s="107"/>
      <c r="B34" s="108"/>
      <c r="C34" s="108"/>
      <c r="D34" s="109"/>
      <c r="E34" s="110"/>
      <c r="F34" s="111"/>
    </row>
    <row r="35" spans="1:8" ht="17.25" thickBot="1" thickTop="1">
      <c r="A35" s="112">
        <v>24</v>
      </c>
      <c r="B35" s="113" t="s">
        <v>133</v>
      </c>
      <c r="C35" s="113"/>
      <c r="D35" s="114"/>
      <c r="E35" s="115"/>
      <c r="F35" s="116">
        <f>SUM(G21:G34)</f>
        <v>0</v>
      </c>
      <c r="H35" s="1">
        <v>44</v>
      </c>
    </row>
    <row r="36" spans="1:6" ht="15.75">
      <c r="A36" s="77"/>
      <c r="B36" s="77"/>
      <c r="C36" s="77"/>
      <c r="D36" s="78"/>
      <c r="E36" s="79"/>
      <c r="F36" s="80"/>
    </row>
    <row r="37" spans="1:6" ht="15.75">
      <c r="A37" s="77"/>
      <c r="B37" s="77"/>
      <c r="C37" s="77"/>
      <c r="D37" s="78"/>
      <c r="E37" s="79"/>
      <c r="F37" s="80"/>
    </row>
    <row r="38" spans="1:6" ht="15.75">
      <c r="A38" s="77" t="s">
        <v>102</v>
      </c>
      <c r="B38" s="77"/>
      <c r="C38" s="77"/>
      <c r="D38" s="78"/>
      <c r="E38" s="79"/>
      <c r="F38" s="80"/>
    </row>
    <row r="39" spans="1:6" ht="15.75">
      <c r="A39" s="77" t="s">
        <v>103</v>
      </c>
      <c r="B39" s="77"/>
      <c r="C39" s="77"/>
      <c r="D39" s="78"/>
      <c r="E39" s="79"/>
      <c r="F39" s="80"/>
    </row>
    <row r="40" spans="1:6" ht="15.75">
      <c r="A40" s="77"/>
      <c r="B40" s="77"/>
      <c r="C40" s="77"/>
      <c r="D40" s="78"/>
      <c r="E40" s="79"/>
      <c r="F40" s="80"/>
    </row>
    <row r="41" spans="1:6" ht="15.75">
      <c r="A41" s="77"/>
      <c r="B41" s="77"/>
      <c r="C41" s="77"/>
      <c r="D41" s="78"/>
      <c r="E41" s="79"/>
      <c r="F41" s="80"/>
    </row>
  </sheetData>
  <sheetProtection password="CDAA" sheet="1"/>
  <printOptions horizontalCentered="1"/>
  <pageMargins left="0.787401575" right="0.787401575" top="0.984251969" bottom="0.984251969" header="0.4921259845" footer="0.4921259845"/>
  <pageSetup fitToHeight="0" fitToWidth="1" horizontalDpi="600" verticalDpi="600" orientation="portrait" paperSize="9" r:id="rId1"/>
  <ignoredErrors>
    <ignoredError sqref="F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4.140625" style="1" bestFit="1" customWidth="1"/>
    <col min="2" max="2" width="11.28125" style="76" customWidth="1"/>
    <col min="3" max="3" width="52.57421875" style="1" bestFit="1" customWidth="1"/>
    <col min="4" max="4" width="4.00390625" style="1" bestFit="1" customWidth="1"/>
    <col min="5" max="5" width="8.28125" style="1" bestFit="1" customWidth="1"/>
    <col min="6" max="6" width="11.00390625" style="1" bestFit="1" customWidth="1"/>
    <col min="7" max="7" width="11.57421875" style="1" bestFit="1" customWidth="1"/>
    <col min="8" max="8" width="6.7109375" style="1" bestFit="1" customWidth="1"/>
    <col min="9" max="9" width="10.140625" style="1" bestFit="1" customWidth="1"/>
    <col min="10" max="10" width="5.421875" style="17" hidden="1" customWidth="1"/>
    <col min="11" max="11" width="5.421875" style="1" hidden="1" customWidth="1"/>
    <col min="12" max="12" width="0" style="1" hidden="1" customWidth="1"/>
    <col min="13" max="13" width="4.57421875" style="1" hidden="1" customWidth="1"/>
    <col min="14" max="16384" width="9.140625" style="1" customWidth="1"/>
  </cols>
  <sheetData>
    <row r="3" spans="1:10" ht="15.75">
      <c r="A3" s="8"/>
      <c r="B3" s="66" t="s">
        <v>90</v>
      </c>
      <c r="C3" s="8"/>
      <c r="D3" s="8"/>
      <c r="E3" s="8"/>
      <c r="F3" s="8"/>
      <c r="G3" s="8"/>
      <c r="H3" s="8"/>
      <c r="I3" s="8"/>
      <c r="J3" s="16"/>
    </row>
    <row r="4" spans="1:10" ht="15.75">
      <c r="A4" s="8"/>
      <c r="B4" s="66" t="s">
        <v>91</v>
      </c>
      <c r="C4" s="8"/>
      <c r="D4" s="8"/>
      <c r="E4" s="8"/>
      <c r="F4" s="8"/>
      <c r="G4" s="8"/>
      <c r="H4" s="8"/>
      <c r="I4" s="8"/>
      <c r="J4" s="16"/>
    </row>
    <row r="5" spans="1:10" ht="15.75">
      <c r="A5" s="8"/>
      <c r="B5" s="66" t="s">
        <v>92</v>
      </c>
      <c r="C5" s="8"/>
      <c r="D5" s="8"/>
      <c r="E5" s="8"/>
      <c r="F5" s="8"/>
      <c r="G5" s="8"/>
      <c r="H5" s="8"/>
      <c r="I5" s="8"/>
      <c r="J5" s="16"/>
    </row>
    <row r="6" spans="1:10" ht="15.75">
      <c r="A6" s="8"/>
      <c r="B6" s="66"/>
      <c r="C6" s="8"/>
      <c r="D6" s="8"/>
      <c r="E6" s="8"/>
      <c r="F6" s="8"/>
      <c r="G6" s="8"/>
      <c r="H6" s="8"/>
      <c r="I6" s="8"/>
      <c r="J6" s="16"/>
    </row>
    <row r="7" spans="1:10" s="14" customFormat="1" ht="33.75" customHeight="1" thickBot="1">
      <c r="A7" s="64" t="s">
        <v>101</v>
      </c>
      <c r="B7" s="67"/>
      <c r="C7" s="64"/>
      <c r="D7" s="64"/>
      <c r="E7" s="64"/>
      <c r="F7" s="64"/>
      <c r="G7" s="64"/>
      <c r="H7" s="64"/>
      <c r="I7" s="64"/>
      <c r="J7" s="65"/>
    </row>
    <row r="8" spans="1:13" ht="15.75" thickBot="1">
      <c r="A8" s="39" t="s">
        <v>77</v>
      </c>
      <c r="B8" s="68" t="s">
        <v>79</v>
      </c>
      <c r="C8" s="35" t="s">
        <v>80</v>
      </c>
      <c r="D8" s="35" t="s">
        <v>81</v>
      </c>
      <c r="E8" s="36" t="s">
        <v>82</v>
      </c>
      <c r="F8" s="36" t="s">
        <v>83</v>
      </c>
      <c r="G8" s="37" t="s">
        <v>84</v>
      </c>
      <c r="H8" s="38" t="s">
        <v>85</v>
      </c>
      <c r="I8" s="40" t="s">
        <v>86</v>
      </c>
      <c r="J8" s="57" t="s">
        <v>87</v>
      </c>
      <c r="K8" s="1" t="s">
        <v>88</v>
      </c>
      <c r="L8" s="1" t="s">
        <v>89</v>
      </c>
      <c r="M8" s="1" t="s">
        <v>78</v>
      </c>
    </row>
    <row r="9" spans="1:10" s="8" customFormat="1" ht="19.5" customHeight="1">
      <c r="A9" s="41" t="s">
        <v>93</v>
      </c>
      <c r="B9" s="69"/>
      <c r="E9" s="9"/>
      <c r="F9" s="9"/>
      <c r="G9" s="10"/>
      <c r="H9" s="11"/>
      <c r="I9" s="42"/>
      <c r="J9" s="16"/>
    </row>
    <row r="10" spans="1:13" ht="15">
      <c r="A10" s="43">
        <v>1</v>
      </c>
      <c r="B10" s="70">
        <v>530003</v>
      </c>
      <c r="C10" s="19" t="s">
        <v>1</v>
      </c>
      <c r="D10" s="19" t="s">
        <v>2</v>
      </c>
      <c r="E10" s="20">
        <v>4</v>
      </c>
      <c r="F10" s="118"/>
      <c r="G10" s="21">
        <f aca="true" t="shared" si="0" ref="G10:G22">E10*F10</f>
        <v>0</v>
      </c>
      <c r="H10" s="22">
        <v>0</v>
      </c>
      <c r="I10" s="44">
        <f aca="true" t="shared" si="1" ref="I10:I22">E10*H10</f>
        <v>0</v>
      </c>
      <c r="J10" s="58" t="s">
        <v>3</v>
      </c>
      <c r="K10" s="1" t="s">
        <v>4</v>
      </c>
      <c r="M10" s="2" t="s">
        <v>0</v>
      </c>
    </row>
    <row r="11" spans="1:13" ht="15">
      <c r="A11" s="43"/>
      <c r="B11" s="70"/>
      <c r="C11" s="19" t="s">
        <v>5</v>
      </c>
      <c r="D11" s="18"/>
      <c r="E11" s="20"/>
      <c r="F11" s="20"/>
      <c r="G11" s="21">
        <f t="shared" si="0"/>
        <v>0</v>
      </c>
      <c r="H11" s="22">
        <v>0</v>
      </c>
      <c r="I11" s="44">
        <f t="shared" si="1"/>
        <v>0</v>
      </c>
      <c r="J11" s="59"/>
      <c r="K11" s="1" t="s">
        <v>6</v>
      </c>
      <c r="M11" s="2" t="s">
        <v>0</v>
      </c>
    </row>
    <row r="12" spans="1:13" ht="15">
      <c r="A12" s="43">
        <v>2</v>
      </c>
      <c r="B12" s="70">
        <v>530003</v>
      </c>
      <c r="C12" s="19" t="s">
        <v>7</v>
      </c>
      <c r="D12" s="19" t="s">
        <v>2</v>
      </c>
      <c r="E12" s="20">
        <v>5</v>
      </c>
      <c r="F12" s="118"/>
      <c r="G12" s="21">
        <f t="shared" si="0"/>
        <v>0</v>
      </c>
      <c r="H12" s="22">
        <v>0</v>
      </c>
      <c r="I12" s="44">
        <f t="shared" si="1"/>
        <v>0</v>
      </c>
      <c r="J12" s="58" t="s">
        <v>3</v>
      </c>
      <c r="K12" s="1" t="s">
        <v>4</v>
      </c>
      <c r="M12" s="2" t="s">
        <v>0</v>
      </c>
    </row>
    <row r="13" spans="1:13" ht="15">
      <c r="A13" s="43"/>
      <c r="B13" s="70"/>
      <c r="C13" s="19" t="s">
        <v>5</v>
      </c>
      <c r="D13" s="18"/>
      <c r="E13" s="20"/>
      <c r="F13" s="20"/>
      <c r="G13" s="21">
        <f t="shared" si="0"/>
        <v>0</v>
      </c>
      <c r="H13" s="22">
        <v>0</v>
      </c>
      <c r="I13" s="44">
        <f t="shared" si="1"/>
        <v>0</v>
      </c>
      <c r="J13" s="59"/>
      <c r="K13" s="1" t="s">
        <v>6</v>
      </c>
      <c r="M13" s="2" t="s">
        <v>0</v>
      </c>
    </row>
    <row r="14" spans="1:13" ht="15">
      <c r="A14" s="43">
        <v>3</v>
      </c>
      <c r="B14" s="70">
        <v>530003</v>
      </c>
      <c r="C14" s="19" t="s">
        <v>8</v>
      </c>
      <c r="D14" s="19" t="s">
        <v>2</v>
      </c>
      <c r="E14" s="20">
        <v>5</v>
      </c>
      <c r="F14" s="118"/>
      <c r="G14" s="21">
        <f t="shared" si="0"/>
        <v>0</v>
      </c>
      <c r="H14" s="22">
        <v>0</v>
      </c>
      <c r="I14" s="44">
        <f t="shared" si="1"/>
        <v>0</v>
      </c>
      <c r="J14" s="58" t="s">
        <v>3</v>
      </c>
      <c r="K14" s="1" t="s">
        <v>4</v>
      </c>
      <c r="M14" s="2" t="s">
        <v>0</v>
      </c>
    </row>
    <row r="15" spans="1:13" ht="15">
      <c r="A15" s="43"/>
      <c r="B15" s="70"/>
      <c r="C15" s="19" t="s">
        <v>5</v>
      </c>
      <c r="D15" s="18"/>
      <c r="E15" s="20"/>
      <c r="F15" s="20"/>
      <c r="G15" s="21">
        <f t="shared" si="0"/>
        <v>0</v>
      </c>
      <c r="H15" s="22">
        <v>0</v>
      </c>
      <c r="I15" s="44">
        <f t="shared" si="1"/>
        <v>0</v>
      </c>
      <c r="J15" s="59"/>
      <c r="K15" s="1" t="s">
        <v>6</v>
      </c>
      <c r="M15" s="2" t="s">
        <v>0</v>
      </c>
    </row>
    <row r="16" spans="1:13" ht="15">
      <c r="A16" s="43">
        <v>4</v>
      </c>
      <c r="B16" s="70">
        <v>530003</v>
      </c>
      <c r="C16" s="19" t="s">
        <v>9</v>
      </c>
      <c r="D16" s="19" t="s">
        <v>2</v>
      </c>
      <c r="E16" s="20">
        <v>2</v>
      </c>
      <c r="F16" s="118"/>
      <c r="G16" s="21">
        <f t="shared" si="0"/>
        <v>0</v>
      </c>
      <c r="H16" s="22">
        <v>0</v>
      </c>
      <c r="I16" s="44">
        <f t="shared" si="1"/>
        <v>0</v>
      </c>
      <c r="J16" s="58" t="s">
        <v>3</v>
      </c>
      <c r="K16" s="1" t="s">
        <v>4</v>
      </c>
      <c r="M16" s="2" t="s">
        <v>0</v>
      </c>
    </row>
    <row r="17" spans="1:13" ht="15">
      <c r="A17" s="43"/>
      <c r="B17" s="70"/>
      <c r="C17" s="19" t="s">
        <v>5</v>
      </c>
      <c r="D17" s="18"/>
      <c r="E17" s="20"/>
      <c r="F17" s="20"/>
      <c r="G17" s="21">
        <f t="shared" si="0"/>
        <v>0</v>
      </c>
      <c r="H17" s="22">
        <v>0</v>
      </c>
      <c r="I17" s="44">
        <f t="shared" si="1"/>
        <v>0</v>
      </c>
      <c r="J17" s="59"/>
      <c r="K17" s="1" t="s">
        <v>6</v>
      </c>
      <c r="M17" s="2" t="s">
        <v>0</v>
      </c>
    </row>
    <row r="18" spans="1:13" ht="15">
      <c r="A18" s="43">
        <v>5</v>
      </c>
      <c r="B18" s="70">
        <v>560300</v>
      </c>
      <c r="C18" s="19" t="s">
        <v>104</v>
      </c>
      <c r="D18" s="19" t="s">
        <v>2</v>
      </c>
      <c r="E18" s="20">
        <v>14</v>
      </c>
      <c r="F18" s="118"/>
      <c r="G18" s="21">
        <f t="shared" si="0"/>
        <v>0</v>
      </c>
      <c r="H18" s="22">
        <v>0</v>
      </c>
      <c r="I18" s="44">
        <f t="shared" si="1"/>
        <v>0</v>
      </c>
      <c r="J18" s="58" t="s">
        <v>10</v>
      </c>
      <c r="K18" s="1" t="s">
        <v>4</v>
      </c>
      <c r="M18" s="2" t="s">
        <v>0</v>
      </c>
    </row>
    <row r="19" spans="1:13" ht="15">
      <c r="A19" s="43"/>
      <c r="B19" s="70"/>
      <c r="C19" s="19" t="s">
        <v>105</v>
      </c>
      <c r="D19" s="18"/>
      <c r="E19" s="20"/>
      <c r="F19" s="20"/>
      <c r="G19" s="21">
        <f t="shared" si="0"/>
        <v>0</v>
      </c>
      <c r="H19" s="22">
        <v>0</v>
      </c>
      <c r="I19" s="44">
        <f t="shared" si="1"/>
        <v>0</v>
      </c>
      <c r="J19" s="59"/>
      <c r="K19" s="1" t="s">
        <v>6</v>
      </c>
      <c r="M19" s="2" t="s">
        <v>0</v>
      </c>
    </row>
    <row r="20" spans="1:13" ht="15">
      <c r="A20" s="43">
        <v>6</v>
      </c>
      <c r="B20" s="70">
        <v>560005</v>
      </c>
      <c r="C20" s="19" t="s">
        <v>11</v>
      </c>
      <c r="D20" s="19" t="s">
        <v>2</v>
      </c>
      <c r="E20" s="20">
        <v>2</v>
      </c>
      <c r="F20" s="118"/>
      <c r="G20" s="21">
        <f t="shared" si="0"/>
        <v>0</v>
      </c>
      <c r="H20" s="22">
        <v>0</v>
      </c>
      <c r="I20" s="44">
        <f t="shared" si="1"/>
        <v>0</v>
      </c>
      <c r="J20" s="58" t="s">
        <v>10</v>
      </c>
      <c r="K20" s="1" t="s">
        <v>4</v>
      </c>
      <c r="M20" s="2" t="s">
        <v>0</v>
      </c>
    </row>
    <row r="21" spans="1:13" ht="15">
      <c r="A21" s="43"/>
      <c r="B21" s="70"/>
      <c r="C21" s="19" t="s">
        <v>12</v>
      </c>
      <c r="D21" s="18"/>
      <c r="E21" s="20"/>
      <c r="F21" s="20"/>
      <c r="G21" s="21">
        <f t="shared" si="0"/>
        <v>0</v>
      </c>
      <c r="H21" s="22">
        <v>0</v>
      </c>
      <c r="I21" s="44">
        <f t="shared" si="1"/>
        <v>0</v>
      </c>
      <c r="J21" s="59"/>
      <c r="K21" s="1" t="s">
        <v>6</v>
      </c>
      <c r="M21" s="2" t="s">
        <v>0</v>
      </c>
    </row>
    <row r="22" spans="1:13" ht="15.75" thickBot="1">
      <c r="A22" s="45">
        <v>7</v>
      </c>
      <c r="B22" s="71">
        <v>569406</v>
      </c>
      <c r="C22" s="23" t="s">
        <v>13</v>
      </c>
      <c r="D22" s="23" t="s">
        <v>2</v>
      </c>
      <c r="E22" s="24">
        <v>16</v>
      </c>
      <c r="F22" s="119"/>
      <c r="G22" s="25">
        <f t="shared" si="0"/>
        <v>0</v>
      </c>
      <c r="H22" s="26">
        <v>0</v>
      </c>
      <c r="I22" s="46">
        <f t="shared" si="1"/>
        <v>0</v>
      </c>
      <c r="J22" s="60" t="s">
        <v>10</v>
      </c>
      <c r="K22" s="1" t="s">
        <v>4</v>
      </c>
      <c r="M22" s="2" t="s">
        <v>0</v>
      </c>
    </row>
    <row r="23" spans="1:13" s="7" customFormat="1" ht="14.25">
      <c r="A23" s="47"/>
      <c r="B23" s="72"/>
      <c r="C23" s="27" t="s">
        <v>94</v>
      </c>
      <c r="D23" s="27"/>
      <c r="E23" s="28"/>
      <c r="F23" s="28"/>
      <c r="G23" s="29">
        <f>SUM(G10:G22)</f>
        <v>0</v>
      </c>
      <c r="H23" s="30"/>
      <c r="I23" s="48">
        <f>SUM(I10:I22)</f>
        <v>0</v>
      </c>
      <c r="J23" s="61"/>
      <c r="M23" s="12" t="s">
        <v>0</v>
      </c>
    </row>
    <row r="24" spans="1:13" s="8" customFormat="1" ht="19.5" customHeight="1">
      <c r="A24" s="49" t="s">
        <v>95</v>
      </c>
      <c r="B24" s="73"/>
      <c r="C24" s="31"/>
      <c r="D24" s="31"/>
      <c r="E24" s="32"/>
      <c r="F24" s="32"/>
      <c r="G24" s="33"/>
      <c r="H24" s="34"/>
      <c r="I24" s="50"/>
      <c r="J24" s="62"/>
      <c r="M24" s="13"/>
    </row>
    <row r="25" spans="1:13" ht="15">
      <c r="A25" s="43">
        <v>8</v>
      </c>
      <c r="B25" s="70" t="s">
        <v>15</v>
      </c>
      <c r="C25" s="19" t="s">
        <v>16</v>
      </c>
      <c r="D25" s="19" t="s">
        <v>17</v>
      </c>
      <c r="E25" s="20">
        <v>16</v>
      </c>
      <c r="F25" s="118"/>
      <c r="G25" s="21">
        <f aca="true" t="shared" si="2" ref="G25:G35">E25*F25</f>
        <v>0</v>
      </c>
      <c r="H25" s="22">
        <v>0</v>
      </c>
      <c r="I25" s="44">
        <f aca="true" t="shared" si="3" ref="I25:I35">E25*H25</f>
        <v>0</v>
      </c>
      <c r="J25" s="58" t="s">
        <v>10</v>
      </c>
      <c r="K25" s="1" t="s">
        <v>4</v>
      </c>
      <c r="M25" s="2" t="s">
        <v>14</v>
      </c>
    </row>
    <row r="26" spans="1:13" ht="15">
      <c r="A26" s="43">
        <v>9</v>
      </c>
      <c r="B26" s="70">
        <v>431152</v>
      </c>
      <c r="C26" s="19" t="s">
        <v>18</v>
      </c>
      <c r="D26" s="19" t="s">
        <v>2</v>
      </c>
      <c r="E26" s="20">
        <v>16</v>
      </c>
      <c r="F26" s="118"/>
      <c r="G26" s="21">
        <f t="shared" si="2"/>
        <v>0</v>
      </c>
      <c r="H26" s="22">
        <v>0</v>
      </c>
      <c r="I26" s="44">
        <f t="shared" si="3"/>
        <v>0</v>
      </c>
      <c r="J26" s="58" t="s">
        <v>10</v>
      </c>
      <c r="K26" s="1" t="s">
        <v>4</v>
      </c>
      <c r="M26" s="2" t="s">
        <v>14</v>
      </c>
    </row>
    <row r="27" spans="1:13" ht="15">
      <c r="A27" s="43">
        <v>10</v>
      </c>
      <c r="B27" s="70" t="s">
        <v>19</v>
      </c>
      <c r="C27" s="19" t="s">
        <v>20</v>
      </c>
      <c r="D27" s="19" t="s">
        <v>17</v>
      </c>
      <c r="E27" s="20">
        <v>2</v>
      </c>
      <c r="F27" s="118"/>
      <c r="G27" s="21">
        <f t="shared" si="2"/>
        <v>0</v>
      </c>
      <c r="H27" s="22">
        <v>0</v>
      </c>
      <c r="I27" s="44">
        <f t="shared" si="3"/>
        <v>0</v>
      </c>
      <c r="J27" s="58" t="s">
        <v>10</v>
      </c>
      <c r="K27" s="1" t="s">
        <v>4</v>
      </c>
      <c r="M27" s="2" t="s">
        <v>14</v>
      </c>
    </row>
    <row r="28" spans="1:13" ht="15">
      <c r="A28" s="43">
        <v>11</v>
      </c>
      <c r="B28" s="70">
        <v>101210</v>
      </c>
      <c r="C28" s="19" t="s">
        <v>21</v>
      </c>
      <c r="D28" s="19" t="s">
        <v>22</v>
      </c>
      <c r="E28" s="20">
        <v>550</v>
      </c>
      <c r="F28" s="118"/>
      <c r="G28" s="21">
        <f t="shared" si="2"/>
        <v>0</v>
      </c>
      <c r="H28" s="22">
        <v>0</v>
      </c>
      <c r="I28" s="44">
        <f t="shared" si="3"/>
        <v>0</v>
      </c>
      <c r="J28" s="58" t="s">
        <v>10</v>
      </c>
      <c r="K28" s="1" t="s">
        <v>4</v>
      </c>
      <c r="M28" s="2" t="s">
        <v>14</v>
      </c>
    </row>
    <row r="29" spans="1:13" ht="15">
      <c r="A29" s="43">
        <v>12</v>
      </c>
      <c r="B29" s="70">
        <v>101105</v>
      </c>
      <c r="C29" s="19" t="s">
        <v>23</v>
      </c>
      <c r="D29" s="19" t="s">
        <v>22</v>
      </c>
      <c r="E29" s="20">
        <v>150</v>
      </c>
      <c r="F29" s="118"/>
      <c r="G29" s="21">
        <f t="shared" si="2"/>
        <v>0</v>
      </c>
      <c r="H29" s="22">
        <v>0</v>
      </c>
      <c r="I29" s="44">
        <f t="shared" si="3"/>
        <v>0</v>
      </c>
      <c r="J29" s="58" t="s">
        <v>10</v>
      </c>
      <c r="K29" s="1" t="s">
        <v>4</v>
      </c>
      <c r="M29" s="2" t="s">
        <v>14</v>
      </c>
    </row>
    <row r="30" spans="1:13" ht="15">
      <c r="A30" s="43">
        <v>13</v>
      </c>
      <c r="B30" s="70">
        <v>321500</v>
      </c>
      <c r="C30" s="19" t="s">
        <v>24</v>
      </c>
      <c r="D30" s="19" t="s">
        <v>22</v>
      </c>
      <c r="E30" s="20">
        <v>550</v>
      </c>
      <c r="F30" s="118"/>
      <c r="G30" s="21">
        <f t="shared" si="2"/>
        <v>0</v>
      </c>
      <c r="H30" s="22">
        <v>0</v>
      </c>
      <c r="I30" s="44">
        <f t="shared" si="3"/>
        <v>0</v>
      </c>
      <c r="J30" s="58" t="s">
        <v>10</v>
      </c>
      <c r="K30" s="1" t="s">
        <v>4</v>
      </c>
      <c r="M30" s="2" t="s">
        <v>14</v>
      </c>
    </row>
    <row r="31" spans="1:13" ht="15">
      <c r="A31" s="43">
        <v>14</v>
      </c>
      <c r="B31" s="70">
        <v>321505</v>
      </c>
      <c r="C31" s="19" t="s">
        <v>25</v>
      </c>
      <c r="D31" s="19" t="s">
        <v>22</v>
      </c>
      <c r="E31" s="20">
        <v>150</v>
      </c>
      <c r="F31" s="118"/>
      <c r="G31" s="21">
        <f t="shared" si="2"/>
        <v>0</v>
      </c>
      <c r="H31" s="22">
        <v>0</v>
      </c>
      <c r="I31" s="44">
        <f t="shared" si="3"/>
        <v>0</v>
      </c>
      <c r="J31" s="58" t="s">
        <v>10</v>
      </c>
      <c r="K31" s="1" t="s">
        <v>4</v>
      </c>
      <c r="M31" s="2" t="s">
        <v>14</v>
      </c>
    </row>
    <row r="32" spans="1:13" ht="15">
      <c r="A32" s="43">
        <v>15</v>
      </c>
      <c r="B32" s="70">
        <v>295011</v>
      </c>
      <c r="C32" s="19" t="s">
        <v>26</v>
      </c>
      <c r="D32" s="19" t="s">
        <v>22</v>
      </c>
      <c r="E32" s="20">
        <v>480</v>
      </c>
      <c r="F32" s="118"/>
      <c r="G32" s="21">
        <f t="shared" si="2"/>
        <v>0</v>
      </c>
      <c r="H32" s="22">
        <v>0</v>
      </c>
      <c r="I32" s="44">
        <f t="shared" si="3"/>
        <v>0</v>
      </c>
      <c r="J32" s="58" t="s">
        <v>10</v>
      </c>
      <c r="K32" s="1" t="s">
        <v>4</v>
      </c>
      <c r="M32" s="2" t="s">
        <v>14</v>
      </c>
    </row>
    <row r="33" spans="1:13" ht="15">
      <c r="A33" s="43">
        <v>16</v>
      </c>
      <c r="B33" s="70">
        <v>295073</v>
      </c>
      <c r="C33" s="19" t="s">
        <v>27</v>
      </c>
      <c r="D33" s="19" t="s">
        <v>2</v>
      </c>
      <c r="E33" s="20">
        <v>44</v>
      </c>
      <c r="F33" s="118"/>
      <c r="G33" s="21">
        <f t="shared" si="2"/>
        <v>0</v>
      </c>
      <c r="H33" s="22">
        <v>0</v>
      </c>
      <c r="I33" s="44">
        <f t="shared" si="3"/>
        <v>0</v>
      </c>
      <c r="J33" s="58" t="s">
        <v>10</v>
      </c>
      <c r="K33" s="1" t="s">
        <v>4</v>
      </c>
      <c r="M33" s="2" t="s">
        <v>14</v>
      </c>
    </row>
    <row r="34" spans="1:13" ht="15">
      <c r="A34" s="43">
        <v>17</v>
      </c>
      <c r="B34" s="70">
        <v>295772</v>
      </c>
      <c r="C34" s="19" t="s">
        <v>28</v>
      </c>
      <c r="D34" s="19" t="s">
        <v>2</v>
      </c>
      <c r="E34" s="20">
        <v>16</v>
      </c>
      <c r="F34" s="118"/>
      <c r="G34" s="21">
        <f t="shared" si="2"/>
        <v>0</v>
      </c>
      <c r="H34" s="22">
        <v>0</v>
      </c>
      <c r="I34" s="44">
        <f t="shared" si="3"/>
        <v>0</v>
      </c>
      <c r="J34" s="58" t="s">
        <v>10</v>
      </c>
      <c r="K34" s="1" t="s">
        <v>4</v>
      </c>
      <c r="M34" s="2" t="s">
        <v>14</v>
      </c>
    </row>
    <row r="35" spans="1:13" ht="15.75" thickBot="1">
      <c r="A35" s="45">
        <v>18</v>
      </c>
      <c r="B35" s="71" t="s">
        <v>29</v>
      </c>
      <c r="C35" s="23" t="s">
        <v>30</v>
      </c>
      <c r="D35" s="23" t="s">
        <v>17</v>
      </c>
      <c r="E35" s="24">
        <v>4</v>
      </c>
      <c r="F35" s="119"/>
      <c r="G35" s="25">
        <f t="shared" si="2"/>
        <v>0</v>
      </c>
      <c r="H35" s="26">
        <v>0</v>
      </c>
      <c r="I35" s="46">
        <f t="shared" si="3"/>
        <v>0</v>
      </c>
      <c r="J35" s="60" t="s">
        <v>10</v>
      </c>
      <c r="K35" s="1" t="s">
        <v>4</v>
      </c>
      <c r="M35" s="2" t="s">
        <v>14</v>
      </c>
    </row>
    <row r="36" spans="1:13" s="7" customFormat="1" ht="14.25">
      <c r="A36" s="47"/>
      <c r="B36" s="72"/>
      <c r="C36" s="27" t="s">
        <v>94</v>
      </c>
      <c r="D36" s="27"/>
      <c r="E36" s="28"/>
      <c r="F36" s="28"/>
      <c r="G36" s="29">
        <f>SUM(G25:G35)</f>
        <v>0</v>
      </c>
      <c r="H36" s="30"/>
      <c r="I36" s="48">
        <f>SUM(I25:I35)</f>
        <v>0</v>
      </c>
      <c r="J36" s="61"/>
      <c r="M36" s="12" t="s">
        <v>14</v>
      </c>
    </row>
    <row r="37" spans="1:13" s="8" customFormat="1" ht="19.5" customHeight="1">
      <c r="A37" s="49" t="s">
        <v>96</v>
      </c>
      <c r="B37" s="73"/>
      <c r="C37" s="31"/>
      <c r="D37" s="31"/>
      <c r="E37" s="32"/>
      <c r="F37" s="32"/>
      <c r="G37" s="33"/>
      <c r="H37" s="34"/>
      <c r="I37" s="50"/>
      <c r="J37" s="62"/>
      <c r="M37" s="13"/>
    </row>
    <row r="38" spans="1:13" ht="15">
      <c r="A38" s="43">
        <v>19</v>
      </c>
      <c r="B38" s="70">
        <v>46134</v>
      </c>
      <c r="C38" s="19" t="s">
        <v>32</v>
      </c>
      <c r="D38" s="19" t="s">
        <v>33</v>
      </c>
      <c r="E38" s="20">
        <v>0.42</v>
      </c>
      <c r="F38" s="118"/>
      <c r="G38" s="21">
        <f aca="true" t="shared" si="4" ref="G38:G43">E38*F38</f>
        <v>0</v>
      </c>
      <c r="H38" s="22">
        <v>0</v>
      </c>
      <c r="I38" s="44">
        <f aca="true" t="shared" si="5" ref="I38:I43">E38*H38</f>
        <v>0</v>
      </c>
      <c r="J38" s="58" t="s">
        <v>10</v>
      </c>
      <c r="M38" s="2" t="s">
        <v>31</v>
      </c>
    </row>
    <row r="39" spans="1:13" ht="15">
      <c r="A39" s="43">
        <v>20</v>
      </c>
      <c r="B39" s="70">
        <v>46452</v>
      </c>
      <c r="C39" s="19" t="s">
        <v>34</v>
      </c>
      <c r="D39" s="19" t="s">
        <v>2</v>
      </c>
      <c r="E39" s="20">
        <v>2</v>
      </c>
      <c r="F39" s="118"/>
      <c r="G39" s="21">
        <f t="shared" si="4"/>
        <v>0</v>
      </c>
      <c r="H39" s="22">
        <v>0</v>
      </c>
      <c r="I39" s="44">
        <f t="shared" si="5"/>
        <v>0</v>
      </c>
      <c r="J39" s="58" t="s">
        <v>10</v>
      </c>
      <c r="M39" s="2" t="s">
        <v>31</v>
      </c>
    </row>
    <row r="40" spans="1:13" ht="15">
      <c r="A40" s="43">
        <v>21</v>
      </c>
      <c r="B40" s="70">
        <v>46383</v>
      </c>
      <c r="C40" s="19" t="s">
        <v>35</v>
      </c>
      <c r="D40" s="19" t="s">
        <v>22</v>
      </c>
      <c r="E40" s="20">
        <v>311</v>
      </c>
      <c r="F40" s="118"/>
      <c r="G40" s="21">
        <f t="shared" si="4"/>
        <v>0</v>
      </c>
      <c r="H40" s="22">
        <v>0</v>
      </c>
      <c r="I40" s="44">
        <f t="shared" si="5"/>
        <v>0</v>
      </c>
      <c r="J40" s="58" t="s">
        <v>10</v>
      </c>
      <c r="M40" s="2" t="s">
        <v>31</v>
      </c>
    </row>
    <row r="41" spans="1:13" ht="15">
      <c r="A41" s="43">
        <v>22</v>
      </c>
      <c r="B41" s="70">
        <v>46383</v>
      </c>
      <c r="C41" s="19" t="s">
        <v>35</v>
      </c>
      <c r="D41" s="19" t="s">
        <v>22</v>
      </c>
      <c r="E41" s="20">
        <v>118</v>
      </c>
      <c r="F41" s="118"/>
      <c r="G41" s="21">
        <f t="shared" si="4"/>
        <v>0</v>
      </c>
      <c r="H41" s="22">
        <v>0</v>
      </c>
      <c r="I41" s="44">
        <f t="shared" si="5"/>
        <v>0</v>
      </c>
      <c r="J41" s="58" t="s">
        <v>10</v>
      </c>
      <c r="M41" s="2" t="s">
        <v>31</v>
      </c>
    </row>
    <row r="42" spans="1:13" ht="15">
      <c r="A42" s="43">
        <v>23</v>
      </c>
      <c r="B42" s="70">
        <v>46134</v>
      </c>
      <c r="C42" s="19" t="s">
        <v>32</v>
      </c>
      <c r="D42" s="19" t="s">
        <v>33</v>
      </c>
      <c r="E42" s="20">
        <v>19.74</v>
      </c>
      <c r="F42" s="118"/>
      <c r="G42" s="21">
        <f t="shared" si="4"/>
        <v>0</v>
      </c>
      <c r="H42" s="22">
        <v>0</v>
      </c>
      <c r="I42" s="44">
        <f t="shared" si="5"/>
        <v>0</v>
      </c>
      <c r="J42" s="58" t="s">
        <v>10</v>
      </c>
      <c r="M42" s="2" t="s">
        <v>31</v>
      </c>
    </row>
    <row r="43" spans="1:13" ht="15.75" thickBot="1">
      <c r="A43" s="45">
        <v>24</v>
      </c>
      <c r="B43" s="71">
        <v>46456</v>
      </c>
      <c r="C43" s="23" t="s">
        <v>36</v>
      </c>
      <c r="D43" s="23" t="s">
        <v>2</v>
      </c>
      <c r="E43" s="24">
        <v>14</v>
      </c>
      <c r="F43" s="119"/>
      <c r="G43" s="25">
        <f t="shared" si="4"/>
        <v>0</v>
      </c>
      <c r="H43" s="26">
        <v>0</v>
      </c>
      <c r="I43" s="46">
        <f t="shared" si="5"/>
        <v>0</v>
      </c>
      <c r="J43" s="60" t="s">
        <v>10</v>
      </c>
      <c r="M43" s="2" t="s">
        <v>31</v>
      </c>
    </row>
    <row r="44" spans="1:13" s="7" customFormat="1" ht="14.25">
      <c r="A44" s="47"/>
      <c r="B44" s="72"/>
      <c r="C44" s="27" t="s">
        <v>94</v>
      </c>
      <c r="D44" s="27"/>
      <c r="E44" s="28"/>
      <c r="F44" s="28"/>
      <c r="G44" s="29">
        <f>SUM(G38:G43)</f>
        <v>0</v>
      </c>
      <c r="H44" s="30"/>
      <c r="I44" s="48">
        <f>SUM(I38:I43)</f>
        <v>0</v>
      </c>
      <c r="J44" s="61"/>
      <c r="M44" s="12" t="s">
        <v>31</v>
      </c>
    </row>
    <row r="45" spans="1:13" s="8" customFormat="1" ht="19.5" customHeight="1">
      <c r="A45" s="49" t="s">
        <v>97</v>
      </c>
      <c r="B45" s="73"/>
      <c r="C45" s="31"/>
      <c r="D45" s="31"/>
      <c r="E45" s="32"/>
      <c r="F45" s="32"/>
      <c r="G45" s="33"/>
      <c r="H45" s="34"/>
      <c r="I45" s="50"/>
      <c r="J45" s="62"/>
      <c r="M45" s="13"/>
    </row>
    <row r="46" spans="1:13" ht="15">
      <c r="A46" s="43">
        <v>25</v>
      </c>
      <c r="B46" s="70">
        <v>210202103</v>
      </c>
      <c r="C46" s="19" t="s">
        <v>38</v>
      </c>
      <c r="D46" s="19" t="s">
        <v>2</v>
      </c>
      <c r="E46" s="20">
        <v>4</v>
      </c>
      <c r="F46" s="118"/>
      <c r="G46" s="21">
        <f aca="true" t="shared" si="6" ref="G46:G65">E46*F46</f>
        <v>0</v>
      </c>
      <c r="H46" s="22">
        <v>1.07</v>
      </c>
      <c r="I46" s="44">
        <f aca="true" t="shared" si="7" ref="I46:I65">E46*H46</f>
        <v>4.28</v>
      </c>
      <c r="J46" s="58" t="s">
        <v>10</v>
      </c>
      <c r="M46" s="2" t="s">
        <v>37</v>
      </c>
    </row>
    <row r="47" spans="1:13" ht="15">
      <c r="A47" s="43">
        <v>26</v>
      </c>
      <c r="B47" s="70">
        <v>210202103</v>
      </c>
      <c r="C47" s="19" t="s">
        <v>38</v>
      </c>
      <c r="D47" s="19" t="s">
        <v>2</v>
      </c>
      <c r="E47" s="20">
        <v>5</v>
      </c>
      <c r="F47" s="118"/>
      <c r="G47" s="21">
        <f t="shared" si="6"/>
        <v>0</v>
      </c>
      <c r="H47" s="22">
        <v>1.07</v>
      </c>
      <c r="I47" s="44">
        <f t="shared" si="7"/>
        <v>5.35</v>
      </c>
      <c r="J47" s="58" t="s">
        <v>10</v>
      </c>
      <c r="M47" s="2" t="s">
        <v>37</v>
      </c>
    </row>
    <row r="48" spans="1:13" ht="15">
      <c r="A48" s="43">
        <v>27</v>
      </c>
      <c r="B48" s="70">
        <v>210202103</v>
      </c>
      <c r="C48" s="19" t="s">
        <v>38</v>
      </c>
      <c r="D48" s="19" t="s">
        <v>2</v>
      </c>
      <c r="E48" s="20">
        <v>5</v>
      </c>
      <c r="F48" s="118"/>
      <c r="G48" s="21">
        <f t="shared" si="6"/>
        <v>0</v>
      </c>
      <c r="H48" s="22">
        <v>1.07</v>
      </c>
      <c r="I48" s="44">
        <f t="shared" si="7"/>
        <v>5.35</v>
      </c>
      <c r="J48" s="58" t="s">
        <v>10</v>
      </c>
      <c r="M48" s="2" t="s">
        <v>37</v>
      </c>
    </row>
    <row r="49" spans="1:13" ht="15">
      <c r="A49" s="43">
        <v>28</v>
      </c>
      <c r="B49" s="70">
        <v>210202103</v>
      </c>
      <c r="C49" s="19" t="s">
        <v>38</v>
      </c>
      <c r="D49" s="19" t="s">
        <v>2</v>
      </c>
      <c r="E49" s="20">
        <v>2</v>
      </c>
      <c r="F49" s="118"/>
      <c r="G49" s="21">
        <f t="shared" si="6"/>
        <v>0</v>
      </c>
      <c r="H49" s="22">
        <v>1.07</v>
      </c>
      <c r="I49" s="44">
        <f t="shared" si="7"/>
        <v>2.14</v>
      </c>
      <c r="J49" s="58" t="s">
        <v>10</v>
      </c>
      <c r="M49" s="2" t="s">
        <v>37</v>
      </c>
    </row>
    <row r="50" spans="1:13" ht="15">
      <c r="A50" s="43">
        <v>29</v>
      </c>
      <c r="B50" s="70">
        <v>210204011</v>
      </c>
      <c r="C50" s="19" t="s">
        <v>39</v>
      </c>
      <c r="D50" s="19" t="s">
        <v>2</v>
      </c>
      <c r="E50" s="20">
        <v>14</v>
      </c>
      <c r="F50" s="118"/>
      <c r="G50" s="21">
        <f t="shared" si="6"/>
        <v>0</v>
      </c>
      <c r="H50" s="22">
        <v>4.56</v>
      </c>
      <c r="I50" s="44">
        <f t="shared" si="7"/>
        <v>63.84</v>
      </c>
      <c r="J50" s="58" t="s">
        <v>10</v>
      </c>
      <c r="M50" s="2" t="s">
        <v>37</v>
      </c>
    </row>
    <row r="51" spans="1:13" ht="15">
      <c r="A51" s="43">
        <v>30</v>
      </c>
      <c r="B51" s="70">
        <v>210204002</v>
      </c>
      <c r="C51" s="19" t="s">
        <v>40</v>
      </c>
      <c r="D51" s="19" t="s">
        <v>2</v>
      </c>
      <c r="E51" s="20">
        <v>2</v>
      </c>
      <c r="F51" s="118"/>
      <c r="G51" s="21">
        <f t="shared" si="6"/>
        <v>0</v>
      </c>
      <c r="H51" s="22">
        <v>1.68</v>
      </c>
      <c r="I51" s="44">
        <f t="shared" si="7"/>
        <v>3.36</v>
      </c>
      <c r="J51" s="58" t="s">
        <v>10</v>
      </c>
      <c r="M51" s="2" t="s">
        <v>37</v>
      </c>
    </row>
    <row r="52" spans="1:13" ht="15">
      <c r="A52" s="43">
        <v>31</v>
      </c>
      <c r="B52" s="70">
        <v>210204201</v>
      </c>
      <c r="C52" s="19" t="s">
        <v>41</v>
      </c>
      <c r="D52" s="19" t="s">
        <v>2</v>
      </c>
      <c r="E52" s="20">
        <v>16</v>
      </c>
      <c r="F52" s="118"/>
      <c r="G52" s="21">
        <f t="shared" si="6"/>
        <v>0</v>
      </c>
      <c r="H52" s="22">
        <v>1.37</v>
      </c>
      <c r="I52" s="44">
        <f t="shared" si="7"/>
        <v>21.92</v>
      </c>
      <c r="J52" s="58" t="s">
        <v>10</v>
      </c>
      <c r="M52" s="2" t="s">
        <v>37</v>
      </c>
    </row>
    <row r="53" spans="1:13" ht="15">
      <c r="A53" s="43">
        <v>32</v>
      </c>
      <c r="B53" s="70">
        <v>210120101</v>
      </c>
      <c r="C53" s="19" t="s">
        <v>42</v>
      </c>
      <c r="D53" s="19" t="s">
        <v>2</v>
      </c>
      <c r="E53" s="20">
        <v>16</v>
      </c>
      <c r="F53" s="118"/>
      <c r="G53" s="21">
        <f t="shared" si="6"/>
        <v>0</v>
      </c>
      <c r="H53" s="22">
        <v>0.017</v>
      </c>
      <c r="I53" s="44">
        <f t="shared" si="7"/>
        <v>0.27</v>
      </c>
      <c r="J53" s="58" t="s">
        <v>10</v>
      </c>
      <c r="M53" s="2" t="s">
        <v>37</v>
      </c>
    </row>
    <row r="54" spans="1:13" ht="15">
      <c r="A54" s="43">
        <v>33</v>
      </c>
      <c r="B54" s="70">
        <v>210101201</v>
      </c>
      <c r="C54" s="19" t="s">
        <v>43</v>
      </c>
      <c r="D54" s="19" t="s">
        <v>2</v>
      </c>
      <c r="E54" s="20">
        <v>2</v>
      </c>
      <c r="F54" s="118"/>
      <c r="G54" s="21">
        <f t="shared" si="6"/>
        <v>0</v>
      </c>
      <c r="H54" s="22">
        <v>4.14</v>
      </c>
      <c r="I54" s="44">
        <f t="shared" si="7"/>
        <v>8.28</v>
      </c>
      <c r="J54" s="58" t="s">
        <v>10</v>
      </c>
      <c r="M54" s="2" t="s">
        <v>37</v>
      </c>
    </row>
    <row r="55" spans="1:13" ht="15">
      <c r="A55" s="43">
        <v>34</v>
      </c>
      <c r="B55" s="70">
        <v>210810081</v>
      </c>
      <c r="C55" s="19" t="s">
        <v>44</v>
      </c>
      <c r="D55" s="19" t="s">
        <v>22</v>
      </c>
      <c r="E55" s="20">
        <v>550</v>
      </c>
      <c r="F55" s="118"/>
      <c r="G55" s="21">
        <f t="shared" si="6"/>
        <v>0</v>
      </c>
      <c r="H55" s="22">
        <v>0.067</v>
      </c>
      <c r="I55" s="44">
        <f t="shared" si="7"/>
        <v>36.85</v>
      </c>
      <c r="J55" s="58" t="s">
        <v>10</v>
      </c>
      <c r="M55" s="2" t="s">
        <v>37</v>
      </c>
    </row>
    <row r="56" spans="1:13" ht="15">
      <c r="A56" s="43">
        <v>35</v>
      </c>
      <c r="B56" s="70">
        <v>210810008</v>
      </c>
      <c r="C56" s="19" t="s">
        <v>45</v>
      </c>
      <c r="D56" s="19" t="s">
        <v>22</v>
      </c>
      <c r="E56" s="20">
        <v>150</v>
      </c>
      <c r="F56" s="118"/>
      <c r="G56" s="21">
        <f t="shared" si="6"/>
        <v>0</v>
      </c>
      <c r="H56" s="22">
        <v>0.046</v>
      </c>
      <c r="I56" s="44">
        <f t="shared" si="7"/>
        <v>6.9</v>
      </c>
      <c r="J56" s="58" t="s">
        <v>10</v>
      </c>
      <c r="M56" s="2" t="s">
        <v>37</v>
      </c>
    </row>
    <row r="57" spans="1:13" ht="15">
      <c r="A57" s="43">
        <v>36</v>
      </c>
      <c r="B57" s="70">
        <v>210010123</v>
      </c>
      <c r="C57" s="19" t="s">
        <v>46</v>
      </c>
      <c r="D57" s="19" t="s">
        <v>22</v>
      </c>
      <c r="E57" s="20">
        <v>550</v>
      </c>
      <c r="F57" s="118"/>
      <c r="G57" s="21">
        <f t="shared" si="6"/>
        <v>0</v>
      </c>
      <c r="H57" s="22">
        <v>0.12</v>
      </c>
      <c r="I57" s="44">
        <f t="shared" si="7"/>
        <v>66</v>
      </c>
      <c r="J57" s="58" t="s">
        <v>10</v>
      </c>
      <c r="M57" s="2" t="s">
        <v>37</v>
      </c>
    </row>
    <row r="58" spans="1:13" ht="15">
      <c r="A58" s="43">
        <v>37</v>
      </c>
      <c r="B58" s="70">
        <v>210010125</v>
      </c>
      <c r="C58" s="19" t="s">
        <v>47</v>
      </c>
      <c r="D58" s="19" t="s">
        <v>22</v>
      </c>
      <c r="E58" s="20">
        <v>150</v>
      </c>
      <c r="F58" s="118"/>
      <c r="G58" s="21">
        <f t="shared" si="6"/>
        <v>0</v>
      </c>
      <c r="H58" s="22">
        <v>0.158</v>
      </c>
      <c r="I58" s="44">
        <f t="shared" si="7"/>
        <v>23.7</v>
      </c>
      <c r="J58" s="58" t="s">
        <v>10</v>
      </c>
      <c r="M58" s="2" t="s">
        <v>37</v>
      </c>
    </row>
    <row r="59" spans="1:13" ht="15">
      <c r="A59" s="43">
        <v>38</v>
      </c>
      <c r="B59" s="70">
        <v>210220022</v>
      </c>
      <c r="C59" s="19" t="s">
        <v>48</v>
      </c>
      <c r="D59" s="19" t="s">
        <v>22</v>
      </c>
      <c r="E59" s="20">
        <v>480</v>
      </c>
      <c r="F59" s="118"/>
      <c r="G59" s="21">
        <f t="shared" si="6"/>
        <v>0</v>
      </c>
      <c r="H59" s="22">
        <v>0.123</v>
      </c>
      <c r="I59" s="44">
        <f t="shared" si="7"/>
        <v>59.04</v>
      </c>
      <c r="J59" s="58" t="s">
        <v>10</v>
      </c>
      <c r="M59" s="2" t="s">
        <v>37</v>
      </c>
    </row>
    <row r="60" spans="1:13" ht="15">
      <c r="A60" s="43">
        <v>39</v>
      </c>
      <c r="B60" s="70">
        <v>210220301</v>
      </c>
      <c r="C60" s="19" t="s">
        <v>49</v>
      </c>
      <c r="D60" s="19" t="s">
        <v>2</v>
      </c>
      <c r="E60" s="20">
        <v>44</v>
      </c>
      <c r="F60" s="118"/>
      <c r="G60" s="21">
        <f t="shared" si="6"/>
        <v>0</v>
      </c>
      <c r="H60" s="22">
        <v>0.251</v>
      </c>
      <c r="I60" s="44">
        <f t="shared" si="7"/>
        <v>11.04</v>
      </c>
      <c r="J60" s="58" t="s">
        <v>10</v>
      </c>
      <c r="M60" s="2" t="s">
        <v>37</v>
      </c>
    </row>
    <row r="61" spans="1:13" ht="15">
      <c r="A61" s="43">
        <v>40</v>
      </c>
      <c r="B61" s="70">
        <v>210220301</v>
      </c>
      <c r="C61" s="19" t="s">
        <v>49</v>
      </c>
      <c r="D61" s="19" t="s">
        <v>2</v>
      </c>
      <c r="E61" s="20">
        <v>16</v>
      </c>
      <c r="F61" s="118"/>
      <c r="G61" s="21">
        <f t="shared" si="6"/>
        <v>0</v>
      </c>
      <c r="H61" s="22">
        <v>0.251</v>
      </c>
      <c r="I61" s="44">
        <f t="shared" si="7"/>
        <v>4.02</v>
      </c>
      <c r="J61" s="58" t="s">
        <v>10</v>
      </c>
      <c r="M61" s="2" t="s">
        <v>37</v>
      </c>
    </row>
    <row r="62" spans="1:13" ht="15">
      <c r="A62" s="43">
        <v>41</v>
      </c>
      <c r="B62" s="70">
        <v>210220442</v>
      </c>
      <c r="C62" s="19" t="s">
        <v>50</v>
      </c>
      <c r="D62" s="19" t="s">
        <v>2</v>
      </c>
      <c r="E62" s="20">
        <v>44</v>
      </c>
      <c r="F62" s="118"/>
      <c r="G62" s="21">
        <f t="shared" si="6"/>
        <v>0</v>
      </c>
      <c r="H62" s="22">
        <v>0.32</v>
      </c>
      <c r="I62" s="44">
        <f t="shared" si="7"/>
        <v>14.08</v>
      </c>
      <c r="J62" s="58" t="s">
        <v>10</v>
      </c>
      <c r="M62" s="2" t="s">
        <v>37</v>
      </c>
    </row>
    <row r="63" spans="1:13" ht="15">
      <c r="A63" s="43">
        <v>42</v>
      </c>
      <c r="B63" s="70">
        <v>210100101</v>
      </c>
      <c r="C63" s="19" t="s">
        <v>51</v>
      </c>
      <c r="D63" s="19" t="s">
        <v>2</v>
      </c>
      <c r="E63" s="20">
        <v>120</v>
      </c>
      <c r="F63" s="118"/>
      <c r="G63" s="21">
        <f t="shared" si="6"/>
        <v>0</v>
      </c>
      <c r="H63" s="22">
        <v>0.067</v>
      </c>
      <c r="I63" s="44">
        <f t="shared" si="7"/>
        <v>8.04</v>
      </c>
      <c r="J63" s="58" t="s">
        <v>10</v>
      </c>
      <c r="K63" s="1" t="s">
        <v>4</v>
      </c>
      <c r="M63" s="2" t="s">
        <v>37</v>
      </c>
    </row>
    <row r="64" spans="1:13" ht="15">
      <c r="A64" s="43">
        <v>43</v>
      </c>
      <c r="B64" s="70">
        <v>210100102</v>
      </c>
      <c r="C64" s="19" t="s">
        <v>52</v>
      </c>
      <c r="D64" s="19" t="s">
        <v>2</v>
      </c>
      <c r="E64" s="20">
        <v>8</v>
      </c>
      <c r="F64" s="118"/>
      <c r="G64" s="21">
        <f t="shared" si="6"/>
        <v>0</v>
      </c>
      <c r="H64" s="22">
        <v>0.2</v>
      </c>
      <c r="I64" s="44">
        <f t="shared" si="7"/>
        <v>1.6</v>
      </c>
      <c r="J64" s="58" t="s">
        <v>10</v>
      </c>
      <c r="K64" s="1" t="s">
        <v>4</v>
      </c>
      <c r="M64" s="2" t="s">
        <v>37</v>
      </c>
    </row>
    <row r="65" spans="1:13" ht="15.75" thickBot="1">
      <c r="A65" s="45">
        <v>44</v>
      </c>
      <c r="B65" s="71">
        <v>210100101</v>
      </c>
      <c r="C65" s="23" t="s">
        <v>53</v>
      </c>
      <c r="D65" s="23" t="s">
        <v>2</v>
      </c>
      <c r="E65" s="24">
        <v>51</v>
      </c>
      <c r="F65" s="119"/>
      <c r="G65" s="25">
        <f t="shared" si="6"/>
        <v>0</v>
      </c>
      <c r="H65" s="26">
        <v>0.067</v>
      </c>
      <c r="I65" s="46">
        <f t="shared" si="7"/>
        <v>3.42</v>
      </c>
      <c r="J65" s="60" t="s">
        <v>10</v>
      </c>
      <c r="K65" s="1" t="s">
        <v>4</v>
      </c>
      <c r="M65" s="2" t="s">
        <v>37</v>
      </c>
    </row>
    <row r="66" spans="1:13" s="7" customFormat="1" ht="14.25">
      <c r="A66" s="47"/>
      <c r="B66" s="72"/>
      <c r="C66" s="27" t="s">
        <v>94</v>
      </c>
      <c r="D66" s="27"/>
      <c r="E66" s="28"/>
      <c r="F66" s="28"/>
      <c r="G66" s="29">
        <f>SUM(G46:G65)</f>
        <v>0</v>
      </c>
      <c r="H66" s="30"/>
      <c r="I66" s="48">
        <f>SUM(I46:I65)</f>
        <v>349.48</v>
      </c>
      <c r="J66" s="61"/>
      <c r="M66" s="12" t="s">
        <v>37</v>
      </c>
    </row>
    <row r="67" spans="1:13" s="8" customFormat="1" ht="19.5" customHeight="1">
      <c r="A67" s="49" t="s">
        <v>98</v>
      </c>
      <c r="B67" s="73"/>
      <c r="C67" s="31"/>
      <c r="D67" s="31"/>
      <c r="E67" s="32"/>
      <c r="F67" s="32"/>
      <c r="G67" s="33"/>
      <c r="H67" s="34"/>
      <c r="I67" s="50"/>
      <c r="J67" s="62"/>
      <c r="M67" s="13"/>
    </row>
    <row r="68" spans="1:13" ht="15">
      <c r="A68" s="43">
        <v>45</v>
      </c>
      <c r="B68" s="70">
        <v>210204011</v>
      </c>
      <c r="C68" s="19" t="s">
        <v>55</v>
      </c>
      <c r="D68" s="19" t="s">
        <v>2</v>
      </c>
      <c r="E68" s="20">
        <v>11</v>
      </c>
      <c r="F68" s="118"/>
      <c r="G68" s="21">
        <f>E68*F68</f>
        <v>0</v>
      </c>
      <c r="H68" s="22">
        <v>2.28</v>
      </c>
      <c r="I68" s="44">
        <f>E68*H68</f>
        <v>25.08</v>
      </c>
      <c r="J68" s="58" t="s">
        <v>10</v>
      </c>
      <c r="K68" s="1" t="s">
        <v>4</v>
      </c>
      <c r="M68" s="2" t="s">
        <v>54</v>
      </c>
    </row>
    <row r="69" spans="1:13" ht="15">
      <c r="A69" s="43">
        <v>46</v>
      </c>
      <c r="B69" s="70">
        <v>210204002</v>
      </c>
      <c r="C69" s="19" t="s">
        <v>56</v>
      </c>
      <c r="D69" s="19" t="s">
        <v>2</v>
      </c>
      <c r="E69" s="20">
        <v>2</v>
      </c>
      <c r="F69" s="118"/>
      <c r="G69" s="21">
        <f>E69*F69</f>
        <v>0</v>
      </c>
      <c r="H69" s="22">
        <v>0.84</v>
      </c>
      <c r="I69" s="44">
        <f>E69*H69</f>
        <v>1.68</v>
      </c>
      <c r="J69" s="58" t="s">
        <v>10</v>
      </c>
      <c r="K69" s="1" t="s">
        <v>4</v>
      </c>
      <c r="M69" s="2" t="s">
        <v>54</v>
      </c>
    </row>
    <row r="70" spans="1:13" ht="15">
      <c r="A70" s="43">
        <v>47</v>
      </c>
      <c r="B70" s="70">
        <v>210202103</v>
      </c>
      <c r="C70" s="19" t="s">
        <v>57</v>
      </c>
      <c r="D70" s="19" t="s">
        <v>2</v>
      </c>
      <c r="E70" s="20">
        <v>11</v>
      </c>
      <c r="F70" s="118"/>
      <c r="G70" s="21">
        <f>E70*F70</f>
        <v>0</v>
      </c>
      <c r="H70" s="22">
        <v>0.535</v>
      </c>
      <c r="I70" s="44">
        <f>E70*H70</f>
        <v>5.89</v>
      </c>
      <c r="J70" s="58" t="s">
        <v>10</v>
      </c>
      <c r="K70" s="1" t="s">
        <v>4</v>
      </c>
      <c r="M70" s="2" t="s">
        <v>54</v>
      </c>
    </row>
    <row r="71" spans="1:13" ht="15">
      <c r="A71" s="43">
        <v>48</v>
      </c>
      <c r="B71" s="70">
        <v>210202104</v>
      </c>
      <c r="C71" s="19" t="s">
        <v>58</v>
      </c>
      <c r="D71" s="19" t="s">
        <v>2</v>
      </c>
      <c r="E71" s="20">
        <v>2</v>
      </c>
      <c r="F71" s="118"/>
      <c r="G71" s="21">
        <f>E71*F71</f>
        <v>0</v>
      </c>
      <c r="H71" s="22">
        <v>0.356</v>
      </c>
      <c r="I71" s="44">
        <f>E71*H71</f>
        <v>0.71</v>
      </c>
      <c r="J71" s="58" t="s">
        <v>10</v>
      </c>
      <c r="K71" s="1" t="s">
        <v>4</v>
      </c>
      <c r="M71" s="2" t="s">
        <v>54</v>
      </c>
    </row>
    <row r="72" spans="1:13" ht="15.75" thickBot="1">
      <c r="A72" s="45">
        <v>49</v>
      </c>
      <c r="B72" s="71">
        <v>210100102</v>
      </c>
      <c r="C72" s="23" t="s">
        <v>59</v>
      </c>
      <c r="D72" s="23" t="s">
        <v>2</v>
      </c>
      <c r="E72" s="24">
        <v>60</v>
      </c>
      <c r="F72" s="119"/>
      <c r="G72" s="25">
        <f>E72*F72</f>
        <v>0</v>
      </c>
      <c r="H72" s="26">
        <v>0.1</v>
      </c>
      <c r="I72" s="46">
        <f>E72*H72</f>
        <v>6</v>
      </c>
      <c r="J72" s="60" t="s">
        <v>10</v>
      </c>
      <c r="K72" s="1" t="s">
        <v>4</v>
      </c>
      <c r="M72" s="2" t="s">
        <v>54</v>
      </c>
    </row>
    <row r="73" spans="1:13" s="7" customFormat="1" ht="14.25">
      <c r="A73" s="47"/>
      <c r="B73" s="72"/>
      <c r="C73" s="27" t="s">
        <v>94</v>
      </c>
      <c r="D73" s="27"/>
      <c r="E73" s="28"/>
      <c r="F73" s="28"/>
      <c r="G73" s="29">
        <f>SUM(G68:G72)</f>
        <v>0</v>
      </c>
      <c r="H73" s="30"/>
      <c r="I73" s="48">
        <f>SUM(I68:I72)</f>
        <v>39.36</v>
      </c>
      <c r="J73" s="61"/>
      <c r="M73" s="12" t="s">
        <v>54</v>
      </c>
    </row>
    <row r="74" spans="1:13" s="8" customFormat="1" ht="19.5" customHeight="1">
      <c r="A74" s="49" t="s">
        <v>99</v>
      </c>
      <c r="B74" s="73"/>
      <c r="C74" s="31"/>
      <c r="D74" s="31"/>
      <c r="E74" s="32"/>
      <c r="F74" s="32"/>
      <c r="G74" s="33"/>
      <c r="H74" s="34"/>
      <c r="I74" s="50"/>
      <c r="J74" s="62"/>
      <c r="M74" s="13"/>
    </row>
    <row r="75" spans="1:13" ht="15">
      <c r="A75" s="43">
        <v>50</v>
      </c>
      <c r="B75" s="70">
        <v>460100002</v>
      </c>
      <c r="C75" s="19" t="s">
        <v>61</v>
      </c>
      <c r="D75" s="19" t="s">
        <v>2</v>
      </c>
      <c r="E75" s="20">
        <v>2</v>
      </c>
      <c r="F75" s="118"/>
      <c r="G75" s="21">
        <f aca="true" t="shared" si="8" ref="G75:G91">E75*F75</f>
        <v>0</v>
      </c>
      <c r="H75" s="22">
        <v>2.89</v>
      </c>
      <c r="I75" s="44">
        <f aca="true" t="shared" si="9" ref="I75:I91">E75*H75</f>
        <v>5.78</v>
      </c>
      <c r="J75" s="58" t="s">
        <v>10</v>
      </c>
      <c r="K75" s="1" t="s">
        <v>4</v>
      </c>
      <c r="M75" s="2" t="s">
        <v>60</v>
      </c>
    </row>
    <row r="76" spans="1:13" ht="15">
      <c r="A76" s="43">
        <v>51</v>
      </c>
      <c r="B76" s="70">
        <v>460050703</v>
      </c>
      <c r="C76" s="19" t="s">
        <v>62</v>
      </c>
      <c r="D76" s="19" t="s">
        <v>33</v>
      </c>
      <c r="E76" s="20">
        <v>0.5</v>
      </c>
      <c r="F76" s="118"/>
      <c r="G76" s="21">
        <f t="shared" si="8"/>
        <v>0</v>
      </c>
      <c r="H76" s="22">
        <v>2.77</v>
      </c>
      <c r="I76" s="44">
        <f t="shared" si="9"/>
        <v>1.39</v>
      </c>
      <c r="J76" s="58" t="s">
        <v>10</v>
      </c>
      <c r="M76" s="2" t="s">
        <v>60</v>
      </c>
    </row>
    <row r="77" spans="1:13" ht="15">
      <c r="A77" s="43">
        <v>52</v>
      </c>
      <c r="B77" s="70">
        <v>460600001</v>
      </c>
      <c r="C77" s="19" t="s">
        <v>63</v>
      </c>
      <c r="D77" s="19" t="s">
        <v>33</v>
      </c>
      <c r="E77" s="20">
        <v>0.5</v>
      </c>
      <c r="F77" s="118"/>
      <c r="G77" s="21">
        <f t="shared" si="8"/>
        <v>0</v>
      </c>
      <c r="H77" s="22">
        <v>2.28</v>
      </c>
      <c r="I77" s="44">
        <f t="shared" si="9"/>
        <v>1.14</v>
      </c>
      <c r="J77" s="58" t="s">
        <v>10</v>
      </c>
      <c r="M77" s="2" t="s">
        <v>60</v>
      </c>
    </row>
    <row r="78" spans="1:13" ht="15">
      <c r="A78" s="43">
        <v>53</v>
      </c>
      <c r="B78" s="70">
        <v>460200163</v>
      </c>
      <c r="C78" s="19" t="s">
        <v>64</v>
      </c>
      <c r="D78" s="19" t="s">
        <v>22</v>
      </c>
      <c r="E78" s="20">
        <v>311</v>
      </c>
      <c r="F78" s="118"/>
      <c r="G78" s="21">
        <f t="shared" si="8"/>
        <v>0</v>
      </c>
      <c r="H78" s="22">
        <v>0.339</v>
      </c>
      <c r="I78" s="44">
        <f t="shared" si="9"/>
        <v>105.43</v>
      </c>
      <c r="J78" s="58" t="s">
        <v>10</v>
      </c>
      <c r="K78" s="1" t="s">
        <v>4</v>
      </c>
      <c r="M78" s="2" t="s">
        <v>60</v>
      </c>
    </row>
    <row r="79" spans="1:13" ht="15">
      <c r="A79" s="43">
        <v>54</v>
      </c>
      <c r="B79" s="70">
        <v>460490012</v>
      </c>
      <c r="C79" s="19" t="s">
        <v>65</v>
      </c>
      <c r="D79" s="19" t="s">
        <v>22</v>
      </c>
      <c r="E79" s="20">
        <v>311</v>
      </c>
      <c r="F79" s="118"/>
      <c r="G79" s="21">
        <f t="shared" si="8"/>
        <v>0</v>
      </c>
      <c r="H79" s="22">
        <v>0.026</v>
      </c>
      <c r="I79" s="44">
        <f t="shared" si="9"/>
        <v>8.09</v>
      </c>
      <c r="J79" s="58" t="s">
        <v>10</v>
      </c>
      <c r="M79" s="2" t="s">
        <v>60</v>
      </c>
    </row>
    <row r="80" spans="1:13" ht="15">
      <c r="A80" s="43">
        <v>55</v>
      </c>
      <c r="B80" s="70">
        <v>460560163</v>
      </c>
      <c r="C80" s="19" t="s">
        <v>66</v>
      </c>
      <c r="D80" s="19" t="s">
        <v>22</v>
      </c>
      <c r="E80" s="20">
        <v>311</v>
      </c>
      <c r="F80" s="118"/>
      <c r="G80" s="21">
        <f t="shared" si="8"/>
        <v>0</v>
      </c>
      <c r="H80" s="22">
        <v>0.128</v>
      </c>
      <c r="I80" s="44">
        <f t="shared" si="9"/>
        <v>39.81</v>
      </c>
      <c r="J80" s="58" t="s">
        <v>10</v>
      </c>
      <c r="M80" s="2" t="s">
        <v>60</v>
      </c>
    </row>
    <row r="81" spans="1:13" ht="15">
      <c r="A81" s="43">
        <v>56</v>
      </c>
      <c r="B81" s="70">
        <v>460600001</v>
      </c>
      <c r="C81" s="19" t="s">
        <v>63</v>
      </c>
      <c r="D81" s="19" t="s">
        <v>33</v>
      </c>
      <c r="E81" s="20">
        <v>21.77</v>
      </c>
      <c r="F81" s="118"/>
      <c r="G81" s="21">
        <f t="shared" si="8"/>
        <v>0</v>
      </c>
      <c r="H81" s="22">
        <v>2.28</v>
      </c>
      <c r="I81" s="44">
        <f t="shared" si="9"/>
        <v>49.64</v>
      </c>
      <c r="J81" s="58" t="s">
        <v>10</v>
      </c>
      <c r="M81" s="2" t="s">
        <v>60</v>
      </c>
    </row>
    <row r="82" spans="1:13" ht="15">
      <c r="A82" s="43">
        <v>57</v>
      </c>
      <c r="B82" s="70">
        <v>460620013</v>
      </c>
      <c r="C82" s="19" t="s">
        <v>67</v>
      </c>
      <c r="D82" s="19" t="s">
        <v>68</v>
      </c>
      <c r="E82" s="20">
        <v>108.85</v>
      </c>
      <c r="F82" s="118"/>
      <c r="G82" s="21">
        <f t="shared" si="8"/>
        <v>0</v>
      </c>
      <c r="H82" s="22">
        <v>0.112</v>
      </c>
      <c r="I82" s="44">
        <f t="shared" si="9"/>
        <v>12.19</v>
      </c>
      <c r="J82" s="58" t="s">
        <v>10</v>
      </c>
      <c r="M82" s="2" t="s">
        <v>60</v>
      </c>
    </row>
    <row r="83" spans="1:13" ht="15">
      <c r="A83" s="43">
        <v>58</v>
      </c>
      <c r="B83" s="70">
        <v>460200303</v>
      </c>
      <c r="C83" s="19" t="s">
        <v>69</v>
      </c>
      <c r="D83" s="19" t="s">
        <v>22</v>
      </c>
      <c r="E83" s="20">
        <v>118</v>
      </c>
      <c r="F83" s="118"/>
      <c r="G83" s="21">
        <f t="shared" si="8"/>
        <v>0</v>
      </c>
      <c r="H83" s="22">
        <v>0.641</v>
      </c>
      <c r="I83" s="44">
        <f t="shared" si="9"/>
        <v>75.64</v>
      </c>
      <c r="J83" s="58" t="s">
        <v>10</v>
      </c>
      <c r="K83" s="1" t="s">
        <v>4</v>
      </c>
      <c r="M83" s="2" t="s">
        <v>60</v>
      </c>
    </row>
    <row r="84" spans="1:13" ht="15">
      <c r="A84" s="43">
        <v>59</v>
      </c>
      <c r="B84" s="70">
        <v>460490012</v>
      </c>
      <c r="C84" s="19" t="s">
        <v>65</v>
      </c>
      <c r="D84" s="19" t="s">
        <v>22</v>
      </c>
      <c r="E84" s="20">
        <v>118</v>
      </c>
      <c r="F84" s="118"/>
      <c r="G84" s="21">
        <f t="shared" si="8"/>
        <v>0</v>
      </c>
      <c r="H84" s="22">
        <v>0.026</v>
      </c>
      <c r="I84" s="44">
        <f t="shared" si="9"/>
        <v>3.07</v>
      </c>
      <c r="J84" s="58" t="s">
        <v>10</v>
      </c>
      <c r="M84" s="2" t="s">
        <v>60</v>
      </c>
    </row>
    <row r="85" spans="1:13" ht="15">
      <c r="A85" s="43">
        <v>60</v>
      </c>
      <c r="B85" s="70">
        <v>460560303</v>
      </c>
      <c r="C85" s="19" t="s">
        <v>70</v>
      </c>
      <c r="D85" s="19" t="s">
        <v>22</v>
      </c>
      <c r="E85" s="20">
        <v>118</v>
      </c>
      <c r="F85" s="118"/>
      <c r="G85" s="21">
        <f t="shared" si="8"/>
        <v>0</v>
      </c>
      <c r="H85" s="22">
        <v>0.275</v>
      </c>
      <c r="I85" s="44">
        <f t="shared" si="9"/>
        <v>32.45</v>
      </c>
      <c r="J85" s="58" t="s">
        <v>10</v>
      </c>
      <c r="M85" s="2" t="s">
        <v>60</v>
      </c>
    </row>
    <row r="86" spans="1:13" ht="15">
      <c r="A86" s="43">
        <v>61</v>
      </c>
      <c r="B86" s="70">
        <v>460600001</v>
      </c>
      <c r="C86" s="19" t="s">
        <v>63</v>
      </c>
      <c r="D86" s="19" t="s">
        <v>33</v>
      </c>
      <c r="E86" s="20">
        <v>11.8</v>
      </c>
      <c r="F86" s="118"/>
      <c r="G86" s="21">
        <f t="shared" si="8"/>
        <v>0</v>
      </c>
      <c r="H86" s="22">
        <v>2.28</v>
      </c>
      <c r="I86" s="44">
        <f t="shared" si="9"/>
        <v>26.9</v>
      </c>
      <c r="J86" s="58" t="s">
        <v>10</v>
      </c>
      <c r="M86" s="2" t="s">
        <v>60</v>
      </c>
    </row>
    <row r="87" spans="1:13" ht="15">
      <c r="A87" s="43">
        <v>62</v>
      </c>
      <c r="B87" s="70">
        <v>460620013</v>
      </c>
      <c r="C87" s="19" t="s">
        <v>67</v>
      </c>
      <c r="D87" s="19" t="s">
        <v>68</v>
      </c>
      <c r="E87" s="20">
        <v>59</v>
      </c>
      <c r="F87" s="118"/>
      <c r="G87" s="21">
        <f t="shared" si="8"/>
        <v>0</v>
      </c>
      <c r="H87" s="22">
        <v>0.112</v>
      </c>
      <c r="I87" s="44">
        <f t="shared" si="9"/>
        <v>6.61</v>
      </c>
      <c r="J87" s="58" t="s">
        <v>10</v>
      </c>
      <c r="M87" s="2" t="s">
        <v>60</v>
      </c>
    </row>
    <row r="88" spans="1:13" ht="15">
      <c r="A88" s="43">
        <v>63</v>
      </c>
      <c r="B88" s="70">
        <v>460230003</v>
      </c>
      <c r="C88" s="19" t="s">
        <v>71</v>
      </c>
      <c r="D88" s="19" t="s">
        <v>2</v>
      </c>
      <c r="E88" s="20">
        <v>2</v>
      </c>
      <c r="F88" s="118"/>
      <c r="G88" s="21">
        <f t="shared" si="8"/>
        <v>0</v>
      </c>
      <c r="H88" s="22">
        <v>2.11</v>
      </c>
      <c r="I88" s="44">
        <f t="shared" si="9"/>
        <v>4.22</v>
      </c>
      <c r="J88" s="58" t="s">
        <v>10</v>
      </c>
      <c r="K88" s="1" t="s">
        <v>4</v>
      </c>
      <c r="M88" s="2" t="s">
        <v>60</v>
      </c>
    </row>
    <row r="89" spans="1:13" ht="15">
      <c r="A89" s="43">
        <v>64</v>
      </c>
      <c r="B89" s="70">
        <v>460100003</v>
      </c>
      <c r="C89" s="19" t="s">
        <v>72</v>
      </c>
      <c r="D89" s="19" t="s">
        <v>2</v>
      </c>
      <c r="E89" s="20">
        <v>14</v>
      </c>
      <c r="F89" s="118"/>
      <c r="G89" s="21">
        <f t="shared" si="8"/>
        <v>0</v>
      </c>
      <c r="H89" s="22">
        <v>2.89</v>
      </c>
      <c r="I89" s="44">
        <f t="shared" si="9"/>
        <v>40.46</v>
      </c>
      <c r="J89" s="58" t="s">
        <v>10</v>
      </c>
      <c r="K89" s="1" t="s">
        <v>4</v>
      </c>
      <c r="M89" s="2" t="s">
        <v>60</v>
      </c>
    </row>
    <row r="90" spans="1:13" ht="15">
      <c r="A90" s="43">
        <v>65</v>
      </c>
      <c r="B90" s="70">
        <v>460050703</v>
      </c>
      <c r="C90" s="19" t="s">
        <v>62</v>
      </c>
      <c r="D90" s="19" t="s">
        <v>33</v>
      </c>
      <c r="E90" s="20">
        <v>21</v>
      </c>
      <c r="F90" s="118"/>
      <c r="G90" s="21">
        <f t="shared" si="8"/>
        <v>0</v>
      </c>
      <c r="H90" s="22">
        <v>2.77</v>
      </c>
      <c r="I90" s="44">
        <f t="shared" si="9"/>
        <v>58.17</v>
      </c>
      <c r="J90" s="58" t="s">
        <v>10</v>
      </c>
      <c r="M90" s="2" t="s">
        <v>60</v>
      </c>
    </row>
    <row r="91" spans="1:13" ht="15.75" thickBot="1">
      <c r="A91" s="45">
        <v>66</v>
      </c>
      <c r="B91" s="71">
        <v>460600001</v>
      </c>
      <c r="C91" s="23" t="s">
        <v>63</v>
      </c>
      <c r="D91" s="23" t="s">
        <v>33</v>
      </c>
      <c r="E91" s="24">
        <v>21</v>
      </c>
      <c r="F91" s="119"/>
      <c r="G91" s="25">
        <f t="shared" si="8"/>
        <v>0</v>
      </c>
      <c r="H91" s="26">
        <v>2.28</v>
      </c>
      <c r="I91" s="46">
        <f t="shared" si="9"/>
        <v>47.88</v>
      </c>
      <c r="J91" s="60" t="s">
        <v>10</v>
      </c>
      <c r="M91" s="2" t="s">
        <v>60</v>
      </c>
    </row>
    <row r="92" spans="1:13" s="7" customFormat="1" ht="14.25">
      <c r="A92" s="47"/>
      <c r="B92" s="72"/>
      <c r="C92" s="27" t="s">
        <v>94</v>
      </c>
      <c r="D92" s="27"/>
      <c r="E92" s="28"/>
      <c r="F92" s="28"/>
      <c r="G92" s="29">
        <f>SUM(G75:G91)</f>
        <v>0</v>
      </c>
      <c r="H92" s="30"/>
      <c r="I92" s="48">
        <f>SUM(I75:I91)</f>
        <v>518.87</v>
      </c>
      <c r="J92" s="61"/>
      <c r="M92" s="12" t="s">
        <v>60</v>
      </c>
    </row>
    <row r="93" spans="1:13" s="8" customFormat="1" ht="19.5" customHeight="1">
      <c r="A93" s="49" t="s">
        <v>100</v>
      </c>
      <c r="B93" s="73"/>
      <c r="C93" s="31"/>
      <c r="D93" s="31"/>
      <c r="E93" s="32"/>
      <c r="F93" s="32"/>
      <c r="G93" s="33"/>
      <c r="H93" s="34"/>
      <c r="I93" s="50"/>
      <c r="J93" s="62"/>
      <c r="M93" s="13"/>
    </row>
    <row r="94" spans="1:13" ht="15">
      <c r="A94" s="43">
        <v>67</v>
      </c>
      <c r="B94" s="70">
        <v>218009001</v>
      </c>
      <c r="C94" s="19" t="s">
        <v>74</v>
      </c>
      <c r="D94" s="19" t="s">
        <v>2</v>
      </c>
      <c r="E94" s="20">
        <v>4</v>
      </c>
      <c r="F94" s="118"/>
      <c r="G94" s="21">
        <f>E94*F94</f>
        <v>0</v>
      </c>
      <c r="H94" s="22">
        <v>0</v>
      </c>
      <c r="I94" s="44">
        <f>E94*H94</f>
        <v>0</v>
      </c>
      <c r="J94" s="58" t="s">
        <v>3</v>
      </c>
      <c r="M94" s="2" t="s">
        <v>73</v>
      </c>
    </row>
    <row r="95" spans="1:13" ht="15">
      <c r="A95" s="43">
        <v>68</v>
      </c>
      <c r="B95" s="70">
        <v>218009001</v>
      </c>
      <c r="C95" s="19" t="s">
        <v>74</v>
      </c>
      <c r="D95" s="19" t="s">
        <v>2</v>
      </c>
      <c r="E95" s="20">
        <v>5</v>
      </c>
      <c r="F95" s="118"/>
      <c r="G95" s="21">
        <f>E95*F95</f>
        <v>0</v>
      </c>
      <c r="H95" s="22">
        <v>0</v>
      </c>
      <c r="I95" s="44">
        <f>E95*H95</f>
        <v>0</v>
      </c>
      <c r="J95" s="58" t="s">
        <v>3</v>
      </c>
      <c r="M95" s="2" t="s">
        <v>73</v>
      </c>
    </row>
    <row r="96" spans="1:13" ht="15">
      <c r="A96" s="43">
        <v>69</v>
      </c>
      <c r="B96" s="70">
        <v>218009001</v>
      </c>
      <c r="C96" s="19" t="s">
        <v>74</v>
      </c>
      <c r="D96" s="19" t="s">
        <v>2</v>
      </c>
      <c r="E96" s="20">
        <v>5</v>
      </c>
      <c r="F96" s="118"/>
      <c r="G96" s="21">
        <f>E96*F96</f>
        <v>0</v>
      </c>
      <c r="H96" s="22">
        <v>0</v>
      </c>
      <c r="I96" s="44">
        <f>E96*H96</f>
        <v>0</v>
      </c>
      <c r="J96" s="58" t="s">
        <v>3</v>
      </c>
      <c r="M96" s="2" t="s">
        <v>73</v>
      </c>
    </row>
    <row r="97" spans="1:13" ht="15">
      <c r="A97" s="43">
        <v>70</v>
      </c>
      <c r="B97" s="70">
        <v>218009001</v>
      </c>
      <c r="C97" s="19" t="s">
        <v>74</v>
      </c>
      <c r="D97" s="19" t="s">
        <v>2</v>
      </c>
      <c r="E97" s="20">
        <v>6</v>
      </c>
      <c r="F97" s="118"/>
      <c r="G97" s="21">
        <f>E97*F97</f>
        <v>0</v>
      </c>
      <c r="H97" s="22">
        <v>0</v>
      </c>
      <c r="I97" s="44">
        <f>E97*H97</f>
        <v>0</v>
      </c>
      <c r="J97" s="58" t="s">
        <v>3</v>
      </c>
      <c r="M97" s="2" t="s">
        <v>73</v>
      </c>
    </row>
    <row r="98" spans="1:13" ht="15.75" thickBot="1">
      <c r="A98" s="45">
        <v>71</v>
      </c>
      <c r="B98" s="71">
        <v>219990011</v>
      </c>
      <c r="C98" s="23" t="s">
        <v>75</v>
      </c>
      <c r="D98" s="23" t="s">
        <v>76</v>
      </c>
      <c r="E98" s="24">
        <v>1</v>
      </c>
      <c r="F98" s="119"/>
      <c r="G98" s="25">
        <f>E98*F98</f>
        <v>0</v>
      </c>
      <c r="H98" s="26">
        <v>2</v>
      </c>
      <c r="I98" s="46">
        <f>E98*H98</f>
        <v>2</v>
      </c>
      <c r="J98" s="60" t="s">
        <v>10</v>
      </c>
      <c r="K98" s="1" t="s">
        <v>4</v>
      </c>
      <c r="M98" s="2" t="s">
        <v>73</v>
      </c>
    </row>
    <row r="99" spans="1:13" s="7" customFormat="1" ht="15" thickBot="1">
      <c r="A99" s="51"/>
      <c r="B99" s="74"/>
      <c r="C99" s="52" t="s">
        <v>94</v>
      </c>
      <c r="D99" s="52"/>
      <c r="E99" s="53"/>
      <c r="F99" s="53"/>
      <c r="G99" s="54">
        <f>SUM(G94:G98)</f>
        <v>0</v>
      </c>
      <c r="H99" s="55"/>
      <c r="I99" s="56">
        <f>SUM(I94:I98)</f>
        <v>2</v>
      </c>
      <c r="J99" s="63"/>
      <c r="M99" s="7" t="s">
        <v>73</v>
      </c>
    </row>
    <row r="100" spans="2:9" ht="15">
      <c r="B100" s="75"/>
      <c r="E100" s="3"/>
      <c r="F100" s="3"/>
      <c r="G100" s="4"/>
      <c r="H100" s="5"/>
      <c r="I100" s="6"/>
    </row>
    <row r="101" spans="1:9" ht="15">
      <c r="A101" s="1" t="s">
        <v>102</v>
      </c>
      <c r="B101" s="75"/>
      <c r="E101" s="3"/>
      <c r="F101" s="3"/>
      <c r="G101" s="4"/>
      <c r="H101" s="5"/>
      <c r="I101" s="6"/>
    </row>
    <row r="102" spans="1:9" ht="15">
      <c r="A102" s="1" t="s">
        <v>103</v>
      </c>
      <c r="B102" s="75"/>
      <c r="E102" s="3"/>
      <c r="F102" s="3"/>
      <c r="G102" s="4"/>
      <c r="H102" s="5"/>
      <c r="I102" s="6"/>
    </row>
    <row r="103" spans="2:9" ht="15">
      <c r="B103" s="75"/>
      <c r="E103" s="3"/>
      <c r="F103" s="3"/>
      <c r="G103" s="4"/>
      <c r="H103" s="5"/>
      <c r="I103" s="6"/>
    </row>
    <row r="104" spans="2:9" ht="15">
      <c r="B104" s="75"/>
      <c r="E104" s="3"/>
      <c r="F104" s="3"/>
      <c r="G104" s="4"/>
      <c r="H104" s="5"/>
      <c r="I104" s="6"/>
    </row>
    <row r="105" spans="2:9" ht="15">
      <c r="B105" s="75"/>
      <c r="E105" s="3"/>
      <c r="F105" s="3"/>
      <c r="G105" s="4"/>
      <c r="H105" s="5"/>
      <c r="I105" s="6"/>
    </row>
    <row r="106" spans="2:9" ht="15">
      <c r="B106" s="75"/>
      <c r="E106" s="3"/>
      <c r="F106" s="3"/>
      <c r="G106" s="4"/>
      <c r="H106" s="5"/>
      <c r="I106" s="6"/>
    </row>
    <row r="107" spans="2:9" ht="15">
      <c r="B107" s="75"/>
      <c r="E107" s="3"/>
      <c r="F107" s="3"/>
      <c r="G107" s="4"/>
      <c r="H107" s="5"/>
      <c r="I107" s="6"/>
    </row>
    <row r="108" spans="2:9" ht="15">
      <c r="B108" s="75"/>
      <c r="E108" s="3"/>
      <c r="F108" s="3"/>
      <c r="G108" s="4"/>
      <c r="H108" s="5"/>
      <c r="I108" s="6"/>
    </row>
    <row r="109" spans="2:9" ht="15">
      <c r="B109" s="75"/>
      <c r="E109" s="3"/>
      <c r="F109" s="3"/>
      <c r="G109" s="4"/>
      <c r="H109" s="5"/>
      <c r="I109" s="6"/>
    </row>
    <row r="110" spans="2:9" ht="15">
      <c r="B110" s="75"/>
      <c r="E110" s="3"/>
      <c r="F110" s="3"/>
      <c r="G110" s="4"/>
      <c r="H110" s="5"/>
      <c r="I110" s="6"/>
    </row>
    <row r="111" spans="2:9" ht="15">
      <c r="B111" s="75"/>
      <c r="E111" s="3"/>
      <c r="F111" s="3"/>
      <c r="G111" s="4"/>
      <c r="H111" s="5"/>
      <c r="I111" s="6"/>
    </row>
    <row r="112" spans="2:9" ht="15">
      <c r="B112" s="75"/>
      <c r="E112" s="3"/>
      <c r="F112" s="3"/>
      <c r="G112" s="4"/>
      <c r="H112" s="5"/>
      <c r="I112" s="6"/>
    </row>
    <row r="113" spans="2:9" ht="15">
      <c r="B113" s="75"/>
      <c r="E113" s="3"/>
      <c r="F113" s="3"/>
      <c r="G113" s="4"/>
      <c r="H113" s="5"/>
      <c r="I113" s="6"/>
    </row>
    <row r="114" spans="2:9" ht="15">
      <c r="B114" s="75"/>
      <c r="E114" s="3"/>
      <c r="F114" s="3"/>
      <c r="G114" s="4"/>
      <c r="H114" s="5"/>
      <c r="I114" s="6"/>
    </row>
    <row r="115" spans="2:9" ht="15">
      <c r="B115" s="75"/>
      <c r="E115" s="3"/>
      <c r="F115" s="3"/>
      <c r="G115" s="4"/>
      <c r="H115" s="5"/>
      <c r="I115" s="6"/>
    </row>
    <row r="116" spans="2:9" ht="15">
      <c r="B116" s="75"/>
      <c r="E116" s="3"/>
      <c r="F116" s="3"/>
      <c r="G116" s="4"/>
      <c r="H116" s="5"/>
      <c r="I116" s="6"/>
    </row>
    <row r="117" spans="2:9" ht="15">
      <c r="B117" s="75"/>
      <c r="E117" s="3"/>
      <c r="F117" s="3"/>
      <c r="G117" s="4"/>
      <c r="H117" s="5"/>
      <c r="I117" s="6"/>
    </row>
    <row r="118" spans="2:9" ht="15">
      <c r="B118" s="75"/>
      <c r="E118" s="3"/>
      <c r="F118" s="3"/>
      <c r="G118" s="4"/>
      <c r="H118" s="5"/>
      <c r="I118" s="6"/>
    </row>
    <row r="119" spans="2:9" ht="15">
      <c r="B119" s="75"/>
      <c r="E119" s="3"/>
      <c r="F119" s="3"/>
      <c r="G119" s="4"/>
      <c r="H119" s="5"/>
      <c r="I119" s="6"/>
    </row>
  </sheetData>
  <sheetProtection password="CDAA" sheet="1"/>
  <printOptions horizontalCentered="1"/>
  <pageMargins left="0.7" right="0.7" top="0.787401575" bottom="0.787401575" header="0.3" footer="0.3"/>
  <pageSetup fitToHeight="0" fitToWidth="1" horizontalDpi="600" verticalDpi="600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Pruský</dc:creator>
  <cp:keywords/>
  <dc:description/>
  <cp:lastModifiedBy>cingr</cp:lastModifiedBy>
  <dcterms:created xsi:type="dcterms:W3CDTF">2019-03-26T11:13:14Z</dcterms:created>
  <dcterms:modified xsi:type="dcterms:W3CDTF">2020-01-08T11:42:45Z</dcterms:modified>
  <cp:category/>
  <cp:version/>
  <cp:contentType/>
  <cp:contentStatus/>
</cp:coreProperties>
</file>