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edlejší rozpočtové ..." sheetId="2" r:id="rId2"/>
    <sheet name="02 - Interiér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Vedlejší rozpočtové ...'!$C$81:$K$89</definedName>
    <definedName name="_xlnm.Print_Area" localSheetId="1">'01 - Vedlejší rozpočtové ...'!$C$4:$J$39,'01 - Vedlejší rozpočtové ...'!$C$45:$J$63,'01 - Vedlejší rozpočtové ...'!$C$69:$K$89</definedName>
    <definedName name="_xlnm._FilterDatabase" localSheetId="2" hidden="1">'02 - Interiér'!$C$94:$K$1019</definedName>
    <definedName name="_xlnm.Print_Area" localSheetId="2">'02 - Interiér'!$C$4:$J$39,'02 - Interiér'!$C$45:$J$76,'02 - Interiér'!$C$82:$K$1019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Vedlejší rozpočtové ...'!$81:$81</definedName>
    <definedName name="_xlnm.Print_Titles" localSheetId="2">'02 - Interiér'!$94:$94</definedName>
  </definedNames>
  <calcPr fullCalcOnLoad="1"/>
</workbook>
</file>

<file path=xl/sharedStrings.xml><?xml version="1.0" encoding="utf-8"?>
<sst xmlns="http://schemas.openxmlformats.org/spreadsheetml/2006/main" count="8096" uniqueCount="1735">
  <si>
    <t>Export Komplet</t>
  </si>
  <si>
    <t>VZ</t>
  </si>
  <si>
    <t>2.0</t>
  </si>
  <si>
    <t>ZAMOK</t>
  </si>
  <si>
    <t>False</t>
  </si>
  <si>
    <t>{c607b4ca-d53e-47aa-b837-8eac8fc062fc}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</si>
  <si>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</si>
  <si>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</si>
  <si>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</si>
  <si>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</si>
  <si>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</si>
  <si>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</si>
  <si>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</si>
  <si>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</si>
  <si>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2019039R02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</si>
  <si>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</si>
  <si>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</si>
  <si>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Městská knihovna Sokolov - interiér</t>
  </si>
  <si>
    <t>KSO:</t>
  </si>
  <si>
    <t/>
  </si>
  <si>
    <t>CC-CZ:</t>
  </si>
  <si>
    <t>Místo:</t>
  </si>
  <si>
    <t>Sokolov</t>
  </si>
  <si>
    <t>Datum:</t>
  </si>
  <si>
    <t>14. 1. 2020</t>
  </si>
  <si>
    <t>Zadavatel:</t>
  </si>
  <si>
    <t>IČ:</t>
  </si>
  <si>
    <t>Město Sokolov, Rokycanova 1929, 356 01 Sokolov</t>
  </si>
  <si>
    <t>DIČ:</t>
  </si>
  <si>
    <t>Uchazeč:</t>
  </si>
  <si>
    <t>Vyplň údaj</t>
  </si>
  <si>
    <t>Projektant:</t>
  </si>
  <si>
    <t>Ing. arch. Olga Růžičková, Gagarinova 510/21, KV</t>
  </si>
  <si>
    <t>True</t>
  </si>
  <si>
    <t>Zpracovatel:</t>
  </si>
  <si>
    <t>Jakub Vilingr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</si>
  <si>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</si>
  <si>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</si>
  <si>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</si>
  <si>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</si>
  <si>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</si>
  <si>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</si>
  <si>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</si>
  <si>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</si>
  <si>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</si>
  <si>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</si>
  <si>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</si>
  <si>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</si>
  <si>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</si>
  <si>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</si>
  <si>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</si>
  <si>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</si>
  <si>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</si>
  <si>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</si>
  <si>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</si>
  <si>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</si>
  <si>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</si>
  <si>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</si>
  <si>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</si>
  <si>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</si>
  <si>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</si>
  <si>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</si>
  <si>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</si>
  <si>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</si>
  <si>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</si>
  <si>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</si>
  <si>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</si>
  <si>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</si>
  <si>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</si>
  <si>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</si>
  <si>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</si>
  <si>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</si>
  <si>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</si>
  <si>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</si>
  <si>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</si>
  <si>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</si>
  <si>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</si>
  <si>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</si>
  <si>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rozpočtové náklady</t>
  </si>
  <si>
    <t>STA</t>
  </si>
  <si>
    <t>1</t>
  </si>
  <si>
    <t>{eccb0c68-76ae-493c-9628-d265ad44a579}</t>
  </si>
  <si>
    <t>2</t>
  </si>
  <si>
    <t>02</t>
  </si>
  <si>
    <t>Interiér</t>
  </si>
  <si>
    <t>{c3925545-4b17-40e7-962a-eaac4413c3c2}</t>
  </si>
  <si>
    <t>KRYCÍ LIST SOUPISU PRACÍ</t>
  </si>
  <si>
    <t>Objekt:</t>
  </si>
  <si>
    <t>01 -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</si>
  <si>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</si>
  <si>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</si>
  <si>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</si>
  <si>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</si>
  <si>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</si>
  <si>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</si>
  <si>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</si>
  <si>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</si>
  <si>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</si>
  <si>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</si>
  <si>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</si>
  <si>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</si>
  <si>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</si>
  <si>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</si>
  <si>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</si>
  <si>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</si>
  <si>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</si>
  <si>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</si>
  <si>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</si>
  <si>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</si>
  <si>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</si>
  <si>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</si>
  <si>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</si>
  <si>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</si>
  <si>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</si>
  <si>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</si>
  <si>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</si>
  <si>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</si>
  <si>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Kč</t>
  </si>
  <si>
    <t>CS ÚRS 2019 01</t>
  </si>
  <si>
    <t>1024</t>
  </si>
  <si>
    <t>1249264053</t>
  </si>
  <si>
    <t>PP</t>
  </si>
  <si>
    <t>VRN4</t>
  </si>
  <si>
    <t>Inženýrská činnost</t>
  </si>
  <si>
    <t>045002000</t>
  </si>
  <si>
    <t>Kompletační a koordinační činnost</t>
  </si>
  <si>
    <t>369406303</t>
  </si>
  <si>
    <t>02 - Interiér</t>
  </si>
  <si>
    <t>PSV - Práce a dodávky PSV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</si>
  <si>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</si>
  <si>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</si>
  <si>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</si>
  <si>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</si>
  <si>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  766.1 - Stávající nábytek</t>
  </si>
  <si>
    <t xml:space="preserve">      766.2 - Vestavný nábytek</t>
  </si>
  <si>
    <t xml:space="preserve">      766.3 - Atypický nábytek</t>
  </si>
  <si>
    <t xml:space="preserve">      766.4 - Typový nábytek</t>
  </si>
  <si>
    <t xml:space="preserve">      766.5 - Doplňky</t>
  </si>
  <si>
    <t xml:space="preserve">      766.6 - Kuchyňky</t>
  </si>
  <si>
    <t xml:space="preserve">      766.7 - Byt</t>
  </si>
  <si>
    <t xml:space="preserve">      766.8 - Orientační systém</t>
  </si>
  <si>
    <t xml:space="preserve">    767 - Konstrukce zámečnické</t>
  </si>
  <si>
    <t xml:space="preserve">      767.1 - Regály</t>
  </si>
  <si>
    <t xml:space="preserve">    786 - Dokončovací práce - čalounické úpravy</t>
  </si>
  <si>
    <t>PSV</t>
  </si>
  <si>
    <t>Práce a dodávky PSV</t>
  </si>
  <si>
    <t>725</t>
  </si>
  <si>
    <t>Zdravotechnika - zařizovací předměty</t>
  </si>
  <si>
    <t>72599001R</t>
  </si>
  <si>
    <t>wc01 urinálová dělící stěna</t>
  </si>
  <si>
    <t>ks</t>
  </si>
  <si>
    <t>16</t>
  </si>
  <si>
    <t>517588223</t>
  </si>
  <si>
    <t>P</t>
  </si>
  <si>
    <t>Poznámka k položce:
Jika, Split</t>
  </si>
  <si>
    <t>72599002R</t>
  </si>
  <si>
    <t>wc02 sprchová zástěna dle typu použité sprchové vaničky</t>
  </si>
  <si>
    <t>967817236</t>
  </si>
  <si>
    <t>Poznámka k položce:
rám elox, zmatnělé bezpečnostní sklo</t>
  </si>
  <si>
    <t>3</t>
  </si>
  <si>
    <t>72599003R</t>
  </si>
  <si>
    <t>wc03a zásobník na toaletní papír</t>
  </si>
  <si>
    <t>-1455226269</t>
  </si>
  <si>
    <t>Poznámka k položce:
REF: Vencl  Medijumbo Plus 30 k , bílý kov, 1x na wc (není v mist. 1.22)</t>
  </si>
  <si>
    <t>4</t>
  </si>
  <si>
    <t>72599004R</t>
  </si>
  <si>
    <t>wc03b držák na toaletní papír</t>
  </si>
  <si>
    <t>1558838803</t>
  </si>
  <si>
    <t>Poznámka k položce:
kovový bílý (REF: White texture) 1.22</t>
  </si>
  <si>
    <t>72599005R</t>
  </si>
  <si>
    <t>wc04 dávkovač tekutého mýdla</t>
  </si>
  <si>
    <t>884578678</t>
  </si>
  <si>
    <t>Poznámka k položce:
REF: Stella Mini 0,4 l, bílý kov- 1x na umývárnu</t>
  </si>
  <si>
    <t>6</t>
  </si>
  <si>
    <t>72599006R</t>
  </si>
  <si>
    <t>wc05 zásobník na papírové ručníky</t>
  </si>
  <si>
    <t>1401750058</t>
  </si>
  <si>
    <t>Poznámka k položce:
REF: Vencl Medibox plus K, bílý kov- 1x na umývárnu- (není v mist 1.22, je v kuch. 1.08)</t>
  </si>
  <si>
    <t>7</t>
  </si>
  <si>
    <t>72599007R</t>
  </si>
  <si>
    <t>wc06 hygienický koš</t>
  </si>
  <si>
    <t>1906732333</t>
  </si>
  <si>
    <t>Poznámka k položce:
REF: Vencl, závěsný, V 0006 K, bílý kov- wc ženy + inv</t>
  </si>
  <si>
    <t>9</t>
  </si>
  <si>
    <t>72599009R</t>
  </si>
  <si>
    <t>wc08 wc štětka</t>
  </si>
  <si>
    <t>1714120395</t>
  </si>
  <si>
    <t>Poznámka k položce:
REF: Wenko, nástěnná - pure, bílá- 1x na wc</t>
  </si>
  <si>
    <t>10</t>
  </si>
  <si>
    <t>72599010R</t>
  </si>
  <si>
    <t>wc09 polička pod zrcadlo 130/600</t>
  </si>
  <si>
    <t>-1758793793</t>
  </si>
  <si>
    <t>Poznámka k položce:
sklo /chrom (REF: Bemeta Trend) 1.22</t>
  </si>
  <si>
    <t>11</t>
  </si>
  <si>
    <t>72599011R</t>
  </si>
  <si>
    <t>1899899147</t>
  </si>
  <si>
    <t>Poznámka k položce:
sklo /chrom (REF: Bemeta Trend) 4.07</t>
  </si>
  <si>
    <t>12</t>
  </si>
  <si>
    <t>72599012R</t>
  </si>
  <si>
    <t>wc10 háčky na oděvy</t>
  </si>
  <si>
    <t>-1385091219</t>
  </si>
  <si>
    <t>Poznámka k položce:
háčky na oděvy-  háček kombinace 1 malý a 1 velký 58/145- nerez  - 1ks na 1 wc, u koupelny mis. 1.22 a 4.07 3ks</t>
  </si>
  <si>
    <t>13</t>
  </si>
  <si>
    <t>72599013R</t>
  </si>
  <si>
    <t>wc11 přebalovací pult</t>
  </si>
  <si>
    <t>-1225194086</t>
  </si>
  <si>
    <t>Poznámka k položce:
závěsný, sklopný- barva bílá, umístění wc inv 1. a 2. np</t>
  </si>
  <si>
    <t>741</t>
  </si>
  <si>
    <t>Elektroinstalace - silnoproud</t>
  </si>
  <si>
    <t>14</t>
  </si>
  <si>
    <t>74199001R</t>
  </si>
  <si>
    <t>kpl</t>
  </si>
  <si>
    <t>-1341089624</t>
  </si>
  <si>
    <t>Úprava elektroinstalace</t>
  </si>
  <si>
    <t>742</t>
  </si>
  <si>
    <t>Elektroinstalace - slaboproud</t>
  </si>
  <si>
    <t>74299001R</t>
  </si>
  <si>
    <t>TD Dataprojektor ze stávající knihovny</t>
  </si>
  <si>
    <t>-147344780</t>
  </si>
  <si>
    <t>Poznámka k položce:
1.02</t>
  </si>
  <si>
    <t>74299002R</t>
  </si>
  <si>
    <t>1152271532</t>
  </si>
  <si>
    <t>Poznámka k položce:
1.19</t>
  </si>
  <si>
    <t>17</t>
  </si>
  <si>
    <t>74299003R</t>
  </si>
  <si>
    <t>Tr Reproduktor- nástěnný (včetně držáku)</t>
  </si>
  <si>
    <t>126790933</t>
  </si>
  <si>
    <t>Poznámka k položce:
REF: Reproduktor Apart OVO8P-W 1.02</t>
  </si>
  <si>
    <t>18</t>
  </si>
  <si>
    <t>74299004R</t>
  </si>
  <si>
    <t>TPa Promítací plátno na el. ovládání</t>
  </si>
  <si>
    <t>89134383</t>
  </si>
  <si>
    <t>Poznámka k položce:
Stávající - z čítárny 1.19</t>
  </si>
  <si>
    <t>19</t>
  </si>
  <si>
    <t>74299005R</t>
  </si>
  <si>
    <t>TPb Promítací plátno na el. ovládání cca 2650/1500</t>
  </si>
  <si>
    <t>-989608852</t>
  </si>
  <si>
    <t>Poznámka k položce:
Nástěnné stahovací plátno s úhlopříčkou 125" a poměrem stran 16:9, elektrické ovládání, matný bílý povrch 1.02</t>
  </si>
  <si>
    <t>20</t>
  </si>
  <si>
    <t>74299006R</t>
  </si>
  <si>
    <t>TK Automat na kávu- malý s mincovníkem cca (max) 540/580/700</t>
  </si>
  <si>
    <t>1167043713</t>
  </si>
  <si>
    <t>TK Automat na kávu- malý s mincovníkem cca (max) 540/580/700
- nevyplňovat věc budoucího pořízení není součásti dodávky mobiliáře</t>
  </si>
  <si>
    <t>Poznámka k položce:
napojení na vodovod, zásobník na kelímky 1.01
- pronájem</t>
  </si>
  <si>
    <t>74299007R</t>
  </si>
  <si>
    <t>Tf Výdejník na vodu v barelech</t>
  </si>
  <si>
    <t>1459056427</t>
  </si>
  <si>
    <t>Tf Výdejník na vodu v barelech
- nevyplňovat věc budoucího pořízení není součásti dodávky mobiliáře</t>
  </si>
  <si>
    <t>Poznámka k položce:
Včetně zásobníku na kelímky 1.05
- pronájem</t>
  </si>
  <si>
    <t>22</t>
  </si>
  <si>
    <t>74299008R</t>
  </si>
  <si>
    <t>291546854</t>
  </si>
  <si>
    <t>Poznámka k položce:
Včetně zásobníku na kelímky 2.01 A
- pronájem</t>
  </si>
  <si>
    <t>26</t>
  </si>
  <si>
    <t>74299012R</t>
  </si>
  <si>
    <t>TLv Lednice velká</t>
  </si>
  <si>
    <t>-329934993</t>
  </si>
  <si>
    <t>Poznámka k položce:
Stávající - z kanceláře ředitele 2.11</t>
  </si>
  <si>
    <t>27</t>
  </si>
  <si>
    <t>74299013R</t>
  </si>
  <si>
    <t>TLn Lednice malá</t>
  </si>
  <si>
    <t>-1924480526</t>
  </si>
  <si>
    <t>Poznámka k položce:
Stávající - z oddělení pro dospělé 4.19</t>
  </si>
  <si>
    <t>28</t>
  </si>
  <si>
    <t>74299014R</t>
  </si>
  <si>
    <t>TTv Tiskárna, kopírka A4- velká</t>
  </si>
  <si>
    <t>-507557166</t>
  </si>
  <si>
    <t>Poznámka k položce:
Stávající tiskárny a kopírky z jednotlivých oddělení 1.03</t>
  </si>
  <si>
    <t>29</t>
  </si>
  <si>
    <t>74299015R</t>
  </si>
  <si>
    <t>-1288439666</t>
  </si>
  <si>
    <t>Poznámka k položce:
Stávající tiskárny a kopírky z jednotlivých oddělení 2.01 B</t>
  </si>
  <si>
    <t>30</t>
  </si>
  <si>
    <t>74299016R</t>
  </si>
  <si>
    <t>-1600334256</t>
  </si>
  <si>
    <t>Poznámka k položce:
Stávající tiskárny a kopírky z jednotlivých oddělení 3.01 A</t>
  </si>
  <si>
    <t>31</t>
  </si>
  <si>
    <t>74299017R</t>
  </si>
  <si>
    <t>281531412</t>
  </si>
  <si>
    <t>Poznámka k položce:
Stávající tiskárny a kopírky z jednotlivých oddělení 4.03</t>
  </si>
  <si>
    <t>32</t>
  </si>
  <si>
    <t>74299018R</t>
  </si>
  <si>
    <t>TIt Interaktivní tabule</t>
  </si>
  <si>
    <t>-1881102843</t>
  </si>
  <si>
    <t>Poznámka k položce:
Stávající z malého sálu 3.03</t>
  </si>
  <si>
    <t>766</t>
  </si>
  <si>
    <t>Konstrukce truhlářské</t>
  </si>
  <si>
    <t>766.1</t>
  </si>
  <si>
    <t>Stávající nábytek</t>
  </si>
  <si>
    <t>38</t>
  </si>
  <si>
    <t>76699001R</t>
  </si>
  <si>
    <t>Ř1 Sestava pracovního stolu 900/1900+600/1200</t>
  </si>
  <si>
    <t>Poznámka k položce:
sestava z kanceláře ředitele, včetně všeho vybavení, kontejner a pod, stůl délky 2300 zkrátit na d.1900, stůl délky 1300 zkrátit dle skutečného prostoru k sloupku- cca 1200 4.19</t>
  </si>
  <si>
    <t>39</t>
  </si>
  <si>
    <t>76699002R</t>
  </si>
  <si>
    <t>Ř2 Horní skříňky nad pracovním stolem</t>
  </si>
  <si>
    <t>Poznámka k položce:
skříňky z kanceláře ředitele 4.19</t>
  </si>
  <si>
    <t>40</t>
  </si>
  <si>
    <t>76699003R</t>
  </si>
  <si>
    <t>Ř3 Jednací stůl 2400/900</t>
  </si>
  <si>
    <t>Poznámka k položce:
stůl z kanceláře ředitele včetně židlí 4.19</t>
  </si>
  <si>
    <t>41</t>
  </si>
  <si>
    <t>76699004R</t>
  </si>
  <si>
    <t>Ř4 Šatní skříň 600/600/2050</t>
  </si>
  <si>
    <t>8</t>
  </si>
  <si>
    <t>Poznámka k položce:
skříň z kanceláře ředitele 4.19</t>
  </si>
  <si>
    <t>42</t>
  </si>
  <si>
    <t>76699005R</t>
  </si>
  <si>
    <t>Ř5 Kychyňková sestava 900/600/2050</t>
  </si>
  <si>
    <t>43</t>
  </si>
  <si>
    <t>76699006R</t>
  </si>
  <si>
    <t>Ř6 Horní skříňky 900/350/1150</t>
  </si>
  <si>
    <t>Poznámka k položce:
skříň z kanceláře ředitele 4.03, 4.19</t>
  </si>
  <si>
    <t>44</t>
  </si>
  <si>
    <t>76699007R</t>
  </si>
  <si>
    <t>Ř7 Spodní skříňky 900/600/900</t>
  </si>
  <si>
    <t>45</t>
  </si>
  <si>
    <t>76699008R</t>
  </si>
  <si>
    <t>Ř8 Věšák na kabáty ccaO40 / 1800</t>
  </si>
  <si>
    <t>Poznámka k položce:
věšák z kanceláře ředitele 4.06, 4.19</t>
  </si>
  <si>
    <t>46</t>
  </si>
  <si>
    <t>76699009R</t>
  </si>
  <si>
    <t>E1 Sestava pracovního stolu 1700/800</t>
  </si>
  <si>
    <t>Poznámka k položce:
sestava z ekonom. kanceláře, včetně všeho vybavení, kontejner, židle a pod, prostup bokem stolu pro zásuvky, stoly zkrátit + u sloupu upravit na míru 4.03</t>
  </si>
  <si>
    <t>47</t>
  </si>
  <si>
    <t>76699010R</t>
  </si>
  <si>
    <t>E2 Nízká skříňka u stolu 1000/400/750</t>
  </si>
  <si>
    <t>Poznámka k položce:
skříň z ekonom. kanceláře 4.03</t>
  </si>
  <si>
    <t>48</t>
  </si>
  <si>
    <t>76699011R</t>
  </si>
  <si>
    <t>E3 Vysoká skříň- dvířka 900/400/2050</t>
  </si>
  <si>
    <t>49</t>
  </si>
  <si>
    <t>76699012R</t>
  </si>
  <si>
    <t>E4 Vysoká skříň- posuv 1200/350/2050</t>
  </si>
  <si>
    <t>24</t>
  </si>
  <si>
    <t>50</t>
  </si>
  <si>
    <t>76699013R</t>
  </si>
  <si>
    <t>E5 Kychyňková sestava 1350/500/2100</t>
  </si>
  <si>
    <t>Poznámka k položce:
skříň z ekonom. kanceláře
- místnost 2.10+ upravená šířka prac. desky a spodních skříněk</t>
  </si>
  <si>
    <t>51</t>
  </si>
  <si>
    <t>76699014R</t>
  </si>
  <si>
    <t>K Kancelářská židle</t>
  </si>
  <si>
    <t>Poznámka k položce:
židle ze stávajících kanceláří a recepčních pultů</t>
  </si>
  <si>
    <t>52</t>
  </si>
  <si>
    <t>76699015R</t>
  </si>
  <si>
    <t>Č1 Stůl 800/700/750</t>
  </si>
  <si>
    <t>Poznámka k položce:
stoly ze stávající čítárny- nutná výměna nohou- barva černá 1.03</t>
  </si>
  <si>
    <t>53</t>
  </si>
  <si>
    <t>76699016R</t>
  </si>
  <si>
    <t>Č2 Kavárenské stolky O50</t>
  </si>
  <si>
    <t>Poznámka k položce:
Stávající stolky z čítárny 1.03, 1.05</t>
  </si>
  <si>
    <t>54</t>
  </si>
  <si>
    <t>76699017R</t>
  </si>
  <si>
    <t>Č3 Křeslo</t>
  </si>
  <si>
    <t>34</t>
  </si>
  <si>
    <t>Poznámka k položce:
Stávající křesla z čítárny 1.03, 1.05</t>
  </si>
  <si>
    <t>55</t>
  </si>
  <si>
    <t>76699018R</t>
  </si>
  <si>
    <t>Č4 Židle</t>
  </si>
  <si>
    <t>36</t>
  </si>
  <si>
    <t>Poznámka k položce:
Stávající židle z čítárny</t>
  </si>
  <si>
    <t>56</t>
  </si>
  <si>
    <t>76699019R</t>
  </si>
  <si>
    <t>Č5 Regál na časopisy 1660/420/1800</t>
  </si>
  <si>
    <t>Poznámka k položce:
Stávající regály z čítárny 1.03</t>
  </si>
  <si>
    <t>57</t>
  </si>
  <si>
    <t>76699020R</t>
  </si>
  <si>
    <t>Č6 Regál na knihy 1680/330/1930</t>
  </si>
  <si>
    <t>58</t>
  </si>
  <si>
    <t>76699021R</t>
  </si>
  <si>
    <t>Č7 Regál na knihy 1550/330/1930</t>
  </si>
  <si>
    <t>Poznámka k položce:
Stávající regály z čítárny. Není použit atyp bez horní police. 1.03</t>
  </si>
  <si>
    <t>59</t>
  </si>
  <si>
    <t>76699022R</t>
  </si>
  <si>
    <t>Č8 Regál na knihy 400/310/1930</t>
  </si>
  <si>
    <t>60</t>
  </si>
  <si>
    <t>76699023R</t>
  </si>
  <si>
    <t>Č9 Regál na knihy 1700/310/800</t>
  </si>
  <si>
    <t>61</t>
  </si>
  <si>
    <t>76699024R</t>
  </si>
  <si>
    <t>Č10 Regál na knihy 500/500/1100</t>
  </si>
  <si>
    <t>62</t>
  </si>
  <si>
    <t>76699025R</t>
  </si>
  <si>
    <t>Č11 Technická skříň 500/500/1100</t>
  </si>
  <si>
    <t>Poznámka k položce:
Stávající skříň z čítárny 1.19</t>
  </si>
  <si>
    <t>63</t>
  </si>
  <si>
    <t>76699026R</t>
  </si>
  <si>
    <t>Č12 Regál na knihy 1150/330/1550</t>
  </si>
  <si>
    <t>Poznámka k položce:
- Stávající regály z čítárny 1.03
- doplnit pohledová záda</t>
  </si>
  <si>
    <t>64</t>
  </si>
  <si>
    <t>76699027R</t>
  </si>
  <si>
    <t>Č13 Recepční pult 1600 (1200)/900/1070</t>
  </si>
  <si>
    <t>Poznámka k položce:
Stávající pult z čítárny- rozdělen na dvě části 1/2- š 1600 + truhlářsky upravená druhá část zkrácená na š 1200 (bez oblouku) 1.03</t>
  </si>
  <si>
    <t>766.2</t>
  </si>
  <si>
    <t>Vestavný nábytek</t>
  </si>
  <si>
    <t>65</t>
  </si>
  <si>
    <t>76699028R</t>
  </si>
  <si>
    <t>1.1 Pracovní  deska - šedá š. 600</t>
  </si>
  <si>
    <t>m</t>
  </si>
  <si>
    <t>-205888700</t>
  </si>
  <si>
    <t>1.1 Pracovní deska - šedá š. 600</t>
  </si>
  <si>
    <t>Poznámka k položce:
Lamino, tl. 25mm, ABS hrana 2mm 4.03</t>
  </si>
  <si>
    <t>VV</t>
  </si>
  <si>
    <t>3,7 "4.03</t>
  </si>
  <si>
    <t>2,7 "4.04</t>
  </si>
  <si>
    <t>6,9 "4.05</t>
  </si>
  <si>
    <t>2,8 "4.15</t>
  </si>
  <si>
    <t>3 "4.16</t>
  </si>
  <si>
    <t>3,3 "4.19</t>
  </si>
  <si>
    <t>Součet</t>
  </si>
  <si>
    <t>67</t>
  </si>
  <si>
    <t>76699044R</t>
  </si>
  <si>
    <t>1e Boční zalištování 100/900</t>
  </si>
  <si>
    <t>-903701574</t>
  </si>
  <si>
    <t>Poznámka k položce:
Lamino, tl. 18mm, ABS hrana 2mm- barva šedá 4.19</t>
  </si>
  <si>
    <t>68</t>
  </si>
  <si>
    <t>76699045.1R</t>
  </si>
  <si>
    <t>1g Pracovní deska - šedá 400/25</t>
  </si>
  <si>
    <t>-1202995264</t>
  </si>
  <si>
    <t>Poznámka k položce:
- Lamino, tl. 25mm, ABS hrana 2mm
- míst 4.03- kotvit na ocel. konzoly</t>
  </si>
  <si>
    <t>1,6 "1.19</t>
  </si>
  <si>
    <t>1 "4.03</t>
  </si>
  <si>
    <t>69</t>
  </si>
  <si>
    <t>76699045R</t>
  </si>
  <si>
    <t>1f Pracovní deska - šedá 1600/800</t>
  </si>
  <si>
    <t>93181964</t>
  </si>
  <si>
    <t>Poznámka k položce:
Lamino, tl. 25mm, ABS hrana 2mm 2.11</t>
  </si>
  <si>
    <t>766.3</t>
  </si>
  <si>
    <t>Atypický nábytek</t>
  </si>
  <si>
    <t>70</t>
  </si>
  <si>
    <t>76699046R</t>
  </si>
  <si>
    <t>A1.1 Stolek pod kávovar 800/600/1000</t>
  </si>
  <si>
    <t>-1388254150</t>
  </si>
  <si>
    <t>Poznámka k položce:
celokovová konstrukce, svařovaná, 1 police, barva černá- viz DET 1.01</t>
  </si>
  <si>
    <t>71</t>
  </si>
  <si>
    <t>76699047R</t>
  </si>
  <si>
    <t>A1.2 Kovová nástěnka 1400/600</t>
  </si>
  <si>
    <t>-987614616</t>
  </si>
  <si>
    <t>Poznámka k položce:
ocel plech tl. 4mm, kotvený přes distančníky do zdi, barva černá- viz DET 1.01</t>
  </si>
  <si>
    <t>72</t>
  </si>
  <si>
    <t>76699048R</t>
  </si>
  <si>
    <t>A1.3 Dřevěný obklad stěny- bílá lazura 7150/2800</t>
  </si>
  <si>
    <t>-1795687959</t>
  </si>
  <si>
    <t>Poznámka k položce:
lišty 28/68- mezera tl.30mm, kotvení do zdi přes kotvící hranol 20/40mm- smrk, bílá lazura- viz DET 1.02</t>
  </si>
  <si>
    <t>73</t>
  </si>
  <si>
    <t>76699049R</t>
  </si>
  <si>
    <t>A1.4 Počítačový stolek</t>
  </si>
  <si>
    <t>870670907</t>
  </si>
  <si>
    <t>Poznámka k položce:
viz DET 1.04</t>
  </si>
  <si>
    <t>74</t>
  </si>
  <si>
    <t>76699050R</t>
  </si>
  <si>
    <t>A1.5 Stojany na online katalog 600 /400/1050</t>
  </si>
  <si>
    <t>-960595326</t>
  </si>
  <si>
    <t>Poznámka k položce:
viz DET 1.05</t>
  </si>
  <si>
    <t>2 "1.05</t>
  </si>
  <si>
    <t>1 "2.01 B</t>
  </si>
  <si>
    <t>2" 3.01 A</t>
  </si>
  <si>
    <t>75</t>
  </si>
  <si>
    <t>76699052R</t>
  </si>
  <si>
    <t>A2.1 Recepční pult</t>
  </si>
  <si>
    <t>-1334535781</t>
  </si>
  <si>
    <t>Poznámka k položce:
viz DET 2.01 B</t>
  </si>
  <si>
    <t>76</t>
  </si>
  <si>
    <t>76699053R</t>
  </si>
  <si>
    <t>A2.2 Stojany na online katalog</t>
  </si>
  <si>
    <t>1110427610</t>
  </si>
  <si>
    <t>77</t>
  </si>
  <si>
    <t>76699055R</t>
  </si>
  <si>
    <t>A2.4.1 Studijní stolek</t>
  </si>
  <si>
    <t>562184892</t>
  </si>
  <si>
    <t>Poznámka k položce:
2.01 A</t>
  </si>
  <si>
    <t>78</t>
  </si>
  <si>
    <t>76699056R</t>
  </si>
  <si>
    <t>A2.4.2 Studijní stolek</t>
  </si>
  <si>
    <t>-1787295647</t>
  </si>
  <si>
    <t>Poznámka k položce:
2.01 F</t>
  </si>
  <si>
    <t>79</t>
  </si>
  <si>
    <t>76699057R</t>
  </si>
  <si>
    <t>A2.4.3 Studijní stolek</t>
  </si>
  <si>
    <t>-177875700</t>
  </si>
  <si>
    <t>Poznámka k položce:
3.15 A</t>
  </si>
  <si>
    <t>80</t>
  </si>
  <si>
    <t>76699058R</t>
  </si>
  <si>
    <t>A3.1.1 Recepční pult</t>
  </si>
  <si>
    <t>-1295023582</t>
  </si>
  <si>
    <t>Poznámka k položce:
3.01 A</t>
  </si>
  <si>
    <t>81</t>
  </si>
  <si>
    <t>76699059R</t>
  </si>
  <si>
    <t>A3.1.2 Recepční pult</t>
  </si>
  <si>
    <t>1847591899</t>
  </si>
  <si>
    <t>Poznámka k položce:
3.15 C</t>
  </si>
  <si>
    <t>83</t>
  </si>
  <si>
    <t>76699061R</t>
  </si>
  <si>
    <t>A3.3 Kruhové sezení O1400/400</t>
  </si>
  <si>
    <t>1422108632</t>
  </si>
  <si>
    <t>Poznámka k položce:
viz DET 3.01 A</t>
  </si>
  <si>
    <t>766.4</t>
  </si>
  <si>
    <t>Typový nábytek</t>
  </si>
  <si>
    <t>84</t>
  </si>
  <si>
    <t>76699062R</t>
  </si>
  <si>
    <t>2a Pracovní stůl s kontejnerem 1600/800</t>
  </si>
  <si>
    <t>670868821</t>
  </si>
  <si>
    <t>Poznámka k položce:
(REF: HOBIS Flex 100- FS1600- deska stolu tl. 25mm / ABS hrana- akát, podnož barva šedá + kontejner K24CN- kolečka- akát-centrální zamykání, úchytky USN Hobis , závěs na PC- šedá, prostupka na kabely). Ve stolní desce mřížka nad topení  800/80 - hliník barva elox stříbrná. 1.16</t>
  </si>
  <si>
    <t>85</t>
  </si>
  <si>
    <t>76699064R</t>
  </si>
  <si>
    <t>2b.1 Pracovní stůl s kontejnerem 1600/800</t>
  </si>
  <si>
    <t>2063605423</t>
  </si>
  <si>
    <t>Poznámka k položce:
(REF: HOBIS Flex 100- FS1600- deska stolu tl. 25mm / ABS hrana- akát, podnož barva šedá + kontejner K24CN- kolečka- akát-centrální zamykání, úchytky USN Hobis , závěs na PC- šedá, prostupka na kabely). 1.16</t>
  </si>
  <si>
    <t>86</t>
  </si>
  <si>
    <t>76699065R</t>
  </si>
  <si>
    <t>2b.2 Pracovní stůl s kontejnerem 1600/800</t>
  </si>
  <si>
    <t>180346038</t>
  </si>
  <si>
    <t>Poznámka k položce:
(REF: HOBIS Flex 100- FS1600- deska stolu tl. 25mm / ABS hrana- akát, podnož barva šedá + kontejner K24CN- kolečka- akát-centrální zamykání, úchytky USN Hobis , závěs na PC- šedá, prostupka na kabely). 4.05</t>
  </si>
  <si>
    <t>87</t>
  </si>
  <si>
    <t>76699066R</t>
  </si>
  <si>
    <t>Sestava 2j + 2k pracovní stůl s kontejnerem 1400/600</t>
  </si>
  <si>
    <t>1416502214</t>
  </si>
  <si>
    <t>Poznámka k položce:
(REF: HOBIS Flex 100- FS1200- deska stolu tl. 25mm / ABS hrana- akát, podnož barva šedá + kontejner K24CN- kolečka- akát-centrální zamykání, úchytky USN Hobis , nosič PC pojízdný- šedá, prostupka na kabely).  Ve stolní desce mřížka nad topení  480/80 - hliník barva elox stříbrná. Úprava kraje stolní desky dle skut. rozměru a tvaru místnosti.. 3.13</t>
  </si>
  <si>
    <t>88</t>
  </si>
  <si>
    <t>76699067R</t>
  </si>
  <si>
    <t>2c Pracovní stůl s kontejnerem 1400/600</t>
  </si>
  <si>
    <t>-1097247856</t>
  </si>
  <si>
    <t>Poznámka k položce:
4.04</t>
  </si>
  <si>
    <t>89</t>
  </si>
  <si>
    <t>76699068R</t>
  </si>
  <si>
    <t>2d Pracovní stůl 1400/800</t>
  </si>
  <si>
    <t>-1565556915</t>
  </si>
  <si>
    <t>Poznámka k položce:
(REF: HOBIS Flex 100- FS1400- deska stolu tl. 25mm / ABS hrana- akát, podnož barva šedá, prostupka na kabely). Kontejner + závěs na PC použít ze stolu 2c míst. 4.04</t>
  </si>
  <si>
    <t>90</t>
  </si>
  <si>
    <t>76699069R</t>
  </si>
  <si>
    <t>2e Jednací stůl 1800/800 mm</t>
  </si>
  <si>
    <t>-358143520</t>
  </si>
  <si>
    <t>Poznámka k položce:
(REF: HOBIS Uni-UJ 1800 - deska stolu tl. 25mm / ABS hrana- akát, podnož barva šedá) Pracovní deska bez prostupů na kabely</t>
  </si>
  <si>
    <t>2 "4.06</t>
  </si>
  <si>
    <t>91</t>
  </si>
  <si>
    <t>76699070R</t>
  </si>
  <si>
    <t>2f Jednací stůl- rozšíření 1800/800 mm</t>
  </si>
  <si>
    <t>-1553381871</t>
  </si>
  <si>
    <t>Poznámka k položce:
(REF: HOBIS Uni-UJ 1800R- deska stolu tl. 25mm / ABS hrana- akát, podnož barva šedá) Pracovní deska bez prostupů na kabely
- Stoly 2e a 2f propojit do jedné sestavy</t>
  </si>
  <si>
    <t>92</t>
  </si>
  <si>
    <t>76699071R</t>
  </si>
  <si>
    <t>2g Pracovní stůl s kontejnerem 1600/600</t>
  </si>
  <si>
    <t>-1520681327</t>
  </si>
  <si>
    <t>Poznámka k položce:
(REF: HOBIS Flex 100- FE1600- deska stolu tl. 25mm / ABS hrana- akát, podnož barva šedá + kontejner K24CN- kolečka- akát-centrální zamykání, úchytky USN Hobis , závěs na PC- šedá, prostupka na kabely). 2.11</t>
  </si>
  <si>
    <t>93</t>
  </si>
  <si>
    <t>76699072R</t>
  </si>
  <si>
    <t>2h.1 Pracovní stůl 800/600</t>
  </si>
  <si>
    <t>-1335339521</t>
  </si>
  <si>
    <t>Poznámka k položce:
(REF: HOBIS Uni-UE800- deska stolu tl. 25mm / ABS hrana- akát, podnož barva černá, závěs na PC- černá, prostupka na kabely) 1.02</t>
  </si>
  <si>
    <t>94</t>
  </si>
  <si>
    <t>76699073R</t>
  </si>
  <si>
    <t>2h.2 Pracovní stůl 800/600</t>
  </si>
  <si>
    <t>815894689</t>
  </si>
  <si>
    <t>Poznámka k položce:
1.05</t>
  </si>
  <si>
    <t>95</t>
  </si>
  <si>
    <t>76699074R</t>
  </si>
  <si>
    <t>2h.3 Pracovní stůl 800/600</t>
  </si>
  <si>
    <t>17077907</t>
  </si>
  <si>
    <t>96</t>
  </si>
  <si>
    <t>76699075R</t>
  </si>
  <si>
    <t>2h.4 Pracovní stůl 800/600</t>
  </si>
  <si>
    <t>-800009366</t>
  </si>
  <si>
    <t>Poznámka k položce:
Míst. 3.03 10x stoly bez úpravy pro PC (prostupky, závěs na PC) 3.03</t>
  </si>
  <si>
    <t>97</t>
  </si>
  <si>
    <t>76699076R</t>
  </si>
  <si>
    <t>2h.5 Pracovní stůl 800/600</t>
  </si>
  <si>
    <t>-1440362091</t>
  </si>
  <si>
    <t>Poznámka k položce:
3.15 B</t>
  </si>
  <si>
    <t>98</t>
  </si>
  <si>
    <t>76699077R</t>
  </si>
  <si>
    <t>2i Pracovní stůl 1200/600</t>
  </si>
  <si>
    <t>-563241324</t>
  </si>
  <si>
    <t>Poznámka k položce:
(REF: HOBIS Uni-UE1200- deska stolu tl. 25mm / ABS hrana- akát, podnož barva šedá) 2.02</t>
  </si>
  <si>
    <t>99</t>
  </si>
  <si>
    <t>76699079R</t>
  </si>
  <si>
    <t>3a.1 Vysoká skříň policová , dvířka plná, uzamykatelná, 5 polic 800/400/2000</t>
  </si>
  <si>
    <t>-1403420531</t>
  </si>
  <si>
    <t>Poznámka k položce:
Míst. 1.02- zalištovat prostor nad skříněmi zakrýt deskami- materiál a barva dtto skříně (REF: HOBIS Strong SZR 5 80 00- akát, úchytky USN Hobis, včetně soklu) 1.02</t>
  </si>
  <si>
    <t>100</t>
  </si>
  <si>
    <t>76699080R</t>
  </si>
  <si>
    <t>3a.2 Vysoká skříň policová , dvířka plná, uzamykatelná, 5 polic 800/400/2000</t>
  </si>
  <si>
    <t>-37270838</t>
  </si>
  <si>
    <t>Poznámka k položce:
(REF: HOBIS Strong SZR 5 80 00- akát, úchytky USN Hobis, včetně soklu) 1.16</t>
  </si>
  <si>
    <t>101</t>
  </si>
  <si>
    <t>76699081R</t>
  </si>
  <si>
    <t>3a.3 Vysoká skříň policová , dvířka plná, uzamykatelná, 5 polic 800/400/2000</t>
  </si>
  <si>
    <t>1906655546</t>
  </si>
  <si>
    <t>Poznámka k položce:
(REF: HOBIS Strong SZR 5 80 00- akát, úchytky USN Hobis, včetně soklu) 3.13</t>
  </si>
  <si>
    <t>102</t>
  </si>
  <si>
    <t>76699082R</t>
  </si>
  <si>
    <t>3a.4 Vysoká skříň policová , dvířka plná, uzamykatelná, 5 polic 800/400/2000</t>
  </si>
  <si>
    <t>-1524338474</t>
  </si>
  <si>
    <t>Poznámka k položce:
(REF: HOBIS Strong SZR 5 80 00- akát, úchytky USN Hobis, včetně soklu) 4.01</t>
  </si>
  <si>
    <t>103</t>
  </si>
  <si>
    <t>76699083R</t>
  </si>
  <si>
    <t>3a.5 Vysoká skříň policová , dvířka plná, uzamykatelná, 5 polic 800/400/2000</t>
  </si>
  <si>
    <t>-1105249061</t>
  </si>
  <si>
    <t>Poznámka k položce:
(REF: HOBIS Strong SZR 5 80 00- akát, úchytky USN Hobis, včetně soklu) 4.04</t>
  </si>
  <si>
    <t>104</t>
  </si>
  <si>
    <t>76699084R</t>
  </si>
  <si>
    <t>3a.6 Vysoká skříň policová , dvířka plná, uzamykatelná, 5 polic 800/400/2000</t>
  </si>
  <si>
    <t>2116147087</t>
  </si>
  <si>
    <t>Poznámka k položce:
(REF: HOBIS Strong SZR 5 80 00- akát, úchytky USN Hobis, včetně soklu) 4.05</t>
  </si>
  <si>
    <t>105</t>
  </si>
  <si>
    <t>76699085R</t>
  </si>
  <si>
    <t>3a.7 Vysoká skříň policová , dvířka plná, uzamykatelná, 5 polic 800/400/2000</t>
  </si>
  <si>
    <t>-1663083788</t>
  </si>
  <si>
    <t>Poznámka k položce:
(REF: HOBIS Strong SZR 5 80 00- akát, úchytky USN Hobis, včetně soklu) 4.16</t>
  </si>
  <si>
    <t>106</t>
  </si>
  <si>
    <t>76699086R</t>
  </si>
  <si>
    <t>3b.1 Šatní skříň, dvířka plná, uzamykatelná 800/400/2000</t>
  </si>
  <si>
    <t>-82990445</t>
  </si>
  <si>
    <t>Poznámka k položce:
(REF: HOBIS Strong SZR 5 80 01- akát, úchytky USN Hobis, včetně soklu) 1.16</t>
  </si>
  <si>
    <t>107</t>
  </si>
  <si>
    <t>76699087R</t>
  </si>
  <si>
    <t>3b.2 Šatní skříň, dvířka plná, uzamykatelná 800/400/2000</t>
  </si>
  <si>
    <t>-2021157507</t>
  </si>
  <si>
    <t>Poznámka k položce:
(REF: HOBIS Strong SZR 5 80 01- akát, úchytky USN Hobis, včetně soklu) 3.13</t>
  </si>
  <si>
    <t>108</t>
  </si>
  <si>
    <t>76699088R</t>
  </si>
  <si>
    <t>3b.3 Šatní skříň, dvířka plná, uzamykatelná 800/400/2000</t>
  </si>
  <si>
    <t>1305904660</t>
  </si>
  <si>
    <t>Poznámka k položce:
(REF: HOBIS Strong SZR 5 80 01- akát, úchytky USN Hobis, včetně soklu) 4.04</t>
  </si>
  <si>
    <t>109</t>
  </si>
  <si>
    <t>76699089R</t>
  </si>
  <si>
    <t>3c.1 Vysoká skříň policová , otevřená, 5 polic 800/400/2000</t>
  </si>
  <si>
    <t>1562435669</t>
  </si>
  <si>
    <t>Poznámka k položce:
Míst. 1.19- zalištovat (REF: HOBIS Strong S 5 80- akát, včetně soklu) 1.19</t>
  </si>
  <si>
    <t>110</t>
  </si>
  <si>
    <t>76699090R</t>
  </si>
  <si>
    <t>3c.2 Vysoká skříň policová , otevřená, 5 polic 800/400/2000</t>
  </si>
  <si>
    <t>850564865</t>
  </si>
  <si>
    <t>Poznámka k položce:
(REF: HOBIS Strong S 5 80- akát, včetně soklu) 4.04</t>
  </si>
  <si>
    <t>111</t>
  </si>
  <si>
    <t>76699091R</t>
  </si>
  <si>
    <t>3c.3 Vysoká skříň policová , otevřená, 5 polic 800/400/2000</t>
  </si>
  <si>
    <t>-1345975380</t>
  </si>
  <si>
    <t>Poznámka k položce:
(REF: HOBIS Strong S 5 80- akát, včetně soklu) 4.05</t>
  </si>
  <si>
    <t>112</t>
  </si>
  <si>
    <t>76699092R</t>
  </si>
  <si>
    <t>3d Vysoká skříň policová , otevřená, 5 polic - vnitřní roh 800/800/2000</t>
  </si>
  <si>
    <t>-1841290124</t>
  </si>
  <si>
    <t>Poznámka k položce:
(REF: HOBIS Strong SRV 5- akát, včetně soklu) 3.13</t>
  </si>
  <si>
    <t>113</t>
  </si>
  <si>
    <t>76699094R</t>
  </si>
  <si>
    <t>4 Šatní skříň, dvířka plná, uzamykatelná, s šatní vložkou 800/600/2000</t>
  </si>
  <si>
    <t>440088682</t>
  </si>
  <si>
    <t>Poznámka k položce:
(REF: HOBIS Strong SZR 5 80 61- akát, úchytky USN Hobis, včetně soklu + šatní vložka SVS 5 60) 4.05</t>
  </si>
  <si>
    <t>114</t>
  </si>
  <si>
    <t>76699095R</t>
  </si>
  <si>
    <t>5a.1 Střední skříň policová , dvířka plná, uzamykatelná, 3 police 800/400/1200</t>
  </si>
  <si>
    <t>-1406524195</t>
  </si>
  <si>
    <t>Poznámka k položce:
(REF: HOBIS Strong SZ 3 80 01- akát, úchytky USN Hobis, včetně soklu) 1.19</t>
  </si>
  <si>
    <t>115</t>
  </si>
  <si>
    <t>76699096R</t>
  </si>
  <si>
    <t>5a.2 Střední skříň policová , dvířka plná, uzamykatelná, 3 police 800/400/1200</t>
  </si>
  <si>
    <t>-1463663434</t>
  </si>
  <si>
    <t>Poznámka k položce:
(REF: HOBIS Strong SZ 3 80 01- akát, úchytky USN Hobis, včetně soklu) 2.11</t>
  </si>
  <si>
    <t>116</t>
  </si>
  <si>
    <t>76699097R</t>
  </si>
  <si>
    <t>5a.3 Střední skříň policová , dvířka plná, uzamykatelná, 3 police 800/400/1200</t>
  </si>
  <si>
    <t>654796791</t>
  </si>
  <si>
    <t>Poznámka k položce:
Míst. 303- zalištovat (REF: HOBIS Strong SZ 3 80 01- akát, úchytky USN Hobis, včetně soklu) 3.03</t>
  </si>
  <si>
    <t>117</t>
  </si>
  <si>
    <t>76699098R</t>
  </si>
  <si>
    <t>5a.4 Střední skříň policová , dvířka plná, uzamykatelná, 3 police 800/400/1200</t>
  </si>
  <si>
    <t>-1944880253</t>
  </si>
  <si>
    <t>Poznámka k položce:
(REF: HOBIS Strong SZ 3 80 01- akát, úchytky USN Hobis, včetně soklu) 4.04</t>
  </si>
  <si>
    <t>118</t>
  </si>
  <si>
    <t>76699099R</t>
  </si>
  <si>
    <t>5a.5 Střední skříň policová , dvířka plná, uzamykatelná, 3 police 800/400/1200</t>
  </si>
  <si>
    <t>-9437939</t>
  </si>
  <si>
    <t>Poznámka k položce:
(REF: HOBIS Strong SZ 3 80 01- akát, úchytky USN Hobis, včetně soklu) 4.05</t>
  </si>
  <si>
    <t>119</t>
  </si>
  <si>
    <t>76699100R</t>
  </si>
  <si>
    <t>5a.6 Střední skříň policová , dvířka plná, uzamykatelná, 3 police 800/400/1200</t>
  </si>
  <si>
    <t>-1189952718</t>
  </si>
  <si>
    <t>Poznámka k položce:
Míst. 4.06- zalištovat (REF: HOBIS Strong SZ 3 80 01- akát, úchytky USN Hobis, včetně soklu) 4.06</t>
  </si>
  <si>
    <t>120</t>
  </si>
  <si>
    <t>76699101R</t>
  </si>
  <si>
    <t>5b.1 Střední skříň policová , otevřená, 3 police 800/400/1150(1200)</t>
  </si>
  <si>
    <t>-559962915</t>
  </si>
  <si>
    <t>Poznámka k položce:
(REF: HOBIS Strong S 3 80- akát)- míst. 2.11 včetně soklu 2.11</t>
  </si>
  <si>
    <t>121</t>
  </si>
  <si>
    <t>76699102R</t>
  </si>
  <si>
    <t>5b.2 Střední skříň policová , otevřená, 3 police 800/400/1150(1200)</t>
  </si>
  <si>
    <t>1779090765</t>
  </si>
  <si>
    <t>Poznámka k položce:
(REF: HOBIS Strong S 3 80- akát)- míst. 3.03 bez soklu) 3.03</t>
  </si>
  <si>
    <t>122</t>
  </si>
  <si>
    <t>76699103R</t>
  </si>
  <si>
    <t>5b.3 Střední skříň policová , otevřená, 3 police 800/400/1150(1200)</t>
  </si>
  <si>
    <t>240608299</t>
  </si>
  <si>
    <t>Poznámka k položce:
(REF: HOBIS Strong S 3 80- akát)- míst. 4.06 bez soklu / horní skříňky- zališovat 4.06</t>
  </si>
  <si>
    <t>123</t>
  </si>
  <si>
    <t>76699104R</t>
  </si>
  <si>
    <t>5b.4 Střední skříň policová , otevřená, 3 police 800/400/1150(1200)</t>
  </si>
  <si>
    <t>-1915040159</t>
  </si>
  <si>
    <t>Poznámka k položce:
(REF: HOBIS Strong S 3 80- akát)- míst. 5.02 včetně soklu 5.02</t>
  </si>
  <si>
    <t>124</t>
  </si>
  <si>
    <t>76699105R</t>
  </si>
  <si>
    <t>5c Sestava skříní- uzamykatelná (střední skříň policová s posuv. dveřmi + nízká skříň policová s posuv. dveřmi) 1200/400/2000</t>
  </si>
  <si>
    <t>-1493452402</t>
  </si>
  <si>
    <t>Poznámka k položce:
(REF: HOBIS Strong SZ 3 120 02+ SZ 2 120 02- šedá, úchytky USN Hobis, včetně soklu)</t>
  </si>
  <si>
    <t>5 "4.15</t>
  </si>
  <si>
    <t>125</t>
  </si>
  <si>
    <t>76699106R</t>
  </si>
  <si>
    <t>5d Sestava skříní- policová, otevřená- 3 police + 2police 400/400/2000</t>
  </si>
  <si>
    <t>1248545139</t>
  </si>
  <si>
    <t>Poznámka k položce:
(REF: HOBIS Strong S 3 40- akát + S 2 40- akát, včetně soklu S 40)</t>
  </si>
  <si>
    <t>1 "1.02</t>
  </si>
  <si>
    <t>1 "4.01</t>
  </si>
  <si>
    <t>126</t>
  </si>
  <si>
    <t>76699107R</t>
  </si>
  <si>
    <t>5e Sestava skříní- nízká skříň s koši na prádlo + střední skříň policová, dvířka plná) 800/600/2000</t>
  </si>
  <si>
    <t>-1690574075</t>
  </si>
  <si>
    <t>Poznámka k položce:
odstín akát (bříza), sokl, LTD tl. 18mm, ABS hrany 2mm, větrací otvory 4.16</t>
  </si>
  <si>
    <t>127</t>
  </si>
  <si>
    <t>76699108R</t>
  </si>
  <si>
    <t>5f Střední skříň policová , otevřená, 2 police 800/400/850</t>
  </si>
  <si>
    <t>-1454416660</t>
  </si>
  <si>
    <t>Poznámka k položce:
(REF: HOBIS Strong S 2 80- akát, včetně soklu) 5.02</t>
  </si>
  <si>
    <t>128</t>
  </si>
  <si>
    <t>76699109R</t>
  </si>
  <si>
    <t>5g Střední skříň policová , otevřená, 2 police 400/400/850</t>
  </si>
  <si>
    <t>-1262513202</t>
  </si>
  <si>
    <t>Poznámka k položce:
(REF: HOBIS Strong S 2 40- akát, včetně soklu) 5.02</t>
  </si>
  <si>
    <t>4 "5.02</t>
  </si>
  <si>
    <t>129</t>
  </si>
  <si>
    <t>76699110R</t>
  </si>
  <si>
    <t>6 Spisová skříň kovová střední, dvířka plná, uzamykatelná, 3 police- barva šedá 800/400/1200</t>
  </si>
  <si>
    <t>-1218341399</t>
  </si>
  <si>
    <t>Poznámka k položce:
5.02</t>
  </si>
  <si>
    <t>130</t>
  </si>
  <si>
    <t>76699111R</t>
  </si>
  <si>
    <t>Š1.1 Šatní skříňka dřevěná 2 oddíly, uzamykatelná 600/500/1800</t>
  </si>
  <si>
    <t>551792796</t>
  </si>
  <si>
    <t>Poznámka k položce:
dřevěná dvoudílná šatní skříň na soklu, LTD tl. 18 mm, ABS hrany, odstín akát (popř. bříza), dva větrací otvory, police nahoře a dole, šatní tyč, cylindrický zámek 2.11</t>
  </si>
  <si>
    <t>131</t>
  </si>
  <si>
    <t>76699112R</t>
  </si>
  <si>
    <t>Š1.2 Šatní skříňka dřevěná 2 oddíly, uzamykatelná 600/500/1800</t>
  </si>
  <si>
    <t>-437051000</t>
  </si>
  <si>
    <t>Poznámka k položce:
dřevěná dvoudílná šatní skříň na soklu, LTD tl. 18 mm, ABS hrany, odstín akát (popř. bříza), dva větrací otvory, police nahoře a dole, šatní tyč, cylindrický zámek 4.16</t>
  </si>
  <si>
    <t>132</t>
  </si>
  <si>
    <t>76699113R</t>
  </si>
  <si>
    <t>Š2.1 Šatní skříňka dřevěná- boxy 4 oddíly, uzamykatelná- šedá/šedá 300/520/1900</t>
  </si>
  <si>
    <t>1016699213</t>
  </si>
  <si>
    <t>Poznámka k položce:
dřevěná boxová skříň na soklu, LTD tl. 18 mm, ABS hrany, šedá,  cylindrický zámek (REF: Ambra 4/30) 1.09</t>
  </si>
  <si>
    <t>133</t>
  </si>
  <si>
    <t>76699114R</t>
  </si>
  <si>
    <t>Š2.2 Šatní skříňka dřevěná- boxy 4 oddíly, uzamykatelná- šedá/šedá 300/520/1900</t>
  </si>
  <si>
    <t>-1733605646</t>
  </si>
  <si>
    <t>Poznámka k položce:
dřevěná boxová skříň na soklu, LTD tl. 18 mm, ABS hrany, šedá,  cylindrický zámek (REF: Ambra 4/30) 2.01 B</t>
  </si>
  <si>
    <t>134</t>
  </si>
  <si>
    <t>76699115R</t>
  </si>
  <si>
    <t>Š3.1 Šatní skříňka dřevěná- boxy 3 oddíly, uzamykatelná- šedá/červená 300/520/1900</t>
  </si>
  <si>
    <t>-267254266</t>
  </si>
  <si>
    <t>Poznámka k položce:
dřevěná třídílná (6 boxů) šatní skříň na soklu, LTD tl. 18 mm, ABS hrany, korpus šedá, dvířka červená, cylindrický zámek (REF: Ambra AŠB 3/30) 1.09</t>
  </si>
  <si>
    <t>135</t>
  </si>
  <si>
    <t>76699116R</t>
  </si>
  <si>
    <t>Š3.2 Šatní skříňka dřevěná- boxy 3 oddíly, uzamykatelná- šedá/červená 300/520/1900</t>
  </si>
  <si>
    <t>266980591</t>
  </si>
  <si>
    <t>Poznámka k položce:
dřevěná třídílná (6 boxů) šatní skříň na soklu, LTD tl. 18 mm, ABS hrany, korpus šedá, dvířka červená, cylindrický zámek (REF: Ambra AŠB 3/30) 3.02</t>
  </si>
  <si>
    <t>136</t>
  </si>
  <si>
    <t>76699118R</t>
  </si>
  <si>
    <t>s01 Konferenční židle- bez područek, stohovatelná, kov x čalouněná, síťové opěradlo, černá / černá</t>
  </si>
  <si>
    <t>-1360580501</t>
  </si>
  <si>
    <t>s01.1 Konferenční židle- bez područek, stohovatelná, kov x čalouněná, síťové opěradlo, černá / černá</t>
  </si>
  <si>
    <t>Poznámka k položce:
nosnost min 120kg, odolnost proti prodření min 60 000 cyklů, barevná stálost 5, podnož černá  (REF: Trinity)</t>
  </si>
  <si>
    <t>75 "1.02</t>
  </si>
  <si>
    <t>16 "4.06</t>
  </si>
  <si>
    <t>137</t>
  </si>
  <si>
    <t>76699121R</t>
  </si>
  <si>
    <t>s02.1 Židle- bez područek, stohovatelná, kov x dřevo, černá</t>
  </si>
  <si>
    <t>1949456447</t>
  </si>
  <si>
    <t>Poznámka k položce:
(REF: Ikea Martin) 1.20</t>
  </si>
  <si>
    <t>138</t>
  </si>
  <si>
    <t>76699122R</t>
  </si>
  <si>
    <t>s02.2 Židle- bez područek, stohovatelná, kov x dřevo, černá</t>
  </si>
  <si>
    <t>-1070277639</t>
  </si>
  <si>
    <t>Poznámka k položce:
2.01-A 2x, 2.01- B 1x, 2.01- F 7x (REF: Ikea Martin) 2.01</t>
  </si>
  <si>
    <t>139</t>
  </si>
  <si>
    <t>76699123R</t>
  </si>
  <si>
    <t>s02.3 Židle- bez područek, stohovatelná, kov x dřevo, černá</t>
  </si>
  <si>
    <t>-918309944</t>
  </si>
  <si>
    <t>Poznámka k položce:
(REF: Ikea Martin) 2.02</t>
  </si>
  <si>
    <t>140</t>
  </si>
  <si>
    <t>76699124R</t>
  </si>
  <si>
    <t>s02.4 Židle- bez područek, stohovatelná, kov x dřevo, černá</t>
  </si>
  <si>
    <t>-676806802</t>
  </si>
  <si>
    <t>Poznámka k položce:
(REF: Ikea Martin) 3.03</t>
  </si>
  <si>
    <t>141</t>
  </si>
  <si>
    <t>76699125R</t>
  </si>
  <si>
    <t>s02.5 Židle- bez područek, stohovatelná, kov x dřevo, černá</t>
  </si>
  <si>
    <t>-480312505</t>
  </si>
  <si>
    <t>Poznámka k položce:
(REF: Ikea Martin) 3.15</t>
  </si>
  <si>
    <t>142</t>
  </si>
  <si>
    <t>76699126R</t>
  </si>
  <si>
    <t>s02.6 Židle- bez područek, stohovatelná, kov x dřevo, černá</t>
  </si>
  <si>
    <t>297176132</t>
  </si>
  <si>
    <t>Poznámka k položce:
(REF: Ikea Martin) 4.14</t>
  </si>
  <si>
    <t>143</t>
  </si>
  <si>
    <t>76699127R</t>
  </si>
  <si>
    <t>s02.7 Židle- bez područek, stohovatelná, kov x dřevo, černá</t>
  </si>
  <si>
    <t>-1497367552</t>
  </si>
  <si>
    <t>Poznámka k položce:
(REF: Ikea Martin) 4.16</t>
  </si>
  <si>
    <t>144</t>
  </si>
  <si>
    <t>76699128R</t>
  </si>
  <si>
    <t>s03a Sestava- dětská židle + stolek v. sedáku 34cm + O1200/580</t>
  </si>
  <si>
    <t>soubor</t>
  </si>
  <si>
    <t>-1839458174</t>
  </si>
  <si>
    <t>Poznámka k položce:
Celodřevěný stůl 6 nohý v desky 58cm- buk, židle plastová- stohovatelná- červená 5x /modrá 5x (REF: Multip- dětský stoleček kruh 120cm, židle- vybavení škol kod: 71601001) 3.01 A</t>
  </si>
  <si>
    <t>145</t>
  </si>
  <si>
    <t>76699129R</t>
  </si>
  <si>
    <t>s03b Sestava- dětská židle + stolek v. sedáku 40cm + O1200/700</t>
  </si>
  <si>
    <t>-1380850148</t>
  </si>
  <si>
    <t>146</t>
  </si>
  <si>
    <t>76699131R</t>
  </si>
  <si>
    <t>s04.1 Taburet 400/400/450</t>
  </si>
  <si>
    <t>-376170441</t>
  </si>
  <si>
    <t>Poznámka k položce:
(REF: Gastro nábytek 24- Sedací kostky CUBO D)- Mis. 2.01- Látka VER 38 zelená 2.01</t>
  </si>
  <si>
    <t>147</t>
  </si>
  <si>
    <t>76699132R</t>
  </si>
  <si>
    <t>s04.2 Taburet 400/400/450</t>
  </si>
  <si>
    <t>-96776806</t>
  </si>
  <si>
    <t>Poznámka k položce:
Mis. 2.12- Látka VER 38 zelená 2.12</t>
  </si>
  <si>
    <t>148</t>
  </si>
  <si>
    <t>76699133R</t>
  </si>
  <si>
    <t>s04.3 Taburet 400/400/450</t>
  </si>
  <si>
    <t>2031983649</t>
  </si>
  <si>
    <t>Poznámka k položce:
Mis. 3.03- Látka VER 49 cihlová 3.02</t>
  </si>
  <si>
    <t>149</t>
  </si>
  <si>
    <t>76699134R</t>
  </si>
  <si>
    <t>s04.4 Taburet 400/400/450</t>
  </si>
  <si>
    <t>465751614</t>
  </si>
  <si>
    <t>Poznámka k položce:
Mis. 3.03- Látka VER 49 cihlová 3.01</t>
  </si>
  <si>
    <t>150</t>
  </si>
  <si>
    <t>76699135R</t>
  </si>
  <si>
    <t>s04.5 Taburet 400/400/450</t>
  </si>
  <si>
    <t>-858877156</t>
  </si>
  <si>
    <t>Poznámka k položce:
Mis. 3.15- Látka VER 37 modrošedá 3.15</t>
  </si>
  <si>
    <t>151</t>
  </si>
  <si>
    <t>76699136R</t>
  </si>
  <si>
    <t>s05 Lavice- zelená 1200/450/450</t>
  </si>
  <si>
    <t>1344836251</t>
  </si>
  <si>
    <t>Poznámka k položce:
(REF: Gastronábytek 24- Cubo 3, potah- Látka VER 38 zelená) 2.01 G</t>
  </si>
  <si>
    <t>152</t>
  </si>
  <si>
    <t>76699137R</t>
  </si>
  <si>
    <t>s06 Lavice + opěrák- zelená 1600/450/450 + 1600/35 + 2x30/35</t>
  </si>
  <si>
    <t>1654331148</t>
  </si>
  <si>
    <t>Poznámka k položce:
Sestava s regály viz. DET 11, opěrák uchytit na zadní desku a bok regálu ( lavice REF: Gastronábytek 24- Cubo 4, potah- Látka VER 38 zelená + Opěradlová deska RX 50). U poslední lavice pouze jedna boční opěrka 2.12</t>
  </si>
  <si>
    <t>153</t>
  </si>
  <si>
    <t>76699139R</t>
  </si>
  <si>
    <t>s07 Pohovka- dvojsedák- tmavě šedá 1300/630/770</t>
  </si>
  <si>
    <t>1926694102</t>
  </si>
  <si>
    <t>Poznámka k položce:
REF: Čalouněný dvojsedák Kubelek- barva tmavě šedá</t>
  </si>
  <si>
    <t>1 "2.12</t>
  </si>
  <si>
    <t>154</t>
  </si>
  <si>
    <t>76699140R</t>
  </si>
  <si>
    <t>s08.1 Jídelní  stůl- hranatý- černý 1100/700/740</t>
  </si>
  <si>
    <t>1236091129</t>
  </si>
  <si>
    <t>s08.1 Jídelní stůl- hranatý- černý 1100/700/740</t>
  </si>
  <si>
    <t>Poznámka k položce:
Kovový rám , deska stolu- dřevotříska, melaminová fólie, ABS plast (REF: Ikea Tärendö) 1.20</t>
  </si>
  <si>
    <t>155</t>
  </si>
  <si>
    <t>76699141R</t>
  </si>
  <si>
    <t>s08.2 Jídelní  stůl- hranatý- černý 1100/700/740</t>
  </si>
  <si>
    <t>-1402906805</t>
  </si>
  <si>
    <t>s08.2 Jídelní stůl- hranatý- černý 1100/700/740</t>
  </si>
  <si>
    <t>Poznámka k položce:
Kovový rám , deska stolu- dřevotříska, melaminová fólie, ABS plast (REF: Ikea Tärendö) 4.14</t>
  </si>
  <si>
    <t>156</t>
  </si>
  <si>
    <t>76699142R</t>
  </si>
  <si>
    <t>s08.3 Jídelní  stůl- hranatý- černý 1100/700/740</t>
  </si>
  <si>
    <t>44528012</t>
  </si>
  <si>
    <t>s08.3 Jídelní stůl- hranatý- černý 1100/700/740</t>
  </si>
  <si>
    <t>Poznámka k položce:
Kovový rám , deska stolu- dřevotříska, melaminová fólie, ABS plast (REF: Ikea Tärendö) 4.16</t>
  </si>
  <si>
    <t>157</t>
  </si>
  <si>
    <t>76699143R</t>
  </si>
  <si>
    <t>s09.1 Jídelní  stůl- kulatý O60/740</t>
  </si>
  <si>
    <t>-1834797463</t>
  </si>
  <si>
    <t>s09.1 Jídelní stůl- kulatý O60/740</t>
  </si>
  <si>
    <t>Poznámka k položce:
Kulatý stůl s kovovou nohou, laminovaná stolová deska tl. 18mm, hrany ABS 2mm- barva černá. (REF:Gastronábytek 24- Kulaté stoly pro bistra ROMA40 D60/18 mm černá barva) 1.19</t>
  </si>
  <si>
    <t>158</t>
  </si>
  <si>
    <t>76699144R</t>
  </si>
  <si>
    <t>s09.2 Jídelní  stůl- kulatý O60/740</t>
  </si>
  <si>
    <t>1594217043</t>
  </si>
  <si>
    <t>s09.2 Jídelní stůl- kulatý O60/740</t>
  </si>
  <si>
    <t>Poznámka k položce:
Kulatý stůl s kovovou nohou, laminovaná stolová deska tl. 18mm, hrany ABS 2mm- barva černá. (REF:Gastronábytek 24- Kulaté stoly pro bistra ROMA40 D60/18 mm černá barva) 2.01 F</t>
  </si>
  <si>
    <t>159</t>
  </si>
  <si>
    <t>76699145R</t>
  </si>
  <si>
    <t>s09.3 Jídelní  stůl- kulatý O60/740</t>
  </si>
  <si>
    <t>-594220032</t>
  </si>
  <si>
    <t>s09.3 Jídelní stůl- kulatý O60/740</t>
  </si>
  <si>
    <t>Poznámka k položce:
Kulatý stůl s kovovou nohou, laminovaná stolová deska tl. 18mm, hrany ABS 2mm- barva černá. (REF:Gastronábytek 24- Kulaté stoly pro bistra ROMA40 D60/18 mm černá barva) 2.12</t>
  </si>
  <si>
    <t>160</t>
  </si>
  <si>
    <t>76699146R</t>
  </si>
  <si>
    <t>s10 Stůl- kulatý celoocelový- černá s možností kotvit do podlahy O60/710</t>
  </si>
  <si>
    <t>623334557</t>
  </si>
  <si>
    <t>Poznámka k položce:
(REF: Zahradní kovový stůl CAMARGUE skládací- černý) Kotvit do podlahy. 1.01</t>
  </si>
  <si>
    <t>161</t>
  </si>
  <si>
    <t>76699147R</t>
  </si>
  <si>
    <t>s11 Židle celoocelová- černá s možností kotvit do podlahy</t>
  </si>
  <si>
    <t>-1639212988</t>
  </si>
  <si>
    <t>Poznámka k položce:
(REF: Zahradní kovová židle CAMARGUE skládací- černá) Kotvit do podlahy. 1.01</t>
  </si>
  <si>
    <t>162</t>
  </si>
  <si>
    <t>76699148R</t>
  </si>
  <si>
    <t>s12.1 Sedací vak 100/100/60</t>
  </si>
  <si>
    <t>-1614644204</t>
  </si>
  <si>
    <t>Poznámka k položce:
REF: Sumo XXL- barva 2x modrá/2 x oranžová 3.15</t>
  </si>
  <si>
    <t>163</t>
  </si>
  <si>
    <t>76699149R</t>
  </si>
  <si>
    <t>s12.2 Sedací vak 100/100/60</t>
  </si>
  <si>
    <t>-533511808</t>
  </si>
  <si>
    <t>Poznámka k položce:
REF: Sumo XXL- barva 2x modrá/2 x oranžová 3.01</t>
  </si>
  <si>
    <t>164</t>
  </si>
  <si>
    <t>76699150R</t>
  </si>
  <si>
    <t>s13 Křeslo- malé - tmavě modrá/barevná 670/720/800</t>
  </si>
  <si>
    <t>438873168</t>
  </si>
  <si>
    <t>Poznámka k položce:
(REF: Ikea Gubbo) 1.20</t>
  </si>
  <si>
    <t>766.5</t>
  </si>
  <si>
    <t>Doplňky</t>
  </si>
  <si>
    <t>165</t>
  </si>
  <si>
    <t>76699151R</t>
  </si>
  <si>
    <t>d01a Nástěnka - magnetická tabule bílá s možností psaní popisovačem, dřevěný rám 900/600</t>
  </si>
  <si>
    <t>698865027</t>
  </si>
  <si>
    <t>Poznámka k položce:
(REF: VICTORIA magnetická 60x90cm bílá) 1.16</t>
  </si>
  <si>
    <t>166</t>
  </si>
  <si>
    <t>76699152R</t>
  </si>
  <si>
    <t>-1384360309</t>
  </si>
  <si>
    <t>Poznámka k položce:
(REF: VICTORIA magnetická 60x90cm bílá) 2.11</t>
  </si>
  <si>
    <t>167</t>
  </si>
  <si>
    <t>76699153R</t>
  </si>
  <si>
    <t>-234808792</t>
  </si>
  <si>
    <t>Poznámka k položce:
(REF: VICTORIA magnetická 60x90cm bílá) 3.13</t>
  </si>
  <si>
    <t>168</t>
  </si>
  <si>
    <t>76699154R</t>
  </si>
  <si>
    <t>1798315156</t>
  </si>
  <si>
    <t>Poznámka k položce:
(REF: VICTORIA magnetická 60x90cm bílá) 4.03</t>
  </si>
  <si>
    <t>169</t>
  </si>
  <si>
    <t>76699155R</t>
  </si>
  <si>
    <t>1879882705</t>
  </si>
  <si>
    <t>Poznámka k položce:
(REF: VICTORIA magnetická 60x90cm bílá) 4.04</t>
  </si>
  <si>
    <t>170</t>
  </si>
  <si>
    <t>76699156R</t>
  </si>
  <si>
    <t>1973381280</t>
  </si>
  <si>
    <t>Poznámka k položce:
(REF: VICTORIA magnetická 60x90cm bílá) 4.05</t>
  </si>
  <si>
    <t>171</t>
  </si>
  <si>
    <t>76699157R</t>
  </si>
  <si>
    <t>-505574937</t>
  </si>
  <si>
    <t>Poznámka k položce:
(REF: VICTORIA magnetická 60x90cm bílá) 4.19</t>
  </si>
  <si>
    <t>172</t>
  </si>
  <si>
    <t>76699158R</t>
  </si>
  <si>
    <t>d01b Magnetická tabule mobilní, popisovatelná, bílá, otočná 1800/1200</t>
  </si>
  <si>
    <t>1969718210</t>
  </si>
  <si>
    <t>Poznámka k položce:
Stávající tabule z kanceláří 3.03</t>
  </si>
  <si>
    <t>174</t>
  </si>
  <si>
    <t>76699160R</t>
  </si>
  <si>
    <t>d02 Schůdky 4 stupně - skládací</t>
  </si>
  <si>
    <t>-264563600</t>
  </si>
  <si>
    <t>Poznámka k položce:
Pracovní dosažitelnost min 2600, Protiskluzový rýhovaný povrch stupňů, vzdálenost mezi stupni 22 cm, opatřené ochrannými patkami, barva bílá 1.16</t>
  </si>
  <si>
    <t>175</t>
  </si>
  <si>
    <t>76699161R</t>
  </si>
  <si>
    <t>-1640990151</t>
  </si>
  <si>
    <t>Poznámka k položce:
Pracovní dosažitelnost min 2600, Protiskluzový rýhovaný povrch stupňů, vzdálenost mezi stupni 22 cm, opatřené ochrannými patkami, barva bílá 1.17</t>
  </si>
  <si>
    <t>176</t>
  </si>
  <si>
    <t>76699162R</t>
  </si>
  <si>
    <t>-245914179</t>
  </si>
  <si>
    <t>Poznámka k položce:
Pracovní dosažitelnost min 2600, Protiskluzový rýhovaný povrch stupňů, vzdálenost mezi stupni 22 cm, opatřené ochrannými patkami, barva bílá 2.08</t>
  </si>
  <si>
    <t>177</t>
  </si>
  <si>
    <t>76699163R</t>
  </si>
  <si>
    <t>-1937187344</t>
  </si>
  <si>
    <t>Poznámka k položce:
Pracovní dosažitelnost min 2600, Protiskluzový rýhovaný povrch stupňů, vzdálenost mezi stupni 22 cm, opatřené ochrannými patkami, barva bílá 2.09</t>
  </si>
  <si>
    <t>178</t>
  </si>
  <si>
    <t>76699164R</t>
  </si>
  <si>
    <t>311385585</t>
  </si>
  <si>
    <t>Poznámka k položce:
Pracovní dosažitelnost min 2600, Protiskluzový rýhovaný povrch stupňů, vzdálenost mezi stupni 22 cm, opatřené ochrannými patkami, barva bílá 2.11</t>
  </si>
  <si>
    <t>179</t>
  </si>
  <si>
    <t>76699165R</t>
  </si>
  <si>
    <t>862915184</t>
  </si>
  <si>
    <t>Poznámka k položce:
Pracovní dosažitelnost min 2600, Protiskluzový rýhovaný povrch stupňů, vzdálenost mezi stupni 22 cm, opatřené ochrannými patkami, barva bílá 4.13</t>
  </si>
  <si>
    <t>180</t>
  </si>
  <si>
    <t>76699166R</t>
  </si>
  <si>
    <t>d03a Plošinový vozík se sklopným madlem 910/610</t>
  </si>
  <si>
    <t>-1577012280</t>
  </si>
  <si>
    <t>Poznámka k položce:
nosnost 300kg 2.10</t>
  </si>
  <si>
    <t>181</t>
  </si>
  <si>
    <t>76699167R</t>
  </si>
  <si>
    <t>-471618718</t>
  </si>
  <si>
    <t>Poznámka k položce:
nosnost 300kg 4.04</t>
  </si>
  <si>
    <t>182</t>
  </si>
  <si>
    <t>76699168R</t>
  </si>
  <si>
    <t>d03b Knihovní vozík 980/450/930</t>
  </si>
  <si>
    <t>-1842176761</t>
  </si>
  <si>
    <t>Poznámka k položce:
(REF: Ceiba- knihovní vozík Ideal bříza/šedý rám)</t>
  </si>
  <si>
    <t>183</t>
  </si>
  <si>
    <t>76699169R</t>
  </si>
  <si>
    <t>d04 Stojací lampa-průmyslový design- černá 345/1530</t>
  </si>
  <si>
    <t>-1454261266</t>
  </si>
  <si>
    <t>Poznámka k položce:
Stojací lampa kovová - černá- (REF: BRYLANT BLACK 1xE27/60W/230V) 2.12</t>
  </si>
  <si>
    <t>184</t>
  </si>
  <si>
    <t>76699170R</t>
  </si>
  <si>
    <t>d05 Nástěnné hodiny O290-300- skleněné O290-300</t>
  </si>
  <si>
    <t>135268368</t>
  </si>
  <si>
    <t>Poznámka k položce:
Skleněné nástěnné hodiny- černé (REF: SPORT- Prim Shop) 1.02</t>
  </si>
  <si>
    <t>185</t>
  </si>
  <si>
    <t>76699171R</t>
  </si>
  <si>
    <t>-1524108095</t>
  </si>
  <si>
    <t>Poznámka k položce:
Skleněné nástěnné hodiny- černé (REF: SPORT- Prim Shop) 1.03</t>
  </si>
  <si>
    <t>186</t>
  </si>
  <si>
    <t>76699172R</t>
  </si>
  <si>
    <t>-592754150</t>
  </si>
  <si>
    <t>Poznámka k položce:
Skleněné nástěnné hodiny- černé (REF: SPORT- Prim Shop) 2.01 B</t>
  </si>
  <si>
    <t>187</t>
  </si>
  <si>
    <t>76699173R</t>
  </si>
  <si>
    <t>-1534429961</t>
  </si>
  <si>
    <t>Poznámka k položce:
V dětském oddělení- oranžové-(REF: Postershop k.č. ZH09793B) 3.01 A</t>
  </si>
  <si>
    <t>188</t>
  </si>
  <si>
    <t>76699174R</t>
  </si>
  <si>
    <t>d06a Stolní lampa- skleněná- modrá 100/220</t>
  </si>
  <si>
    <t>1309801488</t>
  </si>
  <si>
    <t>Poznámka k položce:
Stolní lampa- mléčné sklo- modrá + žárovka (REF: Ikea- Grönö- modrá) 1.20</t>
  </si>
  <si>
    <t>189</t>
  </si>
  <si>
    <t>76699175R</t>
  </si>
  <si>
    <t>d06b Stolní kancelářská lampa- černá 160/420</t>
  </si>
  <si>
    <t>833576706</t>
  </si>
  <si>
    <t>Poznámka k položce:
(REF: LED lampička v černé barvě SARA LS1009S-CR) 2.01</t>
  </si>
  <si>
    <t>190</t>
  </si>
  <si>
    <t>76699176R</t>
  </si>
  <si>
    <t>251721452</t>
  </si>
  <si>
    <t>Poznámka k položce:
(REF: LED lampička v černé barvě SARA LS1009S-CR) 2.02</t>
  </si>
  <si>
    <t>191</t>
  </si>
  <si>
    <t>76699177R</t>
  </si>
  <si>
    <t>-1307678959</t>
  </si>
  <si>
    <t>Poznámka k položce:
(REF: LED lampička v černé barvě SARA LS1009S-CR) 3.15 A</t>
  </si>
  <si>
    <t>192</t>
  </si>
  <si>
    <t>76699178R</t>
  </si>
  <si>
    <t>d07 Nástěnný věšák na kabáty, kovový- barva černá- siluety měst 800/180/350</t>
  </si>
  <si>
    <t>1710449740</t>
  </si>
  <si>
    <t>Poznámka k položce:
Celokovový věšák s 19 háčky (REF: věšák města (1x Paříž, 1x Londýn, 1x New York- výrobce Radius  Design) 1.02</t>
  </si>
  <si>
    <t>193</t>
  </si>
  <si>
    <t>76699179R</t>
  </si>
  <si>
    <t>d08 Volně stojící věšák, kovový- černý 450/450/1800</t>
  </si>
  <si>
    <t>-279376566</t>
  </si>
  <si>
    <t>Poznámka k položce:
Celokovový věšák volně stojící - černý se středovou policí typu Tree (REF: Věšák na oblečení kovový 180 cm | černý  od prodejce Goleto) 1.02</t>
  </si>
  <si>
    <t>194</t>
  </si>
  <si>
    <t>76699180R</t>
  </si>
  <si>
    <t>1708446155</t>
  </si>
  <si>
    <t>Poznámka k položce:
Celokovový věšák volně stojící - černý se středovou policí typu Tree (REF: Věšák na oblečení kovový 180 cm | černý  od prodejce Goleto) 1.19</t>
  </si>
  <si>
    <t>195</t>
  </si>
  <si>
    <t>76699181R</t>
  </si>
  <si>
    <t>1365718100</t>
  </si>
  <si>
    <t>Poznámka k položce:
Celokovový věšák volně stojící - černý se středovou policí typu Tree (REF: Věšák na oblečení kovový 180 cm | černý  od prodejce Goleto) 3.03</t>
  </si>
  <si>
    <t>196</t>
  </si>
  <si>
    <t>76699182R</t>
  </si>
  <si>
    <t>d09 Samolepka na zeď 1800/1000</t>
  </si>
  <si>
    <t>-1199301514</t>
  </si>
  <si>
    <t>Poznámka k položce:
Technická mapa světa 1800/1000- bílá(var. světle šedá) 1.04</t>
  </si>
  <si>
    <t>197</t>
  </si>
  <si>
    <t>76699183R</t>
  </si>
  <si>
    <t>d09 Samolepka na zeď 1750/1100</t>
  </si>
  <si>
    <t>-632755682</t>
  </si>
  <si>
    <t>Poznámka k položce:
Zvířecí mapa světa- dětská (REF: Tenstickers) 3.01 B</t>
  </si>
  <si>
    <t>198</t>
  </si>
  <si>
    <t>76699184R</t>
  </si>
  <si>
    <t>d10 Schodišťové lyžiny pro 3. a 4.np</t>
  </si>
  <si>
    <t>1218906912</t>
  </si>
  <si>
    <t>Poznámka k položce:
Ocelové lyžiny pro bezbariérové přkonávání vyrovnávacích schodišť</t>
  </si>
  <si>
    <t>199</t>
  </si>
  <si>
    <t>76699185R</t>
  </si>
  <si>
    <t>d11 Síť v rámu na vystavení obrázků 2000/1200</t>
  </si>
  <si>
    <t>677159279</t>
  </si>
  <si>
    <t>Poznámka k položce:
Dřevěný rám 40/30, uchycený ke zdi + napnutá provazová síť- oka 50/50- barva sítě bílá 3.01 B</t>
  </si>
  <si>
    <t>200</t>
  </si>
  <si>
    <t>76699186R</t>
  </si>
  <si>
    <t>d12 Koberec 1900/1330</t>
  </si>
  <si>
    <t>-735476963</t>
  </si>
  <si>
    <t>Poznámka k položce:
Dětský koberec, vzor - skákací panák (REF: Kolibri / Rainbow 11120/140 Skákací panák modrý) 3.01 A</t>
  </si>
  <si>
    <t>201</t>
  </si>
  <si>
    <t>76699187R</t>
  </si>
  <si>
    <t>d13 Tabule na malování křídami 900/2000</t>
  </si>
  <si>
    <t>-656692181</t>
  </si>
  <si>
    <t>Poznámka k položce:
Samolepící fólie pvc 2 x role 450/2000 3.01 A</t>
  </si>
  <si>
    <t>202</t>
  </si>
  <si>
    <t>76699214R</t>
  </si>
  <si>
    <t>D+M parapetní kanál 70/110 bílý</t>
  </si>
  <si>
    <t>-327883197</t>
  </si>
  <si>
    <t>(3,9*2) "1.04</t>
  </si>
  <si>
    <t>3,5 "2.11</t>
  </si>
  <si>
    <t>3,5 "3.15</t>
  </si>
  <si>
    <t>766.6</t>
  </si>
  <si>
    <t>Kuchyňky</t>
  </si>
  <si>
    <t>203</t>
  </si>
  <si>
    <t>76699188R</t>
  </si>
  <si>
    <t>K1 Kuchyňská linka 2600 (1100) mm/700 (600) mm/2100 mm</t>
  </si>
  <si>
    <t>-1295834735</t>
  </si>
  <si>
    <t>Poznámka k položce:
Viz DET K01 1.08</t>
  </si>
  <si>
    <t>204</t>
  </si>
  <si>
    <t>76699189R</t>
  </si>
  <si>
    <t>K2 Kuchyňská linka 1800(1400)/600/2100</t>
  </si>
  <si>
    <t>-1512634137</t>
  </si>
  <si>
    <t>Poznámka k položce:
Viz DET K02 1.20</t>
  </si>
  <si>
    <t>205</t>
  </si>
  <si>
    <t>76699190R</t>
  </si>
  <si>
    <t>K3 Kuchyňská linka 1650/600/2100</t>
  </si>
  <si>
    <t>-27135311</t>
  </si>
  <si>
    <t>Poznámka k položce:
Viz DET K03 3.03</t>
  </si>
  <si>
    <t>206</t>
  </si>
  <si>
    <t>76699191R</t>
  </si>
  <si>
    <t>k04 Kuchyňská linka 2650/600/2100</t>
  </si>
  <si>
    <t>327501680</t>
  </si>
  <si>
    <t>Poznámka k položce:
Viz DET K04 4.08</t>
  </si>
  <si>
    <t>766.7</t>
  </si>
  <si>
    <t>Byt</t>
  </si>
  <si>
    <t>207</t>
  </si>
  <si>
    <t>76699192R</t>
  </si>
  <si>
    <t>b01 Botníková sestava- černá</t>
  </si>
  <si>
    <t>-1027332108</t>
  </si>
  <si>
    <t>Poznámka k položce:
(REF: Ikea Tjusig lavice s botníkem 1080/340/500- černá + věšák 790/320/250- barva černá + zrcadlo 450/1400 Ikea Grua) 1.20</t>
  </si>
  <si>
    <t>208</t>
  </si>
  <si>
    <t>76699193R</t>
  </si>
  <si>
    <t>b02 Otevřená šatní skříň- tmavě šedá 1200/570/1730</t>
  </si>
  <si>
    <t>-2131986584</t>
  </si>
  <si>
    <t>Poznámka k položce:
(REF: Ikea Bryggja) 1.20</t>
  </si>
  <si>
    <t>209</t>
  </si>
  <si>
    <t>76699194R</t>
  </si>
  <si>
    <t>b03 Úložný šatní díl- tmavě šedá 1200/430/1730</t>
  </si>
  <si>
    <t>-2011598974</t>
  </si>
  <si>
    <t>210</t>
  </si>
  <si>
    <t>76699195R</t>
  </si>
  <si>
    <t>b04 Postel- šedá 1700/2100</t>
  </si>
  <si>
    <t>-1896733686</t>
  </si>
  <si>
    <t>Poznámka k položce:
Rám postele včetně roštu a matrace 1600/2000 (REF:Ikea Kopardal) 1.20</t>
  </si>
  <si>
    <t>211</t>
  </si>
  <si>
    <t>76699196R</t>
  </si>
  <si>
    <t>b05 Noční stolek- dřevěný 400/480/550</t>
  </si>
  <si>
    <t>1309748962</t>
  </si>
  <si>
    <t>Poznámka k položce:
Komoda se 2 zásuvkami (REF: Ikea Malm- bíle mořená dubová dýha) 1.20</t>
  </si>
  <si>
    <t>212</t>
  </si>
  <si>
    <t>76699198R</t>
  </si>
  <si>
    <t>b07 Policová skříň otevřená- 12 oddělení 1470/390/1120</t>
  </si>
  <si>
    <t>1567518499</t>
  </si>
  <si>
    <t>Poznámka k položce:
(Ref: Ikea Kallax- bíle mořený dub) 1.20</t>
  </si>
  <si>
    <t>766.8</t>
  </si>
  <si>
    <t>Orientační systém</t>
  </si>
  <si>
    <t>213</t>
  </si>
  <si>
    <t>76699200R</t>
  </si>
  <si>
    <t>Orientační systém - MDF deska tl. 18mm + písmo (samolepící fólie) š.150</t>
  </si>
  <si>
    <t>1086296678</t>
  </si>
  <si>
    <t>2,8 "m 2,01B</t>
  </si>
  <si>
    <t>214</t>
  </si>
  <si>
    <t>76699199R</t>
  </si>
  <si>
    <t>Orientační systém - MDF deska tl. 18mm + písmo (samolepící fólie) š.200</t>
  </si>
  <si>
    <t>-1785558253</t>
  </si>
  <si>
    <t>Poznámka k položce:
MDF + CPL lamino, barva dtto dveřní křídla (kamenná šedá), písmo- barva světle šedá, velikost písma 70mm 1.05</t>
  </si>
  <si>
    <t>4,2 "m 1.05</t>
  </si>
  <si>
    <t>4,2 "m 3,01A</t>
  </si>
  <si>
    <t>215</t>
  </si>
  <si>
    <t>76699201R</t>
  </si>
  <si>
    <t>Orientační systém - MDF deska tl. 18mm + písmo (samolepící fólie) š.300</t>
  </si>
  <si>
    <t>841625874</t>
  </si>
  <si>
    <t>216</t>
  </si>
  <si>
    <t>76699202R</t>
  </si>
  <si>
    <t>107668071</t>
  </si>
  <si>
    <t>Poznámka k položce:
MDF + CPL lamino, barva dtto dveřní křídla (kamenná šedá), písmo- barva světle šedá, velikost písma 70mm 2.01 B</t>
  </si>
  <si>
    <t>217</t>
  </si>
  <si>
    <t>76699205R</t>
  </si>
  <si>
    <t>Orientační systém - MDF deska tl. 18mm + písmo (samolepící fólie) š.500</t>
  </si>
  <si>
    <t>751507100</t>
  </si>
  <si>
    <t>2,1 "šm 1.05</t>
  </si>
  <si>
    <t>2,1 "m 3.01A</t>
  </si>
  <si>
    <t>218</t>
  </si>
  <si>
    <t>76699203R</t>
  </si>
  <si>
    <t>Orientační systém - MDF deska tl. 18mm + písmo (samolepící fólie) š.600</t>
  </si>
  <si>
    <t>-1462584159</t>
  </si>
  <si>
    <t>219</t>
  </si>
  <si>
    <t>76699204R</t>
  </si>
  <si>
    <t>-1838257379</t>
  </si>
  <si>
    <t>Poznámka k položce:
MDF + CPL lamino, barva dtto dveřní křídla (kamenná šedá), písmo- barva světle šedá, velikost písma 70mm 3.01 A</t>
  </si>
  <si>
    <t>221</t>
  </si>
  <si>
    <t>76699207R</t>
  </si>
  <si>
    <t>Orientační systém - MDF deska tl. 18mm + písmo (samolepící fólie) š.840</t>
  </si>
  <si>
    <t>737093913</t>
  </si>
  <si>
    <t>Poznámka k položce:
MDF + CPL lamino, barva dtto dveřní křídla (kamenná šedá), písmo- barva světle šedá, velikost písma 70mm</t>
  </si>
  <si>
    <t>2,1 "m 1.05</t>
  </si>
  <si>
    <t>2,8 "m 2.01B</t>
  </si>
  <si>
    <t>222</t>
  </si>
  <si>
    <t>76699209R</t>
  </si>
  <si>
    <t>Orientační systém - jednotlivá písmena</t>
  </si>
  <si>
    <t>1097419025</t>
  </si>
  <si>
    <t>Poznámka k položce:
online katalogy - samolepící fólie lepená na zeď- barva šedá, velikost písma70mm</t>
  </si>
  <si>
    <t>223</t>
  </si>
  <si>
    <t>76699210R</t>
  </si>
  <si>
    <t>Orientační systém - vstupní dveře (exteriér i interiér) - oddělení</t>
  </si>
  <si>
    <t>-414757738</t>
  </si>
  <si>
    <t>Poznámka k položce:
samolepící fólie čirá + tisk, lepeno na dveřní křídlo</t>
  </si>
  <si>
    <t>224</t>
  </si>
  <si>
    <t>76699211R</t>
  </si>
  <si>
    <t>Orientační systém - označení wc</t>
  </si>
  <si>
    <t>186571835</t>
  </si>
  <si>
    <t>Poznámka k položce:
3x inv. + 3x ženy + 4x muži + 3x personál + 4x úklid + 2x přebalovací pult- samolepící fólie světle šedá, lepeno na dveřní křídlo</t>
  </si>
  <si>
    <t>225</t>
  </si>
  <si>
    <t>76699212R</t>
  </si>
  <si>
    <t>Orientační systém - kancelářský štítek s vyměnitelnou funkcí- hliník / slída</t>
  </si>
  <si>
    <t>1635342850</t>
  </si>
  <si>
    <t>Poznámka k položce:
(REF: systém Sing Board DX)- štítek vedle dveří na zdi</t>
  </si>
  <si>
    <t>226</t>
  </si>
  <si>
    <t>76699213R</t>
  </si>
  <si>
    <t>Orientační systém - Požární evakuační plán A3</t>
  </si>
  <si>
    <t>-165202659</t>
  </si>
  <si>
    <t>Poznámka k položce:
Rámeček z hliníkového profilu, do kterého se vkládá tištěný plánek, případně texty, čelní plocha překryta antireflexním akrylátem. Umístěno na schodišti v každém patře, přesná pozice bude určena na místě.</t>
  </si>
  <si>
    <t>767</t>
  </si>
  <si>
    <t>Konstrukce zámečnické</t>
  </si>
  <si>
    <t>767.1</t>
  </si>
  <si>
    <t>Regály</t>
  </si>
  <si>
    <t>227</t>
  </si>
  <si>
    <t>76799001</t>
  </si>
  <si>
    <t>RK.1 Regál oboustranný- kompaktní- 7 polic- šedá 2400/600/2500</t>
  </si>
  <si>
    <t>-1402602279</t>
  </si>
  <si>
    <t>Poznámka k položce:
Manuální pohon, přesné rozmístění a montáž kolejnic dle vybraného dodavatele 1.17</t>
  </si>
  <si>
    <t>228</t>
  </si>
  <si>
    <t>76799002</t>
  </si>
  <si>
    <t>RO.1.1 Regál oboustranný- 8 polic- šedá X/600/2650</t>
  </si>
  <si>
    <t>1484430835</t>
  </si>
  <si>
    <t>Poznámka k položce:
Viz DET R1, R2. Regály kotvit proti převržení. Pevné uchycení polic, horní police otevřená (bez vrchní police) 1.16</t>
  </si>
  <si>
    <t>229</t>
  </si>
  <si>
    <t>76799003</t>
  </si>
  <si>
    <t>RO.1.2 Regál oboustranný- 8 polic- šedá X/600/2650</t>
  </si>
  <si>
    <t>-318890197</t>
  </si>
  <si>
    <t>Poznámka k položce:
2.08</t>
  </si>
  <si>
    <t>230</t>
  </si>
  <si>
    <t>76799004</t>
  </si>
  <si>
    <t>RO.1a Regál oboustranný- 8 polic ATYP- šedá 1600(1350)/600/2650</t>
  </si>
  <si>
    <t>-1473576133</t>
  </si>
  <si>
    <t>Poznámka k položce:
Atypický tvar regálu RO.1- viz výkresy jednotlivých místností, police pevné 1.16</t>
  </si>
  <si>
    <t>231</t>
  </si>
  <si>
    <t>76799005</t>
  </si>
  <si>
    <t>RJ.1 Regál jednostranný- 8 polic- šedá X/300/2650</t>
  </si>
  <si>
    <t>1482427751</t>
  </si>
  <si>
    <t>Poznámka k položce:
Viz DET R1, R2. Regály kotvit proti převržení, kotvit ke stěnám - přenesení části váhy do stěn. Horní police otevřené (bez vrchní police), police pevné</t>
  </si>
  <si>
    <t>3,3 "m 1.17</t>
  </si>
  <si>
    <t>4,6 "m 2.08</t>
  </si>
  <si>
    <t>3,6 "m 2.09</t>
  </si>
  <si>
    <t>5,6 "m2.11</t>
  </si>
  <si>
    <t>7,9 "m 4.13</t>
  </si>
  <si>
    <t>232</t>
  </si>
  <si>
    <t>76799009</t>
  </si>
  <si>
    <t>RO.2 Regál oboustranný- 6 polic- šedá X/600/2000</t>
  </si>
  <si>
    <t>808322369</t>
  </si>
  <si>
    <t>Poznámka k položce:
Viz DET R1, R2. Regály kotvit proti převržení. Horní otevřená police (bez vrchní police), police pevné</t>
  </si>
  <si>
    <t>13,4 "m 2.01A</t>
  </si>
  <si>
    <t>13,4 "m 3.15A</t>
  </si>
  <si>
    <t>2,6 "m 4.13</t>
  </si>
  <si>
    <t>233</t>
  </si>
  <si>
    <t>76799012</t>
  </si>
  <si>
    <t>RO.2a Regál oboustranný- 6(3) polic- šedá X/600/2000</t>
  </si>
  <si>
    <t>-515462286</t>
  </si>
  <si>
    <t>Poznámka k položce:
V části regálu, která přiléhá k hernímu schodišti police nahrazeny plným čelem. 3.01 B</t>
  </si>
  <si>
    <t>234</t>
  </si>
  <si>
    <t>76799013</t>
  </si>
  <si>
    <t>RJ.2 Regál jednostranný- 6 polic- šedá X/300/2000</t>
  </si>
  <si>
    <t>754613820</t>
  </si>
  <si>
    <t>Poznámka k položce:
Viz DET R1, R2. Regály kotvit proti převržení.  Horní otevřená police (bez vrchní police), police pevné</t>
  </si>
  <si>
    <t>19,4 "2.01A</t>
  </si>
  <si>
    <t>1,6 "2.01B</t>
  </si>
  <si>
    <t>4,8 "3.01A</t>
  </si>
  <si>
    <t>12,3 "3.01B</t>
  </si>
  <si>
    <t>15,6 "3.15A</t>
  </si>
  <si>
    <t>0,6 "4.13</t>
  </si>
  <si>
    <t>235</t>
  </si>
  <si>
    <t>76799019</t>
  </si>
  <si>
    <t>RJ. 2a Regál jednostranný- 3 police- šedá X/300/2000</t>
  </si>
  <si>
    <t>-2134237406</t>
  </si>
  <si>
    <t>236</t>
  </si>
  <si>
    <t>76799020</t>
  </si>
  <si>
    <t>RJ.2b Regál jednostranný- 4 police- šedá X/300/2000</t>
  </si>
  <si>
    <t>1095699055</t>
  </si>
  <si>
    <t>Poznámka k položce:
Spodní dvě police vynechány, nahrazeno plným čelem- DTTO detail RJ. 3b 3.01 A</t>
  </si>
  <si>
    <t>237</t>
  </si>
  <si>
    <t>76799021</t>
  </si>
  <si>
    <t>-1404474422</t>
  </si>
  <si>
    <t>Poznámka k položce:
3.01 B</t>
  </si>
  <si>
    <t>238</t>
  </si>
  <si>
    <t>76799022</t>
  </si>
  <si>
    <t>RO.3 Regál oboustranný- 7 polic X/600/2100</t>
  </si>
  <si>
    <t>-1355684131</t>
  </si>
  <si>
    <t>Poznámka k položce:
Viz DET R3. Regály kotvit proti převržení- barva šedá. Police pevné + vrchní police</t>
  </si>
  <si>
    <t>7,9 "2.01E</t>
  </si>
  <si>
    <t>10,8 "2.01F</t>
  </si>
  <si>
    <t>5,6 "2.01G</t>
  </si>
  <si>
    <t>0,9 "3.1B</t>
  </si>
  <si>
    <t>239</t>
  </si>
  <si>
    <t>76799027</t>
  </si>
  <si>
    <t>RO.3a Regál oboustranný- 7(5) polic ATYP- šedá 1200/600/2100</t>
  </si>
  <si>
    <t>-1071095756</t>
  </si>
  <si>
    <t>Poznámka k položce:
Sestava se sezením. Viz DET R3 2.01 G</t>
  </si>
  <si>
    <t>240</t>
  </si>
  <si>
    <t>76799028</t>
  </si>
  <si>
    <t>RJ.3 Regál jednostranný- 7 polic X/300/2100</t>
  </si>
  <si>
    <t>283690767</t>
  </si>
  <si>
    <t>Poznámka k položce:
- Viz DET 3
- regály kotvit proti převržení- barva šedá
- police pevné + vrchní police
- lamino bříza + pohledová záda
- m 3.15B</t>
  </si>
  <si>
    <t>11 "2.01E</t>
  </si>
  <si>
    <t>18,4 "2.01F</t>
  </si>
  <si>
    <t>22,8 "2.01G</t>
  </si>
  <si>
    <t>5,8 "3.15B</t>
  </si>
  <si>
    <t>241</t>
  </si>
  <si>
    <t>76799033</t>
  </si>
  <si>
    <t>RJ.3a Regál jednostranný- 5 polic ATYP- šedá 500/300/2100</t>
  </si>
  <si>
    <t>646805984</t>
  </si>
  <si>
    <t>242</t>
  </si>
  <si>
    <t>76799034</t>
  </si>
  <si>
    <t>RJ.3b Regál jednostranný- 4 polic ATYP- šedá 500/300/2100</t>
  </si>
  <si>
    <t>1295418101</t>
  </si>
  <si>
    <t>Poznámka k položce:
DET R.3 Sestava s regálem RJ.6- Viz det R.5, R.6 2.01 F</t>
  </si>
  <si>
    <t>243</t>
  </si>
  <si>
    <t>76799035</t>
  </si>
  <si>
    <t>RO.4 Regál oboustranný- 5 polic- bříza X/600/1520</t>
  </si>
  <si>
    <t>31989988</t>
  </si>
  <si>
    <t>Poznámka k položce:
Viz DET R4, R7. Regály kotvit proti převržení. Pevné police + vrchní police. 2.01 F</t>
  </si>
  <si>
    <t>4,7 "2.01F</t>
  </si>
  <si>
    <t>244</t>
  </si>
  <si>
    <t>76799036</t>
  </si>
  <si>
    <t>RR.4 Regál rohový- 5 polic- bříza 600/600/1520</t>
  </si>
  <si>
    <t>-658631988</t>
  </si>
  <si>
    <t>Poznámka k položce:
Viz DET R4, R7. Regály kotvit proti převržení. Pevné police + vrchní police 600/600- krytí koutu. 2.01 F</t>
  </si>
  <si>
    <t>245</t>
  </si>
  <si>
    <t>76799037</t>
  </si>
  <si>
    <t>RJ.5 Regál jednostranný- 7 polic- bříza X/300/2100</t>
  </si>
  <si>
    <t>1278989614</t>
  </si>
  <si>
    <t>Poznámka k položce:
Viz DET R5, R6. 2.01 F</t>
  </si>
  <si>
    <t>246</t>
  </si>
  <si>
    <t>76799038</t>
  </si>
  <si>
    <t>RJ.6 Regál jednostranný- 3 police- bříza X/500(600)/750</t>
  </si>
  <si>
    <t>19287849</t>
  </si>
  <si>
    <t>Poznámka k položce:
Viz DET R5, R6. Regál doplněn parapetními mřížkami nad topení- 800/100- elox. 2.01 F</t>
  </si>
  <si>
    <t>5 "2.01F</t>
  </si>
  <si>
    <t>247</t>
  </si>
  <si>
    <t>76799039</t>
  </si>
  <si>
    <t>RO.7 Regál oboustranný- 4 police X/600/1470</t>
  </si>
  <si>
    <t>1772788254</t>
  </si>
  <si>
    <t>Poznámka k položce:
Viz DET R4, R7. Regály kotvit proti převržení. Pevné police + vrchní police. 3.01 A</t>
  </si>
  <si>
    <t>6,6 "3.01A</t>
  </si>
  <si>
    <t>3,2 "3.01B</t>
  </si>
  <si>
    <t>248</t>
  </si>
  <si>
    <t>76799041</t>
  </si>
  <si>
    <t>RO.7a Regál oboustranný- 3 police X/600/1470</t>
  </si>
  <si>
    <t>1474177253</t>
  </si>
  <si>
    <t>Poznámka k položce:
Spodní police vynechána, nahrazena plným čelem- náhled viz DET A3.3 3.01 A</t>
  </si>
  <si>
    <t>249</t>
  </si>
  <si>
    <t>76799042</t>
  </si>
  <si>
    <t>RO.7b Regál oboustranný- 2 police X/600/1470</t>
  </si>
  <si>
    <t>272724957</t>
  </si>
  <si>
    <t>Poznámka k položce:
Spodní dvě police vynechány, nahrazeno plným čelem- DTTO detail RJ.3b 3.01 A</t>
  </si>
  <si>
    <t>250</t>
  </si>
  <si>
    <t>76799043</t>
  </si>
  <si>
    <t>RJ.7 Regál jednostranný- 4 police X/300/1470</t>
  </si>
  <si>
    <t>-395555637</t>
  </si>
  <si>
    <t>Poznámka k položce:
Část v mis 2.12 Sestava se sezením . Viz DET R4, R7. Míst 2.12- barva šedá 2.12</t>
  </si>
  <si>
    <t>4,4 "2.12</t>
  </si>
  <si>
    <t>0,9 "3.01B</t>
  </si>
  <si>
    <t>251</t>
  </si>
  <si>
    <t>76799048</t>
  </si>
  <si>
    <t>RO.8 Regál oboustranný- 7 polic- šedá X/600/2300</t>
  </si>
  <si>
    <t>-976743906</t>
  </si>
  <si>
    <t>Poznámka k položce:
Viz DET R8, R9. Regály kotvit proti převržení. Pevné uchycení polic, horní police otevřená (bez vrchní police) 4.13</t>
  </si>
  <si>
    <t>7,8 "4.13</t>
  </si>
  <si>
    <t>252</t>
  </si>
  <si>
    <t>76799049</t>
  </si>
  <si>
    <t>RJ.8 Regál jednostranný- 7 polic- šedá X/300/2300</t>
  </si>
  <si>
    <t>1237304299</t>
  </si>
  <si>
    <t>Poznámka k položce:
Viz DET R8, R9. Regály kotvit proti převržení. Pevné uchycení polic, horní police otevřená (bez vrchní police) 2.08</t>
  </si>
  <si>
    <t>6,7 "2.08</t>
  </si>
  <si>
    <t>1,8 "4.13</t>
  </si>
  <si>
    <t>253</t>
  </si>
  <si>
    <t>76799051</t>
  </si>
  <si>
    <t>RJ.8a Regál jednostranný- 6 polic- šedá 1600/300/2300(1800)</t>
  </si>
  <si>
    <t>957685014</t>
  </si>
  <si>
    <t>Poznámka k položce:
Atypický tvar regálu RJ.8- viz výkresy jednotlivých místností, police pevné 2.08</t>
  </si>
  <si>
    <t>254</t>
  </si>
  <si>
    <t>76799052</t>
  </si>
  <si>
    <t>RO.9 Regál oboustranný- 3(4) police- šedá 1650/600/1250(1600)</t>
  </si>
  <si>
    <t>283944277</t>
  </si>
  <si>
    <t>255</t>
  </si>
  <si>
    <t>76799053</t>
  </si>
  <si>
    <t>RJ.9 Regál jednostranný- 3(4) police- šedá 1650/600/1250(1600)</t>
  </si>
  <si>
    <t>-1534435808</t>
  </si>
  <si>
    <t>Poznámka k položce:
Varianty 1x levá + 1x pravá 4.13</t>
  </si>
  <si>
    <t>256</t>
  </si>
  <si>
    <t>76799054</t>
  </si>
  <si>
    <t>RJ.10 Regál jednostranný- 6 polic X/300/1850</t>
  </si>
  <si>
    <t>-316444815</t>
  </si>
  <si>
    <t>Poznámka k položce:
Viz DET R10, R11. Regály kotvit proti převržení. Pevné police + vrchní police. Lamino bříza 3.15 A</t>
  </si>
  <si>
    <t>257</t>
  </si>
  <si>
    <t>76799055</t>
  </si>
  <si>
    <t>RJ.11 Regál jednostranný- 2 police X/500(600)/750</t>
  </si>
  <si>
    <t>-1399844386</t>
  </si>
  <si>
    <t>Poznámka k položce:
Viz DET R10, R11. Regály kotvit proti převržení. Lamino bříza, Regál doplněn parapetními mřížkami nad topení- 800/100- elox. 3.01 A</t>
  </si>
  <si>
    <t>5,8 "3.01A</t>
  </si>
  <si>
    <t>5,3 "3.01B</t>
  </si>
  <si>
    <t>258</t>
  </si>
  <si>
    <t>76799057</t>
  </si>
  <si>
    <t>RJ.12 Police na knihy 300/900/250</t>
  </si>
  <si>
    <t>47693306</t>
  </si>
  <si>
    <t>Poznámka k položce:
Police nástěnné s boky a plnými zády, lamino tl.18(22)mm - dekor bříza 2.01 B</t>
  </si>
  <si>
    <t>259</t>
  </si>
  <si>
    <t>76799058</t>
  </si>
  <si>
    <t>RČ Regál na časopisy- dtto regály z čítárny 1660/420/1800</t>
  </si>
  <si>
    <t>1613348332</t>
  </si>
  <si>
    <t>Poznámka k položce:
Lamino bříza, kopie regálů z čítárny. 5x4 pole opatřené hliníkovou zarážkou 3.01 A</t>
  </si>
  <si>
    <t>260</t>
  </si>
  <si>
    <t>76799059</t>
  </si>
  <si>
    <t>2062609589</t>
  </si>
  <si>
    <t>261</t>
  </si>
  <si>
    <t>76799060</t>
  </si>
  <si>
    <t>RH Regál na hry a kreslící pomůcky 1100/400/2100</t>
  </si>
  <si>
    <t>1510677824</t>
  </si>
  <si>
    <t>Poznámka k položce:
Vestavěný regál do niky, rozdělený na čtverce  35/35cm- možnost umístění krabic na pomůcky. Lamino barva tmavá modrá 3.01 A</t>
  </si>
  <si>
    <t>262</t>
  </si>
  <si>
    <t>76799061</t>
  </si>
  <si>
    <t>RS Regál kovový, policový, 5 polic, šedý 900/300/1800</t>
  </si>
  <si>
    <t>292879877</t>
  </si>
  <si>
    <t>Poznámka k položce:
Policový regál lakovaný kovový , barva šedá, police MDF deska 3.11</t>
  </si>
  <si>
    <t>263</t>
  </si>
  <si>
    <t>76799062</t>
  </si>
  <si>
    <t>KA1 Kartotéka kovová A5, uzamykatelná- šedá 800/620/1320</t>
  </si>
  <si>
    <t>2092125087</t>
  </si>
  <si>
    <t>Poznámka k položce:
Kovová trojřadá lístkovnice A, šestizásuvková, centrální zámek, zařízení proti převážení 2.09</t>
  </si>
  <si>
    <t>264</t>
  </si>
  <si>
    <t>76799063</t>
  </si>
  <si>
    <t>CD1 Zásuvková skříň na CD- 7 zásuvek- šedá 520/620/1320</t>
  </si>
  <si>
    <t>-326382200</t>
  </si>
  <si>
    <t>Poznámka k položce:
zásuvka- tři oddělení, zařízení proti převážení (nelze vysunout víc zásuvek najednou), možnost doplnění dělícími příčkami, centrální zámek 2.09</t>
  </si>
  <si>
    <t>265</t>
  </si>
  <si>
    <t>76799064</t>
  </si>
  <si>
    <t>CD2 Regál na CD- vysoký- 10 polic X/220/2000</t>
  </si>
  <si>
    <t>1654818108</t>
  </si>
  <si>
    <t>Poznámka k položce:
Spodní police natočené, lamino bříza 1.03</t>
  </si>
  <si>
    <t>1,4 "1.03</t>
  </si>
  <si>
    <t>4,6 "2.01C</t>
  </si>
  <si>
    <t>266</t>
  </si>
  <si>
    <t>76799066</t>
  </si>
  <si>
    <t>CD3 Regál na CD- nástěnný- 4 police 900/220/720</t>
  </si>
  <si>
    <t>-670249958</t>
  </si>
  <si>
    <t>Poznámka k položce:
lamino bříza 1.03</t>
  </si>
  <si>
    <t>267</t>
  </si>
  <si>
    <t>76799067</t>
  </si>
  <si>
    <t>RD1 Doplňky k regálům- šikmé výstavní police 2x 600/300/530</t>
  </si>
  <si>
    <t>-2075012608</t>
  </si>
  <si>
    <t>Poznámka k položce:
Police se šikmou podpěrou pro knihy, kotvená do boku sousedních regálů, dole záchytná hlimíková lišta 3.01 B</t>
  </si>
  <si>
    <t>289</t>
  </si>
  <si>
    <t>76799068</t>
  </si>
  <si>
    <t>Olištování regálů u šikmých stěn vč. zakrytí koutů a styk regálů (shora, boční)</t>
  </si>
  <si>
    <t>1661757494</t>
  </si>
  <si>
    <t>786</t>
  </si>
  <si>
    <t>Dokončovací práce - čalounické úpravy</t>
  </si>
  <si>
    <t>268</t>
  </si>
  <si>
    <t>78699001R</t>
  </si>
  <si>
    <t>o1 Roleta - den a noc 1000/1800</t>
  </si>
  <si>
    <t>-189331428</t>
  </si>
  <si>
    <t>Poznámka k položce:
Uveden rozměr okenního otvoru. Kotvení do nadpraží okna, světle šedá, kovový řetízek 1.03</t>
  </si>
  <si>
    <t>269</t>
  </si>
  <si>
    <t>78699002R</t>
  </si>
  <si>
    <t>o1 Roleta - den a noc 1600/2850</t>
  </si>
  <si>
    <t>1320217411</t>
  </si>
  <si>
    <t>270</t>
  </si>
  <si>
    <t>78699003R</t>
  </si>
  <si>
    <t>o1 Roleta - den a noc 1200/2100</t>
  </si>
  <si>
    <t>532136016</t>
  </si>
  <si>
    <t>Poznámka k položce:
Uveden rozměr okenního otvoru. Kotvení do nadpraží okna, světle šedá, kovový řetízek 1.16</t>
  </si>
  <si>
    <t>271</t>
  </si>
  <si>
    <t>78699004R</t>
  </si>
  <si>
    <t>1397566705</t>
  </si>
  <si>
    <t>Poznámka k položce:
Uveden rozměr okenního otvoru. Kotvení do nadpraží okna, světle šedá, kovový řetízek 1.20</t>
  </si>
  <si>
    <t>272</t>
  </si>
  <si>
    <t>78699005R</t>
  </si>
  <si>
    <t>-231299361</t>
  </si>
  <si>
    <t>Poznámka k položce:
Uveden rozměr okenního otvoru. Kotvení do nadpraží okna, světle šedá, kovový řetízek 2.11</t>
  </si>
  <si>
    <t>273</t>
  </si>
  <si>
    <t>78699006R</t>
  </si>
  <si>
    <t>o1 Roleta - den a noc 1200/2300</t>
  </si>
  <si>
    <t>1499004917</t>
  </si>
  <si>
    <t>Poznámka k položce:
Uveden rozměr okenního otvoru. Kotvení do nadpraží okna, světle šedá, kovový řetízek 2.01 B</t>
  </si>
  <si>
    <t>274</t>
  </si>
  <si>
    <t>78699007R</t>
  </si>
  <si>
    <t>o1 Roleta - den a noc 900/1850</t>
  </si>
  <si>
    <t>-871628869</t>
  </si>
  <si>
    <t>Poznámka k položce:
Uveden rozměr okenního otvoru. Kotvení do nadpraží okna, světle šedá, kovový řetízek 3.13</t>
  </si>
  <si>
    <t>275</t>
  </si>
  <si>
    <t>78699008R</t>
  </si>
  <si>
    <t>o2 Roleta- látková 1200/850</t>
  </si>
  <si>
    <t>-913393538</t>
  </si>
  <si>
    <t>Poznámka k položce:
Uveden rozměr okenního otvoru.  Kotvení do nadpraží okna, světle šedá, kovový řetízek 1.16</t>
  </si>
  <si>
    <t>276</t>
  </si>
  <si>
    <t>78699009R</t>
  </si>
  <si>
    <t>-1202804685</t>
  </si>
  <si>
    <t>Poznámka k položce:
Uveden rozměr okenního otvoru.  Kotvení do nadpraží okna, světle šedá, kovový řetízek 1.17</t>
  </si>
  <si>
    <t>277</t>
  </si>
  <si>
    <t>78699010R</t>
  </si>
  <si>
    <t>-588764142</t>
  </si>
  <si>
    <t>Poznámka k položce:
Uveden rozměr okenního otvoru.  Kotvení do nadpraží okna, světle šedá, kovový řetízek 3.15 A</t>
  </si>
  <si>
    <t>278</t>
  </si>
  <si>
    <t>78699011R</t>
  </si>
  <si>
    <t>o2 Roleta- látková 1200/2100</t>
  </si>
  <si>
    <t>1259853202</t>
  </si>
  <si>
    <t>Poznámka k položce:
Uveden rozměr okenního otvoru.  Kotvení do nadpraží okna, světle šedá, kovový řetízek 2.01 G</t>
  </si>
  <si>
    <t>279</t>
  </si>
  <si>
    <t>78699012R</t>
  </si>
  <si>
    <t>o2 Roleta- látková 900/1850</t>
  </si>
  <si>
    <t>684034493</t>
  </si>
  <si>
    <t>Poznámka k položce:
Uveden rozměr okenního otvoru.  Kotvení do nadpraží okna, světle šedá, kovový řetízek 2.09</t>
  </si>
  <si>
    <t>280</t>
  </si>
  <si>
    <t>78699013R</t>
  </si>
  <si>
    <t>179479915</t>
  </si>
  <si>
    <t>Poznámka k položce:
Uveden rozměr okenního otvoru.  Kotvení do nadpraží okna, světle šedá, kovový řetízek 3.14</t>
  </si>
  <si>
    <t>281</t>
  </si>
  <si>
    <t>78699014R</t>
  </si>
  <si>
    <t>o2 Roleta- látková 1200/1800</t>
  </si>
  <si>
    <t>-1900277958</t>
  </si>
  <si>
    <t>Poznámka k položce:
Uveden rozměr okenního otvoru.  Kotvení do nadpraží okna, světle šedá, kovový řetízek 3.01 B</t>
  </si>
  <si>
    <t>282</t>
  </si>
  <si>
    <t>78699015R</t>
  </si>
  <si>
    <t>1323824792</t>
  </si>
  <si>
    <t>Poznámka k položce:
Uveden rozměr okenního otvoru.  Kotvení do nadpraží okna, světle šedá, kovový řetízek 3.15 B</t>
  </si>
  <si>
    <t>283</t>
  </si>
  <si>
    <t>78699016R</t>
  </si>
  <si>
    <t>o3 Roleta látková- el. pohon 1200/850</t>
  </si>
  <si>
    <t>-1875720883</t>
  </si>
  <si>
    <t>Poznámka k položce:
Uveden rozměr okenního otvoru.  Kotvení do nadpraží okna, světle šedá 2.01 A</t>
  </si>
  <si>
    <t>284</t>
  </si>
  <si>
    <t>78699017R</t>
  </si>
  <si>
    <t>o4 Roleta- zatmívací 1200/2100</t>
  </si>
  <si>
    <t>-167692659</t>
  </si>
  <si>
    <t>Poznámka k položce:
Uveden rozměr okenního otvoru.  Kotvení do nadpraží okna, tmavě šedá, kovový řetízek 1.19</t>
  </si>
  <si>
    <t>285</t>
  </si>
  <si>
    <t>78699018R</t>
  </si>
  <si>
    <t>o4 Roleta- zatmívací 1100/1850</t>
  </si>
  <si>
    <t>-1650634332</t>
  </si>
  <si>
    <t>Poznámka k položce:
Uveden rozměr okenního otvoru.  Kotvení do nadpraží okna, tmavě šedá, kovový řetízek 3.03</t>
  </si>
  <si>
    <t>286</t>
  </si>
  <si>
    <t>78699020R</t>
  </si>
  <si>
    <t>o4 Roleta- zatmívací 950/800</t>
  </si>
  <si>
    <t>-1816641088</t>
  </si>
  <si>
    <t>Poznámka k položce:
Uveden rozměr okenního otvoru.  Kotvení do nadpraží okna, tmavě šedá, kovový řetízek 4.06</t>
  </si>
  <si>
    <t>287</t>
  </si>
  <si>
    <t>78699021R</t>
  </si>
  <si>
    <t>o4 Roleta- zatmívací 1900/800</t>
  </si>
  <si>
    <t>-861671920</t>
  </si>
  <si>
    <t>288</t>
  </si>
  <si>
    <t>78699019R</t>
  </si>
  <si>
    <t>o5 Roleta- zatmívací- el. pohon 2000/2000</t>
  </si>
  <si>
    <t>-212857610</t>
  </si>
  <si>
    <t>Poznámka k položce:
Uveden rozměr okenního otvoru.  Kotvení do nadpraží okna, tmavě šedá 1.02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</si>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</sst>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2019039R02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Městská knihovna Sokolov - interiér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Sokolov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14. 1. 2020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Sokolov, Rokycanova 1929, 356 01 Sokolov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arch. Olga Růžičková, Gagarinova 510/21, KV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Jakub Vilingr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Vedlejší rozpočtové 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'01 - Vedlejší rozpočtové ...'!P82</f>
        <v>0</v>
      </c>
      <c r="AV55" s="120">
        <f>'01 - Vedlejší rozpočtové ...'!J33</f>
        <v>0</v>
      </c>
      <c r="AW55" s="120">
        <f>'01 - Vedlejší rozpočtové ...'!J34</f>
        <v>0</v>
      </c>
      <c r="AX55" s="120">
        <f>'01 - Vedlejší rozpočtové ...'!J35</f>
        <v>0</v>
      </c>
      <c r="AY55" s="120">
        <f>'01 - Vedlejší rozpočtové ...'!J36</f>
        <v>0</v>
      </c>
      <c r="AZ55" s="120">
        <f>'01 - Vedlejší rozpočtové ...'!F33</f>
        <v>0</v>
      </c>
      <c r="BA55" s="120">
        <f>'01 - Vedlejší rozpočtové ...'!F34</f>
        <v>0</v>
      </c>
      <c r="BB55" s="120">
        <f>'01 - Vedlejší rozpočtové ...'!F35</f>
        <v>0</v>
      </c>
      <c r="BC55" s="120">
        <f>'01 - Vedlejší rozpočtové ...'!F36</f>
        <v>0</v>
      </c>
      <c r="BD55" s="122">
        <f>'01 - Vedlejší rozpočtové 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Interiér'!J30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24">
        <v>0</v>
      </c>
      <c r="AT56" s="125">
        <f>ROUND(SUM(AV56:AW56),2)</f>
        <v>0</v>
      </c>
      <c r="AU56" s="126">
        <f>'02 - Interiér'!P95</f>
        <v>0</v>
      </c>
      <c r="AV56" s="125">
        <f>'02 - Interiér'!J33</f>
        <v>0</v>
      </c>
      <c r="AW56" s="125">
        <f>'02 - Interiér'!J34</f>
        <v>0</v>
      </c>
      <c r="AX56" s="125">
        <f>'02 - Interiér'!J35</f>
        <v>0</v>
      </c>
      <c r="AY56" s="125">
        <f>'02 - Interiér'!J36</f>
        <v>0</v>
      </c>
      <c r="AZ56" s="125">
        <f>'02 - Interiér'!F33</f>
        <v>0</v>
      </c>
      <c r="BA56" s="125">
        <f>'02 - Interiér'!F34</f>
        <v>0</v>
      </c>
      <c r="BB56" s="125">
        <f>'02 - Interiér'!F35</f>
        <v>0</v>
      </c>
      <c r="BC56" s="125">
        <f>'02 - Interiér'!F36</f>
        <v>0</v>
      </c>
      <c r="BD56" s="127">
        <f>'02 - Interiér'!F37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Vedlejší rozpočtové ...'!C2" display="/"/>
    <hyperlink ref="A56" location="'02 - Interiér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82</v>
      </c>
    </row>
    <row r="4" spans="2:46" s="1" customFormat="1" ht="24.95" customHeight="1">
      <c r="B4" s="20"/>
      <c r="D4" s="132" t="s">
        <v>86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Městská knihovna Sokolov - interiér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87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88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14. 1. 2020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35</v>
      </c>
      <c r="F24" s="38"/>
      <c r="G24" s="38"/>
      <c r="H24" s="38"/>
      <c r="I24" s="140" t="s">
        <v>28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38</v>
      </c>
      <c r="E30" s="38"/>
      <c r="F30" s="38"/>
      <c r="G30" s="38"/>
      <c r="H30" s="38"/>
      <c r="I30" s="136"/>
      <c r="J30" s="150">
        <f>ROUND(J82,2)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40</v>
      </c>
      <c r="G32" s="38"/>
      <c r="H32" s="38"/>
      <c r="I32" s="152" t="s">
        <v>39</v>
      </c>
      <c r="J32" s="151" t="s">
        <v>41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34" t="s">
        <v>43</v>
      </c>
      <c r="F33" s="154">
        <f>ROUND((SUM(BE82:BE89)),2)</f>
        <v>0</v>
      </c>
      <c r="G33" s="38"/>
      <c r="H33" s="38"/>
      <c r="I33" s="155">
        <v>0.21</v>
      </c>
      <c r="J33" s="154">
        <f>ROUND(((SUM(BE82:BE89))*I33),2)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44</v>
      </c>
      <c r="F34" s="154">
        <f>ROUND((SUM(BF82:BF89)),2)</f>
        <v>0</v>
      </c>
      <c r="G34" s="38"/>
      <c r="H34" s="38"/>
      <c r="I34" s="155">
        <v>0.15</v>
      </c>
      <c r="J34" s="154">
        <f>ROUND(((SUM(BF82:BF89))*I34),2)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45</v>
      </c>
      <c r="F35" s="154">
        <f>ROUND((SUM(BG82:BG89)),2)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46</v>
      </c>
      <c r="F36" s="154">
        <f>ROUND((SUM(BH82:BH89)),2)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47</v>
      </c>
      <c r="F37" s="154">
        <f>ROUND((SUM(BI82:BI89)),2)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Městská knihovna Sokolov - interiér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Vedlejší rozpočtové náklady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Sokolov</v>
      </c>
      <c r="G52" s="40"/>
      <c r="H52" s="40"/>
      <c r="I52" s="140" t="s">
        <v>23</v>
      </c>
      <c r="J52" s="72" t="str">
        <f>IF(J12="","",J12)</f>
        <v>14. 1. 2020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54.45" customHeight="1">
      <c r="A54" s="38"/>
      <c r="B54" s="39"/>
      <c r="C54" s="32" t="s">
        <v>25</v>
      </c>
      <c r="D54" s="40"/>
      <c r="E54" s="40"/>
      <c r="F54" s="27" t="str">
        <f>E15</f>
        <v>Město Sokolov, Rokycanova 1929, 356 01 Sokolov</v>
      </c>
      <c r="G54" s="40"/>
      <c r="H54" s="40"/>
      <c r="I54" s="140" t="s">
        <v>31</v>
      </c>
      <c r="J54" s="36" t="str">
        <f>E21</f>
        <v>Ing. arch. Olga Růžičková, Gagarinova 510/21, KV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>Jakub Vilingr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70</v>
      </c>
      <c r="D59" s="40"/>
      <c r="E59" s="40"/>
      <c r="F59" s="40"/>
      <c r="G59" s="40"/>
      <c r="H59" s="40"/>
      <c r="I59" s="136"/>
      <c r="J59" s="102">
        <f>J82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J83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J84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95</v>
      </c>
      <c r="E62" s="186"/>
      <c r="F62" s="186"/>
      <c r="G62" s="186"/>
      <c r="H62" s="186"/>
      <c r="I62" s="187"/>
      <c r="J62" s="188">
        <f>J87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136"/>
      <c r="J63" s="40"/>
      <c r="K63" s="40"/>
      <c r="L63" s="13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166"/>
      <c r="J64" s="60"/>
      <c r="K64" s="60"/>
      <c r="L64" s="137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169"/>
      <c r="J68" s="62"/>
      <c r="K68" s="62"/>
      <c r="L68" s="13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96</v>
      </c>
      <c r="D69" s="40"/>
      <c r="E69" s="40"/>
      <c r="F69" s="40"/>
      <c r="G69" s="40"/>
      <c r="H69" s="40"/>
      <c r="I69" s="136"/>
      <c r="J69" s="40"/>
      <c r="K69" s="40"/>
      <c r="L69" s="13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136"/>
      <c r="J70" s="40"/>
      <c r="K70" s="40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70" t="str">
        <f>E7</f>
        <v>Městská knihovna Sokolov - interiér</v>
      </c>
      <c r="F72" s="32"/>
      <c r="G72" s="32"/>
      <c r="H72" s="32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87</v>
      </c>
      <c r="D73" s="40"/>
      <c r="E73" s="40"/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01 - Vedlejší rozpočtové náklady</v>
      </c>
      <c r="F74" s="40"/>
      <c r="G74" s="40"/>
      <c r="H74" s="40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Sokolov</v>
      </c>
      <c r="G76" s="40"/>
      <c r="H76" s="40"/>
      <c r="I76" s="140" t="s">
        <v>23</v>
      </c>
      <c r="J76" s="72" t="str">
        <f>IF(J12="","",J12)</f>
        <v>14. 1. 2020</v>
      </c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54.45" customHeight="1">
      <c r="A78" s="38"/>
      <c r="B78" s="39"/>
      <c r="C78" s="32" t="s">
        <v>25</v>
      </c>
      <c r="D78" s="40"/>
      <c r="E78" s="40"/>
      <c r="F78" s="27" t="str">
        <f>E15</f>
        <v>Město Sokolov, Rokycanova 1929, 356 01 Sokolov</v>
      </c>
      <c r="G78" s="40"/>
      <c r="H78" s="40"/>
      <c r="I78" s="140" t="s">
        <v>31</v>
      </c>
      <c r="J78" s="36" t="str">
        <f>E21</f>
        <v>Ing. arch. Olga Růžičková, Gagarinova 510/21, KV</v>
      </c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140" t="s">
        <v>34</v>
      </c>
      <c r="J79" s="36" t="str">
        <f>E24</f>
        <v>Jakub Vilingr</v>
      </c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90"/>
      <c r="B81" s="191"/>
      <c r="C81" s="192" t="s">
        <v>97</v>
      </c>
      <c r="D81" s="193" t="s">
        <v>57</v>
      </c>
      <c r="E81" s="193" t="s">
        <v>53</v>
      </c>
      <c r="F81" s="193" t="s">
        <v>54</v>
      </c>
      <c r="G81" s="193" t="s">
        <v>98</v>
      </c>
      <c r="H81" s="193" t="s">
        <v>99</v>
      </c>
      <c r="I81" s="194" t="s">
        <v>100</v>
      </c>
      <c r="J81" s="193" t="s">
        <v>91</v>
      </c>
      <c r="K81" s="195" t="s">
        <v>101</v>
      </c>
      <c r="L81" s="196"/>
      <c r="M81" s="92" t="s">
        <v>19</v>
      </c>
      <c r="N81" s="93" t="s">
        <v>42</v>
      </c>
      <c r="O81" s="93" t="s">
        <v>102</v>
      </c>
      <c r="P81" s="93" t="s">
        <v>103</v>
      </c>
      <c r="Q81" s="93" t="s">
        <v>104</v>
      </c>
      <c r="R81" s="93" t="s">
        <v>105</v>
      </c>
      <c r="S81" s="93" t="s">
        <v>106</v>
      </c>
      <c r="T81" s="94" t="s">
        <v>107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63" s="2" customFormat="1" ht="22.8" customHeight="1">
      <c r="A82" s="38"/>
      <c r="B82" s="39"/>
      <c r="C82" s="99" t="s">
        <v>108</v>
      </c>
      <c r="D82" s="40"/>
      <c r="E82" s="40"/>
      <c r="F82" s="40"/>
      <c r="G82" s="40"/>
      <c r="H82" s="40"/>
      <c r="I82" s="136"/>
      <c r="J82" s="197">
        <f>BK82</f>
        <v>0</v>
      </c>
      <c r="K82" s="40"/>
      <c r="L82" s="44"/>
      <c r="M82" s="95"/>
      <c r="N82" s="198"/>
      <c r="O82" s="96"/>
      <c r="P82" s="199">
        <f>P83</f>
        <v>0</v>
      </c>
      <c r="Q82" s="96"/>
      <c r="R82" s="199">
        <f>R83</f>
        <v>0</v>
      </c>
      <c r="S82" s="96"/>
      <c r="T82" s="200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71</v>
      </c>
      <c r="AU82" s="17" t="s">
        <v>92</v>
      </c>
      <c r="BK82" s="201">
        <f>BK83</f>
        <v>0</v>
      </c>
    </row>
    <row r="83" spans="1:63" s="12" customFormat="1" ht="25.9" customHeight="1">
      <c r="A83" s="12"/>
      <c r="B83" s="202"/>
      <c r="C83" s="203"/>
      <c r="D83" s="204" t="s">
        <v>71</v>
      </c>
      <c r="E83" s="205" t="s">
        <v>109</v>
      </c>
      <c r="F83" s="205" t="s">
        <v>78</v>
      </c>
      <c r="G83" s="203"/>
      <c r="H83" s="203"/>
      <c r="I83" s="206"/>
      <c r="J83" s="207">
        <f>BK83</f>
        <v>0</v>
      </c>
      <c r="K83" s="203"/>
      <c r="L83" s="208"/>
      <c r="M83" s="209"/>
      <c r="N83" s="210"/>
      <c r="O83" s="210"/>
      <c r="P83" s="211">
        <f>P84+P87</f>
        <v>0</v>
      </c>
      <c r="Q83" s="210"/>
      <c r="R83" s="211">
        <f>R84+R87</f>
        <v>0</v>
      </c>
      <c r="S83" s="210"/>
      <c r="T83" s="212">
        <f>T84+T87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3" t="s">
        <v>110</v>
      </c>
      <c r="AT83" s="214" t="s">
        <v>71</v>
      </c>
      <c r="AU83" s="214" t="s">
        <v>72</v>
      </c>
      <c r="AY83" s="213" t="s">
        <v>111</v>
      </c>
      <c r="BK83" s="215">
        <f>BK84+BK87</f>
        <v>0</v>
      </c>
    </row>
    <row r="84" spans="1:63" s="12" customFormat="1" ht="22.8" customHeight="1">
      <c r="A84" s="12"/>
      <c r="B84" s="202"/>
      <c r="C84" s="203"/>
      <c r="D84" s="204" t="s">
        <v>71</v>
      </c>
      <c r="E84" s="216" t="s">
        <v>112</v>
      </c>
      <c r="F84" s="216" t="s">
        <v>113</v>
      </c>
      <c r="G84" s="203"/>
      <c r="H84" s="203"/>
      <c r="I84" s="206"/>
      <c r="J84" s="217">
        <f>BK84</f>
        <v>0</v>
      </c>
      <c r="K84" s="203"/>
      <c r="L84" s="208"/>
      <c r="M84" s="209"/>
      <c r="N84" s="210"/>
      <c r="O84" s="210"/>
      <c r="P84" s="211">
        <f>SUM(P85:P86)</f>
        <v>0</v>
      </c>
      <c r="Q84" s="210"/>
      <c r="R84" s="211">
        <f>SUM(R85:R86)</f>
        <v>0</v>
      </c>
      <c r="S84" s="210"/>
      <c r="T84" s="212">
        <f>SUM(T85:T86)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110</v>
      </c>
      <c r="AT84" s="214" t="s">
        <v>71</v>
      </c>
      <c r="AU84" s="214" t="s">
        <v>80</v>
      </c>
      <c r="AY84" s="213" t="s">
        <v>111</v>
      </c>
      <c r="BK84" s="215">
        <f>SUM(BK85:BK86)</f>
        <v>0</v>
      </c>
    </row>
    <row r="85" spans="1:65" s="2" customFormat="1" ht="16.5" customHeight="1">
      <c r="A85" s="38"/>
      <c r="B85" s="39"/>
      <c r="C85" s="218" t="s">
        <v>80</v>
      </c>
      <c r="D85" s="218" t="s">
        <v>114</v>
      </c>
      <c r="E85" s="219" t="s">
        <v>115</v>
      </c>
      <c r="F85" s="220" t="s">
        <v>116</v>
      </c>
      <c r="G85" s="221" t="s">
        <v>117</v>
      </c>
      <c r="H85" s="222">
        <v>1</v>
      </c>
      <c r="I85" s="223"/>
      <c r="J85" s="224">
        <f>ROUND(I85*H85,2)</f>
        <v>0</v>
      </c>
      <c r="K85" s="220" t="s">
        <v>118</v>
      </c>
      <c r="L85" s="44"/>
      <c r="M85" s="225" t="s">
        <v>19</v>
      </c>
      <c r="N85" s="226" t="s">
        <v>43</v>
      </c>
      <c r="O85" s="8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9" t="s">
        <v>119</v>
      </c>
      <c r="AT85" s="229" t="s">
        <v>114</v>
      </c>
      <c r="AU85" s="229" t="s">
        <v>82</v>
      </c>
      <c r="AY85" s="17" t="s">
        <v>111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17" t="s">
        <v>80</v>
      </c>
      <c r="BK85" s="230">
        <f>ROUND(I85*H85,2)</f>
        <v>0</v>
      </c>
      <c r="BL85" s="17" t="s">
        <v>119</v>
      </c>
      <c r="BM85" s="229" t="s">
        <v>120</v>
      </c>
    </row>
    <row r="86" spans="1:47" s="2" customFormat="1" ht="12">
      <c r="A86" s="38"/>
      <c r="B86" s="39"/>
      <c r="C86" s="40"/>
      <c r="D86" s="231" t="s">
        <v>121</v>
      </c>
      <c r="E86" s="40"/>
      <c r="F86" s="232" t="s">
        <v>116</v>
      </c>
      <c r="G86" s="40"/>
      <c r="H86" s="40"/>
      <c r="I86" s="136"/>
      <c r="J86" s="40"/>
      <c r="K86" s="40"/>
      <c r="L86" s="44"/>
      <c r="M86" s="233"/>
      <c r="N86" s="23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121</v>
      </c>
      <c r="AU86" s="17" t="s">
        <v>82</v>
      </c>
    </row>
    <row r="87" spans="1:63" s="12" customFormat="1" ht="22.8" customHeight="1">
      <c r="A87" s="12"/>
      <c r="B87" s="202"/>
      <c r="C87" s="203"/>
      <c r="D87" s="204" t="s">
        <v>71</v>
      </c>
      <c r="E87" s="216" t="s">
        <v>122</v>
      </c>
      <c r="F87" s="216" t="s">
        <v>123</v>
      </c>
      <c r="G87" s="203"/>
      <c r="H87" s="203"/>
      <c r="I87" s="206"/>
      <c r="J87" s="217">
        <f>BK87</f>
        <v>0</v>
      </c>
      <c r="K87" s="203"/>
      <c r="L87" s="208"/>
      <c r="M87" s="209"/>
      <c r="N87" s="210"/>
      <c r="O87" s="210"/>
      <c r="P87" s="211">
        <f>SUM(P88:P89)</f>
        <v>0</v>
      </c>
      <c r="Q87" s="210"/>
      <c r="R87" s="211">
        <f>SUM(R88:R89)</f>
        <v>0</v>
      </c>
      <c r="S87" s="210"/>
      <c r="T87" s="212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3" t="s">
        <v>110</v>
      </c>
      <c r="AT87" s="214" t="s">
        <v>71</v>
      </c>
      <c r="AU87" s="214" t="s">
        <v>80</v>
      </c>
      <c r="AY87" s="213" t="s">
        <v>111</v>
      </c>
      <c r="BK87" s="215">
        <f>SUM(BK88:BK89)</f>
        <v>0</v>
      </c>
    </row>
    <row r="88" spans="1:65" s="2" customFormat="1" ht="16.5" customHeight="1">
      <c r="A88" s="38"/>
      <c r="B88" s="39"/>
      <c r="C88" s="218" t="s">
        <v>82</v>
      </c>
      <c r="D88" s="218" t="s">
        <v>114</v>
      </c>
      <c r="E88" s="219" t="s">
        <v>124</v>
      </c>
      <c r="F88" s="220" t="s">
        <v>125</v>
      </c>
      <c r="G88" s="221" t="s">
        <v>117</v>
      </c>
      <c r="H88" s="222">
        <v>1</v>
      </c>
      <c r="I88" s="223"/>
      <c r="J88" s="224">
        <f>ROUND(I88*H88,2)</f>
        <v>0</v>
      </c>
      <c r="K88" s="220" t="s">
        <v>118</v>
      </c>
      <c r="L88" s="44"/>
      <c r="M88" s="225" t="s">
        <v>19</v>
      </c>
      <c r="N88" s="226" t="s">
        <v>43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9" t="s">
        <v>119</v>
      </c>
      <c r="AT88" s="229" t="s">
        <v>114</v>
      </c>
      <c r="AU88" s="229" t="s">
        <v>82</v>
      </c>
      <c r="AY88" s="17" t="s">
        <v>111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7" t="s">
        <v>80</v>
      </c>
      <c r="BK88" s="230">
        <f>ROUND(I88*H88,2)</f>
        <v>0</v>
      </c>
      <c r="BL88" s="17" t="s">
        <v>119</v>
      </c>
      <c r="BM88" s="229" t="s">
        <v>126</v>
      </c>
    </row>
    <row r="89" spans="1:47" s="2" customFormat="1" ht="12">
      <c r="A89" s="38"/>
      <c r="B89" s="39"/>
      <c r="C89" s="40"/>
      <c r="D89" s="231" t="s">
        <v>121</v>
      </c>
      <c r="E89" s="40"/>
      <c r="F89" s="232" t="s">
        <v>125</v>
      </c>
      <c r="G89" s="40"/>
      <c r="H89" s="40"/>
      <c r="I89" s="136"/>
      <c r="J89" s="40"/>
      <c r="K89" s="40"/>
      <c r="L89" s="44"/>
      <c r="M89" s="235"/>
      <c r="N89" s="236"/>
      <c r="O89" s="237"/>
      <c r="P89" s="237"/>
      <c r="Q89" s="237"/>
      <c r="R89" s="237"/>
      <c r="S89" s="237"/>
      <c r="T89" s="2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121</v>
      </c>
      <c r="AU89" s="17" t="s">
        <v>82</v>
      </c>
    </row>
    <row r="90" spans="1:31" s="2" customFormat="1" ht="6.95" customHeight="1">
      <c r="A90" s="38"/>
      <c r="B90" s="59"/>
      <c r="C90" s="60"/>
      <c r="D90" s="60"/>
      <c r="E90" s="60"/>
      <c r="F90" s="60"/>
      <c r="G90" s="60"/>
      <c r="H90" s="60"/>
      <c r="I90" s="166"/>
      <c r="J90" s="60"/>
      <c r="K90" s="60"/>
      <c r="L90" s="44"/>
      <c r="M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</sheetData>
  <sheetProtection password="CC35" sheet="1" objects="1" scenarios="1" formatColumns="0" formatRows="0" autoFilter="0"/>
  <autoFilter ref="C81:K8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82</v>
      </c>
    </row>
    <row r="4" spans="2:46" s="1" customFormat="1" ht="24.95" customHeight="1">
      <c r="B4" s="20"/>
      <c r="D4" s="132" t="s">
        <v>86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Městská knihovna Sokolov - interiér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87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127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14. 1. 2020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35</v>
      </c>
      <c r="F24" s="38"/>
      <c r="G24" s="38"/>
      <c r="H24" s="38"/>
      <c r="I24" s="140" t="s">
        <v>28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38</v>
      </c>
      <c r="E30" s="38"/>
      <c r="F30" s="38"/>
      <c r="G30" s="38"/>
      <c r="H30" s="38"/>
      <c r="I30" s="136"/>
      <c r="J30" s="150">
        <f>ROUND(J95,2)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40</v>
      </c>
      <c r="G32" s="38"/>
      <c r="H32" s="38"/>
      <c r="I32" s="152" t="s">
        <v>39</v>
      </c>
      <c r="J32" s="151" t="s">
        <v>41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34" t="s">
        <v>43</v>
      </c>
      <c r="F33" s="154">
        <f>ROUND((SUM(BE95:BE1019)),2)</f>
        <v>0</v>
      </c>
      <c r="G33" s="38"/>
      <c r="H33" s="38"/>
      <c r="I33" s="155">
        <v>0.21</v>
      </c>
      <c r="J33" s="154">
        <f>ROUND(((SUM(BE95:BE1019))*I33),2)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44</v>
      </c>
      <c r="F34" s="154">
        <f>ROUND((SUM(BF95:BF1019)),2)</f>
        <v>0</v>
      </c>
      <c r="G34" s="38"/>
      <c r="H34" s="38"/>
      <c r="I34" s="155">
        <v>0.15</v>
      </c>
      <c r="J34" s="154">
        <f>ROUND(((SUM(BF95:BF1019))*I34),2)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45</v>
      </c>
      <c r="F35" s="154">
        <f>ROUND((SUM(BG95:BG1019)),2)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46</v>
      </c>
      <c r="F36" s="154">
        <f>ROUND((SUM(BH95:BH1019)),2)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47</v>
      </c>
      <c r="F37" s="154">
        <f>ROUND((SUM(BI95:BI1019)),2)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Městská knihovna Sokolov - interiér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Interiér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Sokolov</v>
      </c>
      <c r="G52" s="40"/>
      <c r="H52" s="40"/>
      <c r="I52" s="140" t="s">
        <v>23</v>
      </c>
      <c r="J52" s="72" t="str">
        <f>IF(J12="","",J12)</f>
        <v>14. 1. 2020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54.45" customHeight="1">
      <c r="A54" s="38"/>
      <c r="B54" s="39"/>
      <c r="C54" s="32" t="s">
        <v>25</v>
      </c>
      <c r="D54" s="40"/>
      <c r="E54" s="40"/>
      <c r="F54" s="27" t="str">
        <f>E15</f>
        <v>Město Sokolov, Rokycanova 1929, 356 01 Sokolov</v>
      </c>
      <c r="G54" s="40"/>
      <c r="H54" s="40"/>
      <c r="I54" s="140" t="s">
        <v>31</v>
      </c>
      <c r="J54" s="36" t="str">
        <f>E21</f>
        <v>Ing. arch. Olga Růžičková, Gagarinova 510/21, KV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>Jakub Vilingr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70</v>
      </c>
      <c r="D59" s="40"/>
      <c r="E59" s="40"/>
      <c r="F59" s="40"/>
      <c r="G59" s="40"/>
      <c r="H59" s="40"/>
      <c r="I59" s="136"/>
      <c r="J59" s="102">
        <f>J95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6"/>
      <c r="C60" s="177"/>
      <c r="D60" s="178" t="s">
        <v>128</v>
      </c>
      <c r="E60" s="179"/>
      <c r="F60" s="179"/>
      <c r="G60" s="179"/>
      <c r="H60" s="179"/>
      <c r="I60" s="180"/>
      <c r="J60" s="181">
        <f>J96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129</v>
      </c>
      <c r="E61" s="186"/>
      <c r="F61" s="186"/>
      <c r="G61" s="186"/>
      <c r="H61" s="186"/>
      <c r="I61" s="187"/>
      <c r="J61" s="188">
        <f>J97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130</v>
      </c>
      <c r="E62" s="186"/>
      <c r="F62" s="186"/>
      <c r="G62" s="186"/>
      <c r="H62" s="186"/>
      <c r="I62" s="187"/>
      <c r="J62" s="188">
        <f>J134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84"/>
      <c r="D63" s="185" t="s">
        <v>131</v>
      </c>
      <c r="E63" s="186"/>
      <c r="F63" s="186"/>
      <c r="G63" s="186"/>
      <c r="H63" s="186"/>
      <c r="I63" s="187"/>
      <c r="J63" s="188">
        <f>J137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84"/>
      <c r="D64" s="185" t="s">
        <v>132</v>
      </c>
      <c r="E64" s="186"/>
      <c r="F64" s="186"/>
      <c r="G64" s="186"/>
      <c r="H64" s="186"/>
      <c r="I64" s="187"/>
      <c r="J64" s="188">
        <f>J183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83"/>
      <c r="C65" s="184"/>
      <c r="D65" s="185" t="s">
        <v>133</v>
      </c>
      <c r="E65" s="186"/>
      <c r="F65" s="186"/>
      <c r="G65" s="186"/>
      <c r="H65" s="186"/>
      <c r="I65" s="187"/>
      <c r="J65" s="188">
        <f>J184</f>
        <v>0</v>
      </c>
      <c r="K65" s="184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3"/>
      <c r="C66" s="184"/>
      <c r="D66" s="185" t="s">
        <v>134</v>
      </c>
      <c r="E66" s="186"/>
      <c r="F66" s="186"/>
      <c r="G66" s="186"/>
      <c r="H66" s="186"/>
      <c r="I66" s="187"/>
      <c r="J66" s="188">
        <f>J266</f>
        <v>0</v>
      </c>
      <c r="K66" s="184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3"/>
      <c r="C67" s="184"/>
      <c r="D67" s="185" t="s">
        <v>135</v>
      </c>
      <c r="E67" s="186"/>
      <c r="F67" s="186"/>
      <c r="G67" s="186"/>
      <c r="H67" s="186"/>
      <c r="I67" s="187"/>
      <c r="J67" s="188">
        <f>J289</f>
        <v>0</v>
      </c>
      <c r="K67" s="184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84"/>
      <c r="D68" s="185" t="s">
        <v>136</v>
      </c>
      <c r="E68" s="186"/>
      <c r="F68" s="186"/>
      <c r="G68" s="186"/>
      <c r="H68" s="186"/>
      <c r="I68" s="187"/>
      <c r="J68" s="188">
        <f>J334</f>
        <v>0</v>
      </c>
      <c r="K68" s="184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3"/>
      <c r="C69" s="184"/>
      <c r="D69" s="185" t="s">
        <v>137</v>
      </c>
      <c r="E69" s="186"/>
      <c r="F69" s="186"/>
      <c r="G69" s="186"/>
      <c r="H69" s="186"/>
      <c r="I69" s="187"/>
      <c r="J69" s="188">
        <f>J589</f>
        <v>0</v>
      </c>
      <c r="K69" s="184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3"/>
      <c r="C70" s="184"/>
      <c r="D70" s="185" t="s">
        <v>138</v>
      </c>
      <c r="E70" s="186"/>
      <c r="F70" s="186"/>
      <c r="G70" s="186"/>
      <c r="H70" s="186"/>
      <c r="I70" s="187"/>
      <c r="J70" s="188">
        <f>J704</f>
        <v>0</v>
      </c>
      <c r="K70" s="184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3"/>
      <c r="C71" s="184"/>
      <c r="D71" s="185" t="s">
        <v>139</v>
      </c>
      <c r="E71" s="186"/>
      <c r="F71" s="186"/>
      <c r="G71" s="186"/>
      <c r="H71" s="186"/>
      <c r="I71" s="187"/>
      <c r="J71" s="188">
        <f>J717</f>
        <v>0</v>
      </c>
      <c r="K71" s="184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3"/>
      <c r="C72" s="184"/>
      <c r="D72" s="185" t="s">
        <v>140</v>
      </c>
      <c r="E72" s="186"/>
      <c r="F72" s="186"/>
      <c r="G72" s="186"/>
      <c r="H72" s="186"/>
      <c r="I72" s="187"/>
      <c r="J72" s="188">
        <f>J736</f>
        <v>0</v>
      </c>
      <c r="K72" s="184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84"/>
      <c r="D73" s="185" t="s">
        <v>141</v>
      </c>
      <c r="E73" s="186"/>
      <c r="F73" s="186"/>
      <c r="G73" s="186"/>
      <c r="H73" s="186"/>
      <c r="I73" s="187"/>
      <c r="J73" s="188">
        <f>J784</f>
        <v>0</v>
      </c>
      <c r="K73" s="184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3"/>
      <c r="C74" s="184"/>
      <c r="D74" s="185" t="s">
        <v>142</v>
      </c>
      <c r="E74" s="186"/>
      <c r="F74" s="186"/>
      <c r="G74" s="186"/>
      <c r="H74" s="186"/>
      <c r="I74" s="187"/>
      <c r="J74" s="188">
        <f>J785</f>
        <v>0</v>
      </c>
      <c r="K74" s="184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3"/>
      <c r="C75" s="184"/>
      <c r="D75" s="185" t="s">
        <v>143</v>
      </c>
      <c r="E75" s="186"/>
      <c r="F75" s="186"/>
      <c r="G75" s="186"/>
      <c r="H75" s="186"/>
      <c r="I75" s="187"/>
      <c r="J75" s="188">
        <f>J956</f>
        <v>0</v>
      </c>
      <c r="K75" s="184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136"/>
      <c r="J76" s="40"/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166"/>
      <c r="J77" s="60"/>
      <c r="K77" s="6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169"/>
      <c r="J81" s="62"/>
      <c r="K81" s="62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136"/>
      <c r="J82" s="40"/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36"/>
      <c r="J83" s="40"/>
      <c r="K83" s="40"/>
      <c r="L83" s="1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36"/>
      <c r="J84" s="40"/>
      <c r="K84" s="40"/>
      <c r="L84" s="13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Městská knihovna Sokolov - interiér</v>
      </c>
      <c r="F85" s="32"/>
      <c r="G85" s="32"/>
      <c r="H85" s="32"/>
      <c r="I85" s="136"/>
      <c r="J85" s="40"/>
      <c r="K85" s="40"/>
      <c r="L85" s="13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136"/>
      <c r="J86" s="40"/>
      <c r="K86" s="40"/>
      <c r="L86" s="13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E9</f>
        <v>02 - Interiér</v>
      </c>
      <c r="F87" s="40"/>
      <c r="G87" s="40"/>
      <c r="H87" s="40"/>
      <c r="I87" s="136"/>
      <c r="J87" s="40"/>
      <c r="K87" s="40"/>
      <c r="L87" s="13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36"/>
      <c r="J88" s="40"/>
      <c r="K88" s="40"/>
      <c r="L88" s="13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Sokolov</v>
      </c>
      <c r="G89" s="40"/>
      <c r="H89" s="40"/>
      <c r="I89" s="140" t="s">
        <v>23</v>
      </c>
      <c r="J89" s="72" t="str">
        <f>IF(J12="","",J12)</f>
        <v>14. 1. 2020</v>
      </c>
      <c r="K89" s="40"/>
      <c r="L89" s="1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36"/>
      <c r="J90" s="40"/>
      <c r="K90" s="40"/>
      <c r="L90" s="13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54.45" customHeight="1">
      <c r="A91" s="38"/>
      <c r="B91" s="39"/>
      <c r="C91" s="32" t="s">
        <v>25</v>
      </c>
      <c r="D91" s="40"/>
      <c r="E91" s="40"/>
      <c r="F91" s="27" t="str">
        <f>E15</f>
        <v>Město Sokolov, Rokycanova 1929, 356 01 Sokolov</v>
      </c>
      <c r="G91" s="40"/>
      <c r="H91" s="40"/>
      <c r="I91" s="140" t="s">
        <v>31</v>
      </c>
      <c r="J91" s="36" t="str">
        <f>E21</f>
        <v>Ing. arch. Olga Růžičková, Gagarinova 510/21, KV</v>
      </c>
      <c r="K91" s="40"/>
      <c r="L91" s="137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140" t="s">
        <v>34</v>
      </c>
      <c r="J92" s="36" t="str">
        <f>E24</f>
        <v>Jakub Vilingr</v>
      </c>
      <c r="K92" s="40"/>
      <c r="L92" s="13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36"/>
      <c r="J93" s="40"/>
      <c r="K93" s="40"/>
      <c r="L93" s="137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90"/>
      <c r="B94" s="191"/>
      <c r="C94" s="192" t="s">
        <v>97</v>
      </c>
      <c r="D94" s="193" t="s">
        <v>57</v>
      </c>
      <c r="E94" s="193" t="s">
        <v>53</v>
      </c>
      <c r="F94" s="193" t="s">
        <v>54</v>
      </c>
      <c r="G94" s="193" t="s">
        <v>98</v>
      </c>
      <c r="H94" s="193" t="s">
        <v>99</v>
      </c>
      <c r="I94" s="194" t="s">
        <v>100</v>
      </c>
      <c r="J94" s="193" t="s">
        <v>91</v>
      </c>
      <c r="K94" s="195" t="s">
        <v>101</v>
      </c>
      <c r="L94" s="196"/>
      <c r="M94" s="92" t="s">
        <v>19</v>
      </c>
      <c r="N94" s="93" t="s">
        <v>42</v>
      </c>
      <c r="O94" s="93" t="s">
        <v>102</v>
      </c>
      <c r="P94" s="93" t="s">
        <v>103</v>
      </c>
      <c r="Q94" s="93" t="s">
        <v>104</v>
      </c>
      <c r="R94" s="93" t="s">
        <v>105</v>
      </c>
      <c r="S94" s="93" t="s">
        <v>106</v>
      </c>
      <c r="T94" s="94" t="s">
        <v>107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pans="1:63" s="2" customFormat="1" ht="22.8" customHeight="1">
      <c r="A95" s="38"/>
      <c r="B95" s="39"/>
      <c r="C95" s="99" t="s">
        <v>108</v>
      </c>
      <c r="D95" s="40"/>
      <c r="E95" s="40"/>
      <c r="F95" s="40"/>
      <c r="G95" s="40"/>
      <c r="H95" s="40"/>
      <c r="I95" s="136"/>
      <c r="J95" s="197">
        <f>BK95</f>
        <v>0</v>
      </c>
      <c r="K95" s="40"/>
      <c r="L95" s="44"/>
      <c r="M95" s="95"/>
      <c r="N95" s="198"/>
      <c r="O95" s="96"/>
      <c r="P95" s="199">
        <f>P96</f>
        <v>0</v>
      </c>
      <c r="Q95" s="96"/>
      <c r="R95" s="199">
        <f>R96</f>
        <v>0</v>
      </c>
      <c r="S95" s="96"/>
      <c r="T95" s="200">
        <f>T96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71</v>
      </c>
      <c r="AU95" s="17" t="s">
        <v>92</v>
      </c>
      <c r="BK95" s="201">
        <f>BK96</f>
        <v>0</v>
      </c>
    </row>
    <row r="96" spans="1:63" s="12" customFormat="1" ht="25.9" customHeight="1">
      <c r="A96" s="12"/>
      <c r="B96" s="202"/>
      <c r="C96" s="203"/>
      <c r="D96" s="204" t="s">
        <v>71</v>
      </c>
      <c r="E96" s="205" t="s">
        <v>144</v>
      </c>
      <c r="F96" s="205" t="s">
        <v>145</v>
      </c>
      <c r="G96" s="203"/>
      <c r="H96" s="203"/>
      <c r="I96" s="206"/>
      <c r="J96" s="207">
        <f>BK96</f>
        <v>0</v>
      </c>
      <c r="K96" s="203"/>
      <c r="L96" s="208"/>
      <c r="M96" s="209"/>
      <c r="N96" s="210"/>
      <c r="O96" s="210"/>
      <c r="P96" s="211">
        <f>P97+P134+P137+P183+P784+P956</f>
        <v>0</v>
      </c>
      <c r="Q96" s="210"/>
      <c r="R96" s="211">
        <f>R97+R134+R137+R183+R784+R956</f>
        <v>0</v>
      </c>
      <c r="S96" s="210"/>
      <c r="T96" s="212">
        <f>T97+T134+T137+T183+T784+T956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3" t="s">
        <v>82</v>
      </c>
      <c r="AT96" s="214" t="s">
        <v>71</v>
      </c>
      <c r="AU96" s="214" t="s">
        <v>72</v>
      </c>
      <c r="AY96" s="213" t="s">
        <v>111</v>
      </c>
      <c r="BK96" s="215">
        <f>BK97+BK134+BK137+BK183+BK784+BK956</f>
        <v>0</v>
      </c>
    </row>
    <row r="97" spans="1:63" s="12" customFormat="1" ht="22.8" customHeight="1">
      <c r="A97" s="12"/>
      <c r="B97" s="202"/>
      <c r="C97" s="203"/>
      <c r="D97" s="204" t="s">
        <v>71</v>
      </c>
      <c r="E97" s="216" t="s">
        <v>146</v>
      </c>
      <c r="F97" s="216" t="s">
        <v>147</v>
      </c>
      <c r="G97" s="203"/>
      <c r="H97" s="203"/>
      <c r="I97" s="206"/>
      <c r="J97" s="217">
        <f>BK97</f>
        <v>0</v>
      </c>
      <c r="K97" s="203"/>
      <c r="L97" s="208"/>
      <c r="M97" s="209"/>
      <c r="N97" s="210"/>
      <c r="O97" s="210"/>
      <c r="P97" s="211">
        <f>SUM(P98:P133)</f>
        <v>0</v>
      </c>
      <c r="Q97" s="210"/>
      <c r="R97" s="211">
        <f>SUM(R98:R133)</f>
        <v>0</v>
      </c>
      <c r="S97" s="210"/>
      <c r="T97" s="212">
        <f>SUM(T98:T133)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3" t="s">
        <v>82</v>
      </c>
      <c r="AT97" s="214" t="s">
        <v>71</v>
      </c>
      <c r="AU97" s="214" t="s">
        <v>80</v>
      </c>
      <c r="AY97" s="213" t="s">
        <v>111</v>
      </c>
      <c r="BK97" s="215">
        <f>SUM(BK98:BK133)</f>
        <v>0</v>
      </c>
    </row>
    <row r="98" spans="1:65" s="2" customFormat="1" ht="16.5" customHeight="1">
      <c r="A98" s="38"/>
      <c r="B98" s="39"/>
      <c r="C98" s="218" t="s">
        <v>80</v>
      </c>
      <c r="D98" s="218" t="s">
        <v>114</v>
      </c>
      <c r="E98" s="219" t="s">
        <v>148</v>
      </c>
      <c r="F98" s="220" t="s">
        <v>149</v>
      </c>
      <c r="G98" s="221" t="s">
        <v>150</v>
      </c>
      <c r="H98" s="222">
        <v>1</v>
      </c>
      <c r="I98" s="223"/>
      <c r="J98" s="224">
        <f>ROUND(I98*H98,2)</f>
        <v>0</v>
      </c>
      <c r="K98" s="220" t="s">
        <v>19</v>
      </c>
      <c r="L98" s="44"/>
      <c r="M98" s="225" t="s">
        <v>19</v>
      </c>
      <c r="N98" s="226" t="s">
        <v>43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9" t="s">
        <v>151</v>
      </c>
      <c r="AT98" s="229" t="s">
        <v>114</v>
      </c>
      <c r="AU98" s="229" t="s">
        <v>82</v>
      </c>
      <c r="AY98" s="17" t="s">
        <v>111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7" t="s">
        <v>80</v>
      </c>
      <c r="BK98" s="230">
        <f>ROUND(I98*H98,2)</f>
        <v>0</v>
      </c>
      <c r="BL98" s="17" t="s">
        <v>151</v>
      </c>
      <c r="BM98" s="229" t="s">
        <v>152</v>
      </c>
    </row>
    <row r="99" spans="1:47" s="2" customFormat="1" ht="12">
      <c r="A99" s="38"/>
      <c r="B99" s="39"/>
      <c r="C99" s="40"/>
      <c r="D99" s="231" t="s">
        <v>121</v>
      </c>
      <c r="E99" s="40"/>
      <c r="F99" s="232" t="s">
        <v>149</v>
      </c>
      <c r="G99" s="40"/>
      <c r="H99" s="40"/>
      <c r="I99" s="136"/>
      <c r="J99" s="40"/>
      <c r="K99" s="40"/>
      <c r="L99" s="44"/>
      <c r="M99" s="233"/>
      <c r="N99" s="23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121</v>
      </c>
      <c r="AU99" s="17" t="s">
        <v>82</v>
      </c>
    </row>
    <row r="100" spans="1:47" s="2" customFormat="1" ht="12">
      <c r="A100" s="38"/>
      <c r="B100" s="39"/>
      <c r="C100" s="40"/>
      <c r="D100" s="231" t="s">
        <v>153</v>
      </c>
      <c r="E100" s="40"/>
      <c r="F100" s="239" t="s">
        <v>154</v>
      </c>
      <c r="G100" s="40"/>
      <c r="H100" s="40"/>
      <c r="I100" s="136"/>
      <c r="J100" s="40"/>
      <c r="K100" s="40"/>
      <c r="L100" s="44"/>
      <c r="M100" s="233"/>
      <c r="N100" s="23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153</v>
      </c>
      <c r="AU100" s="17" t="s">
        <v>82</v>
      </c>
    </row>
    <row r="101" spans="1:65" s="2" customFormat="1" ht="16.5" customHeight="1">
      <c r="A101" s="38"/>
      <c r="B101" s="39"/>
      <c r="C101" s="218" t="s">
        <v>82</v>
      </c>
      <c r="D101" s="218" t="s">
        <v>114</v>
      </c>
      <c r="E101" s="219" t="s">
        <v>155</v>
      </c>
      <c r="F101" s="220" t="s">
        <v>156</v>
      </c>
      <c r="G101" s="221" t="s">
        <v>150</v>
      </c>
      <c r="H101" s="222">
        <v>2</v>
      </c>
      <c r="I101" s="223"/>
      <c r="J101" s="224">
        <f>ROUND(I101*H101,2)</f>
        <v>0</v>
      </c>
      <c r="K101" s="220" t="s">
        <v>19</v>
      </c>
      <c r="L101" s="44"/>
      <c r="M101" s="225" t="s">
        <v>19</v>
      </c>
      <c r="N101" s="226" t="s">
        <v>43</v>
      </c>
      <c r="O101" s="8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9" t="s">
        <v>151</v>
      </c>
      <c r="AT101" s="229" t="s">
        <v>114</v>
      </c>
      <c r="AU101" s="229" t="s">
        <v>82</v>
      </c>
      <c r="AY101" s="17" t="s">
        <v>111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17" t="s">
        <v>80</v>
      </c>
      <c r="BK101" s="230">
        <f>ROUND(I101*H101,2)</f>
        <v>0</v>
      </c>
      <c r="BL101" s="17" t="s">
        <v>151</v>
      </c>
      <c r="BM101" s="229" t="s">
        <v>157</v>
      </c>
    </row>
    <row r="102" spans="1:47" s="2" customFormat="1" ht="12">
      <c r="A102" s="38"/>
      <c r="B102" s="39"/>
      <c r="C102" s="40"/>
      <c r="D102" s="231" t="s">
        <v>121</v>
      </c>
      <c r="E102" s="40"/>
      <c r="F102" s="232" t="s">
        <v>156</v>
      </c>
      <c r="G102" s="40"/>
      <c r="H102" s="40"/>
      <c r="I102" s="136"/>
      <c r="J102" s="40"/>
      <c r="K102" s="40"/>
      <c r="L102" s="44"/>
      <c r="M102" s="233"/>
      <c r="N102" s="234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121</v>
      </c>
      <c r="AU102" s="17" t="s">
        <v>82</v>
      </c>
    </row>
    <row r="103" spans="1:47" s="2" customFormat="1" ht="12">
      <c r="A103" s="38"/>
      <c r="B103" s="39"/>
      <c r="C103" s="40"/>
      <c r="D103" s="231" t="s">
        <v>153</v>
      </c>
      <c r="E103" s="40"/>
      <c r="F103" s="239" t="s">
        <v>158</v>
      </c>
      <c r="G103" s="40"/>
      <c r="H103" s="40"/>
      <c r="I103" s="136"/>
      <c r="J103" s="40"/>
      <c r="K103" s="40"/>
      <c r="L103" s="44"/>
      <c r="M103" s="233"/>
      <c r="N103" s="23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153</v>
      </c>
      <c r="AU103" s="17" t="s">
        <v>82</v>
      </c>
    </row>
    <row r="104" spans="1:65" s="2" customFormat="1" ht="16.5" customHeight="1">
      <c r="A104" s="38"/>
      <c r="B104" s="39"/>
      <c r="C104" s="218" t="s">
        <v>159</v>
      </c>
      <c r="D104" s="218" t="s">
        <v>114</v>
      </c>
      <c r="E104" s="219" t="s">
        <v>160</v>
      </c>
      <c r="F104" s="220" t="s">
        <v>161</v>
      </c>
      <c r="G104" s="221" t="s">
        <v>150</v>
      </c>
      <c r="H104" s="222">
        <v>13</v>
      </c>
      <c r="I104" s="223"/>
      <c r="J104" s="224">
        <f>ROUND(I104*H104,2)</f>
        <v>0</v>
      </c>
      <c r="K104" s="220" t="s">
        <v>19</v>
      </c>
      <c r="L104" s="44"/>
      <c r="M104" s="225" t="s">
        <v>19</v>
      </c>
      <c r="N104" s="226" t="s">
        <v>43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9" t="s">
        <v>151</v>
      </c>
      <c r="AT104" s="229" t="s">
        <v>114</v>
      </c>
      <c r="AU104" s="229" t="s">
        <v>82</v>
      </c>
      <c r="AY104" s="17" t="s">
        <v>111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7" t="s">
        <v>80</v>
      </c>
      <c r="BK104" s="230">
        <f>ROUND(I104*H104,2)</f>
        <v>0</v>
      </c>
      <c r="BL104" s="17" t="s">
        <v>151</v>
      </c>
      <c r="BM104" s="229" t="s">
        <v>162</v>
      </c>
    </row>
    <row r="105" spans="1:47" s="2" customFormat="1" ht="12">
      <c r="A105" s="38"/>
      <c r="B105" s="39"/>
      <c r="C105" s="40"/>
      <c r="D105" s="231" t="s">
        <v>121</v>
      </c>
      <c r="E105" s="40"/>
      <c r="F105" s="232" t="s">
        <v>161</v>
      </c>
      <c r="G105" s="40"/>
      <c r="H105" s="40"/>
      <c r="I105" s="136"/>
      <c r="J105" s="40"/>
      <c r="K105" s="40"/>
      <c r="L105" s="44"/>
      <c r="M105" s="233"/>
      <c r="N105" s="23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121</v>
      </c>
      <c r="AU105" s="17" t="s">
        <v>82</v>
      </c>
    </row>
    <row r="106" spans="1:47" s="2" customFormat="1" ht="12">
      <c r="A106" s="38"/>
      <c r="B106" s="39"/>
      <c r="C106" s="40"/>
      <c r="D106" s="231" t="s">
        <v>153</v>
      </c>
      <c r="E106" s="40"/>
      <c r="F106" s="239" t="s">
        <v>163</v>
      </c>
      <c r="G106" s="40"/>
      <c r="H106" s="40"/>
      <c r="I106" s="136"/>
      <c r="J106" s="40"/>
      <c r="K106" s="40"/>
      <c r="L106" s="44"/>
      <c r="M106" s="233"/>
      <c r="N106" s="234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153</v>
      </c>
      <c r="AU106" s="17" t="s">
        <v>82</v>
      </c>
    </row>
    <row r="107" spans="1:65" s="2" customFormat="1" ht="16.5" customHeight="1">
      <c r="A107" s="38"/>
      <c r="B107" s="39"/>
      <c r="C107" s="218" t="s">
        <v>164</v>
      </c>
      <c r="D107" s="218" t="s">
        <v>114</v>
      </c>
      <c r="E107" s="219" t="s">
        <v>165</v>
      </c>
      <c r="F107" s="220" t="s">
        <v>166</v>
      </c>
      <c r="G107" s="221" t="s">
        <v>150</v>
      </c>
      <c r="H107" s="222">
        <v>1</v>
      </c>
      <c r="I107" s="223"/>
      <c r="J107" s="224">
        <f>ROUND(I107*H107,2)</f>
        <v>0</v>
      </c>
      <c r="K107" s="220" t="s">
        <v>19</v>
      </c>
      <c r="L107" s="44"/>
      <c r="M107" s="225" t="s">
        <v>19</v>
      </c>
      <c r="N107" s="226" t="s">
        <v>43</v>
      </c>
      <c r="O107" s="8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9" t="s">
        <v>151</v>
      </c>
      <c r="AT107" s="229" t="s">
        <v>114</v>
      </c>
      <c r="AU107" s="229" t="s">
        <v>82</v>
      </c>
      <c r="AY107" s="17" t="s">
        <v>111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7" t="s">
        <v>80</v>
      </c>
      <c r="BK107" s="230">
        <f>ROUND(I107*H107,2)</f>
        <v>0</v>
      </c>
      <c r="BL107" s="17" t="s">
        <v>151</v>
      </c>
      <c r="BM107" s="229" t="s">
        <v>167</v>
      </c>
    </row>
    <row r="108" spans="1:47" s="2" customFormat="1" ht="12">
      <c r="A108" s="38"/>
      <c r="B108" s="39"/>
      <c r="C108" s="40"/>
      <c r="D108" s="231" t="s">
        <v>121</v>
      </c>
      <c r="E108" s="40"/>
      <c r="F108" s="232" t="s">
        <v>166</v>
      </c>
      <c r="G108" s="40"/>
      <c r="H108" s="40"/>
      <c r="I108" s="136"/>
      <c r="J108" s="40"/>
      <c r="K108" s="40"/>
      <c r="L108" s="44"/>
      <c r="M108" s="233"/>
      <c r="N108" s="234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121</v>
      </c>
      <c r="AU108" s="17" t="s">
        <v>82</v>
      </c>
    </row>
    <row r="109" spans="1:47" s="2" customFormat="1" ht="12">
      <c r="A109" s="38"/>
      <c r="B109" s="39"/>
      <c r="C109" s="40"/>
      <c r="D109" s="231" t="s">
        <v>153</v>
      </c>
      <c r="E109" s="40"/>
      <c r="F109" s="239" t="s">
        <v>168</v>
      </c>
      <c r="G109" s="40"/>
      <c r="H109" s="40"/>
      <c r="I109" s="136"/>
      <c r="J109" s="40"/>
      <c r="K109" s="40"/>
      <c r="L109" s="44"/>
      <c r="M109" s="233"/>
      <c r="N109" s="23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153</v>
      </c>
      <c r="AU109" s="17" t="s">
        <v>82</v>
      </c>
    </row>
    <row r="110" spans="1:65" s="2" customFormat="1" ht="16.5" customHeight="1">
      <c r="A110" s="38"/>
      <c r="B110" s="39"/>
      <c r="C110" s="218" t="s">
        <v>110</v>
      </c>
      <c r="D110" s="218" t="s">
        <v>114</v>
      </c>
      <c r="E110" s="219" t="s">
        <v>169</v>
      </c>
      <c r="F110" s="220" t="s">
        <v>170</v>
      </c>
      <c r="G110" s="221" t="s">
        <v>150</v>
      </c>
      <c r="H110" s="222">
        <v>16</v>
      </c>
      <c r="I110" s="223"/>
      <c r="J110" s="224">
        <f>ROUND(I110*H110,2)</f>
        <v>0</v>
      </c>
      <c r="K110" s="220" t="s">
        <v>19</v>
      </c>
      <c r="L110" s="44"/>
      <c r="M110" s="225" t="s">
        <v>19</v>
      </c>
      <c r="N110" s="226" t="s">
        <v>43</v>
      </c>
      <c r="O110" s="8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9" t="s">
        <v>151</v>
      </c>
      <c r="AT110" s="229" t="s">
        <v>114</v>
      </c>
      <c r="AU110" s="229" t="s">
        <v>82</v>
      </c>
      <c r="AY110" s="17" t="s">
        <v>111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17" t="s">
        <v>80</v>
      </c>
      <c r="BK110" s="230">
        <f>ROUND(I110*H110,2)</f>
        <v>0</v>
      </c>
      <c r="BL110" s="17" t="s">
        <v>151</v>
      </c>
      <c r="BM110" s="229" t="s">
        <v>171</v>
      </c>
    </row>
    <row r="111" spans="1:47" s="2" customFormat="1" ht="12">
      <c r="A111" s="38"/>
      <c r="B111" s="39"/>
      <c r="C111" s="40"/>
      <c r="D111" s="231" t="s">
        <v>121</v>
      </c>
      <c r="E111" s="40"/>
      <c r="F111" s="232" t="s">
        <v>170</v>
      </c>
      <c r="G111" s="40"/>
      <c r="H111" s="40"/>
      <c r="I111" s="136"/>
      <c r="J111" s="40"/>
      <c r="K111" s="40"/>
      <c r="L111" s="44"/>
      <c r="M111" s="233"/>
      <c r="N111" s="23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121</v>
      </c>
      <c r="AU111" s="17" t="s">
        <v>82</v>
      </c>
    </row>
    <row r="112" spans="1:47" s="2" customFormat="1" ht="12">
      <c r="A112" s="38"/>
      <c r="B112" s="39"/>
      <c r="C112" s="40"/>
      <c r="D112" s="231" t="s">
        <v>153</v>
      </c>
      <c r="E112" s="40"/>
      <c r="F112" s="239" t="s">
        <v>172</v>
      </c>
      <c r="G112" s="40"/>
      <c r="H112" s="40"/>
      <c r="I112" s="136"/>
      <c r="J112" s="40"/>
      <c r="K112" s="40"/>
      <c r="L112" s="44"/>
      <c r="M112" s="233"/>
      <c r="N112" s="234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153</v>
      </c>
      <c r="AU112" s="17" t="s">
        <v>82</v>
      </c>
    </row>
    <row r="113" spans="1:65" s="2" customFormat="1" ht="16.5" customHeight="1">
      <c r="A113" s="38"/>
      <c r="B113" s="39"/>
      <c r="C113" s="218" t="s">
        <v>173</v>
      </c>
      <c r="D113" s="218" t="s">
        <v>114</v>
      </c>
      <c r="E113" s="219" t="s">
        <v>174</v>
      </c>
      <c r="F113" s="220" t="s">
        <v>175</v>
      </c>
      <c r="G113" s="221" t="s">
        <v>150</v>
      </c>
      <c r="H113" s="222">
        <v>16</v>
      </c>
      <c r="I113" s="223"/>
      <c r="J113" s="224">
        <f>ROUND(I113*H113,2)</f>
        <v>0</v>
      </c>
      <c r="K113" s="220" t="s">
        <v>19</v>
      </c>
      <c r="L113" s="44"/>
      <c r="M113" s="225" t="s">
        <v>19</v>
      </c>
      <c r="N113" s="226" t="s">
        <v>43</v>
      </c>
      <c r="O113" s="8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9" t="s">
        <v>151</v>
      </c>
      <c r="AT113" s="229" t="s">
        <v>114</v>
      </c>
      <c r="AU113" s="229" t="s">
        <v>82</v>
      </c>
      <c r="AY113" s="17" t="s">
        <v>111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7" t="s">
        <v>80</v>
      </c>
      <c r="BK113" s="230">
        <f>ROUND(I113*H113,2)</f>
        <v>0</v>
      </c>
      <c r="BL113" s="17" t="s">
        <v>151</v>
      </c>
      <c r="BM113" s="229" t="s">
        <v>176</v>
      </c>
    </row>
    <row r="114" spans="1:47" s="2" customFormat="1" ht="12">
      <c r="A114" s="38"/>
      <c r="B114" s="39"/>
      <c r="C114" s="40"/>
      <c r="D114" s="231" t="s">
        <v>121</v>
      </c>
      <c r="E114" s="40"/>
      <c r="F114" s="232" t="s">
        <v>175</v>
      </c>
      <c r="G114" s="40"/>
      <c r="H114" s="40"/>
      <c r="I114" s="136"/>
      <c r="J114" s="40"/>
      <c r="K114" s="40"/>
      <c r="L114" s="44"/>
      <c r="M114" s="233"/>
      <c r="N114" s="234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121</v>
      </c>
      <c r="AU114" s="17" t="s">
        <v>82</v>
      </c>
    </row>
    <row r="115" spans="1:47" s="2" customFormat="1" ht="12">
      <c r="A115" s="38"/>
      <c r="B115" s="39"/>
      <c r="C115" s="40"/>
      <c r="D115" s="231" t="s">
        <v>153</v>
      </c>
      <c r="E115" s="40"/>
      <c r="F115" s="239" t="s">
        <v>177</v>
      </c>
      <c r="G115" s="40"/>
      <c r="H115" s="40"/>
      <c r="I115" s="136"/>
      <c r="J115" s="40"/>
      <c r="K115" s="40"/>
      <c r="L115" s="44"/>
      <c r="M115" s="233"/>
      <c r="N115" s="234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153</v>
      </c>
      <c r="AU115" s="17" t="s">
        <v>82</v>
      </c>
    </row>
    <row r="116" spans="1:65" s="2" customFormat="1" ht="16.5" customHeight="1">
      <c r="A116" s="38"/>
      <c r="B116" s="39"/>
      <c r="C116" s="218" t="s">
        <v>178</v>
      </c>
      <c r="D116" s="218" t="s">
        <v>114</v>
      </c>
      <c r="E116" s="219" t="s">
        <v>179</v>
      </c>
      <c r="F116" s="220" t="s">
        <v>180</v>
      </c>
      <c r="G116" s="221" t="s">
        <v>150</v>
      </c>
      <c r="H116" s="222">
        <v>4</v>
      </c>
      <c r="I116" s="223"/>
      <c r="J116" s="224">
        <f>ROUND(I116*H116,2)</f>
        <v>0</v>
      </c>
      <c r="K116" s="220" t="s">
        <v>19</v>
      </c>
      <c r="L116" s="44"/>
      <c r="M116" s="225" t="s">
        <v>19</v>
      </c>
      <c r="N116" s="226" t="s">
        <v>43</v>
      </c>
      <c r="O116" s="8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9" t="s">
        <v>151</v>
      </c>
      <c r="AT116" s="229" t="s">
        <v>114</v>
      </c>
      <c r="AU116" s="229" t="s">
        <v>82</v>
      </c>
      <c r="AY116" s="17" t="s">
        <v>111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17" t="s">
        <v>80</v>
      </c>
      <c r="BK116" s="230">
        <f>ROUND(I116*H116,2)</f>
        <v>0</v>
      </c>
      <c r="BL116" s="17" t="s">
        <v>151</v>
      </c>
      <c r="BM116" s="229" t="s">
        <v>181</v>
      </c>
    </row>
    <row r="117" spans="1:47" s="2" customFormat="1" ht="12">
      <c r="A117" s="38"/>
      <c r="B117" s="39"/>
      <c r="C117" s="40"/>
      <c r="D117" s="231" t="s">
        <v>121</v>
      </c>
      <c r="E117" s="40"/>
      <c r="F117" s="232" t="s">
        <v>180</v>
      </c>
      <c r="G117" s="40"/>
      <c r="H117" s="40"/>
      <c r="I117" s="136"/>
      <c r="J117" s="40"/>
      <c r="K117" s="40"/>
      <c r="L117" s="44"/>
      <c r="M117" s="233"/>
      <c r="N117" s="23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121</v>
      </c>
      <c r="AU117" s="17" t="s">
        <v>82</v>
      </c>
    </row>
    <row r="118" spans="1:47" s="2" customFormat="1" ht="12">
      <c r="A118" s="38"/>
      <c r="B118" s="39"/>
      <c r="C118" s="40"/>
      <c r="D118" s="231" t="s">
        <v>153</v>
      </c>
      <c r="E118" s="40"/>
      <c r="F118" s="239" t="s">
        <v>182</v>
      </c>
      <c r="G118" s="40"/>
      <c r="H118" s="40"/>
      <c r="I118" s="136"/>
      <c r="J118" s="40"/>
      <c r="K118" s="40"/>
      <c r="L118" s="44"/>
      <c r="M118" s="233"/>
      <c r="N118" s="234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153</v>
      </c>
      <c r="AU118" s="17" t="s">
        <v>82</v>
      </c>
    </row>
    <row r="119" spans="1:65" s="2" customFormat="1" ht="16.5" customHeight="1">
      <c r="A119" s="38"/>
      <c r="B119" s="39"/>
      <c r="C119" s="218" t="s">
        <v>183</v>
      </c>
      <c r="D119" s="218" t="s">
        <v>114</v>
      </c>
      <c r="E119" s="219" t="s">
        <v>184</v>
      </c>
      <c r="F119" s="220" t="s">
        <v>185</v>
      </c>
      <c r="G119" s="221" t="s">
        <v>150</v>
      </c>
      <c r="H119" s="222">
        <v>14</v>
      </c>
      <c r="I119" s="223"/>
      <c r="J119" s="224">
        <f>ROUND(I119*H119,2)</f>
        <v>0</v>
      </c>
      <c r="K119" s="220" t="s">
        <v>19</v>
      </c>
      <c r="L119" s="44"/>
      <c r="M119" s="225" t="s">
        <v>19</v>
      </c>
      <c r="N119" s="226" t="s">
        <v>43</v>
      </c>
      <c r="O119" s="84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151</v>
      </c>
      <c r="AT119" s="229" t="s">
        <v>114</v>
      </c>
      <c r="AU119" s="229" t="s">
        <v>82</v>
      </c>
      <c r="AY119" s="17" t="s">
        <v>111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80</v>
      </c>
      <c r="BK119" s="230">
        <f>ROUND(I119*H119,2)</f>
        <v>0</v>
      </c>
      <c r="BL119" s="17" t="s">
        <v>151</v>
      </c>
      <c r="BM119" s="229" t="s">
        <v>186</v>
      </c>
    </row>
    <row r="120" spans="1:47" s="2" customFormat="1" ht="12">
      <c r="A120" s="38"/>
      <c r="B120" s="39"/>
      <c r="C120" s="40"/>
      <c r="D120" s="231" t="s">
        <v>121</v>
      </c>
      <c r="E120" s="40"/>
      <c r="F120" s="232" t="s">
        <v>185</v>
      </c>
      <c r="G120" s="40"/>
      <c r="H120" s="40"/>
      <c r="I120" s="136"/>
      <c r="J120" s="40"/>
      <c r="K120" s="40"/>
      <c r="L120" s="44"/>
      <c r="M120" s="233"/>
      <c r="N120" s="234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121</v>
      </c>
      <c r="AU120" s="17" t="s">
        <v>82</v>
      </c>
    </row>
    <row r="121" spans="1:47" s="2" customFormat="1" ht="12">
      <c r="A121" s="38"/>
      <c r="B121" s="39"/>
      <c r="C121" s="40"/>
      <c r="D121" s="231" t="s">
        <v>153</v>
      </c>
      <c r="E121" s="40"/>
      <c r="F121" s="239" t="s">
        <v>187</v>
      </c>
      <c r="G121" s="40"/>
      <c r="H121" s="40"/>
      <c r="I121" s="136"/>
      <c r="J121" s="40"/>
      <c r="K121" s="40"/>
      <c r="L121" s="44"/>
      <c r="M121" s="233"/>
      <c r="N121" s="23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153</v>
      </c>
      <c r="AU121" s="17" t="s">
        <v>82</v>
      </c>
    </row>
    <row r="122" spans="1:65" s="2" customFormat="1" ht="16.5" customHeight="1">
      <c r="A122" s="38"/>
      <c r="B122" s="39"/>
      <c r="C122" s="218" t="s">
        <v>188</v>
      </c>
      <c r="D122" s="218" t="s">
        <v>114</v>
      </c>
      <c r="E122" s="219" t="s">
        <v>189</v>
      </c>
      <c r="F122" s="220" t="s">
        <v>190</v>
      </c>
      <c r="G122" s="221" t="s">
        <v>150</v>
      </c>
      <c r="H122" s="222">
        <v>1</v>
      </c>
      <c r="I122" s="223"/>
      <c r="J122" s="224">
        <f>ROUND(I122*H122,2)</f>
        <v>0</v>
      </c>
      <c r="K122" s="220" t="s">
        <v>19</v>
      </c>
      <c r="L122" s="44"/>
      <c r="M122" s="225" t="s">
        <v>19</v>
      </c>
      <c r="N122" s="226" t="s">
        <v>43</v>
      </c>
      <c r="O122" s="8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151</v>
      </c>
      <c r="AT122" s="229" t="s">
        <v>114</v>
      </c>
      <c r="AU122" s="229" t="s">
        <v>82</v>
      </c>
      <c r="AY122" s="17" t="s">
        <v>111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80</v>
      </c>
      <c r="BK122" s="230">
        <f>ROUND(I122*H122,2)</f>
        <v>0</v>
      </c>
      <c r="BL122" s="17" t="s">
        <v>151</v>
      </c>
      <c r="BM122" s="229" t="s">
        <v>191</v>
      </c>
    </row>
    <row r="123" spans="1:47" s="2" customFormat="1" ht="12">
      <c r="A123" s="38"/>
      <c r="B123" s="39"/>
      <c r="C123" s="40"/>
      <c r="D123" s="231" t="s">
        <v>121</v>
      </c>
      <c r="E123" s="40"/>
      <c r="F123" s="232" t="s">
        <v>190</v>
      </c>
      <c r="G123" s="40"/>
      <c r="H123" s="40"/>
      <c r="I123" s="136"/>
      <c r="J123" s="40"/>
      <c r="K123" s="40"/>
      <c r="L123" s="44"/>
      <c r="M123" s="233"/>
      <c r="N123" s="234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121</v>
      </c>
      <c r="AU123" s="17" t="s">
        <v>82</v>
      </c>
    </row>
    <row r="124" spans="1:47" s="2" customFormat="1" ht="12">
      <c r="A124" s="38"/>
      <c r="B124" s="39"/>
      <c r="C124" s="40"/>
      <c r="D124" s="231" t="s">
        <v>153</v>
      </c>
      <c r="E124" s="40"/>
      <c r="F124" s="239" t="s">
        <v>192</v>
      </c>
      <c r="G124" s="40"/>
      <c r="H124" s="40"/>
      <c r="I124" s="136"/>
      <c r="J124" s="40"/>
      <c r="K124" s="40"/>
      <c r="L124" s="44"/>
      <c r="M124" s="233"/>
      <c r="N124" s="23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153</v>
      </c>
      <c r="AU124" s="17" t="s">
        <v>82</v>
      </c>
    </row>
    <row r="125" spans="1:65" s="2" customFormat="1" ht="16.5" customHeight="1">
      <c r="A125" s="38"/>
      <c r="B125" s="39"/>
      <c r="C125" s="218" t="s">
        <v>193</v>
      </c>
      <c r="D125" s="218" t="s">
        <v>114</v>
      </c>
      <c r="E125" s="219" t="s">
        <v>194</v>
      </c>
      <c r="F125" s="220" t="s">
        <v>190</v>
      </c>
      <c r="G125" s="221" t="s">
        <v>150</v>
      </c>
      <c r="H125" s="222">
        <v>1</v>
      </c>
      <c r="I125" s="223"/>
      <c r="J125" s="224">
        <f>ROUND(I125*H125,2)</f>
        <v>0</v>
      </c>
      <c r="K125" s="220" t="s">
        <v>19</v>
      </c>
      <c r="L125" s="44"/>
      <c r="M125" s="225" t="s">
        <v>19</v>
      </c>
      <c r="N125" s="226" t="s">
        <v>43</v>
      </c>
      <c r="O125" s="8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151</v>
      </c>
      <c r="AT125" s="229" t="s">
        <v>114</v>
      </c>
      <c r="AU125" s="229" t="s">
        <v>82</v>
      </c>
      <c r="AY125" s="17" t="s">
        <v>111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80</v>
      </c>
      <c r="BK125" s="230">
        <f>ROUND(I125*H125,2)</f>
        <v>0</v>
      </c>
      <c r="BL125" s="17" t="s">
        <v>151</v>
      </c>
      <c r="BM125" s="229" t="s">
        <v>195</v>
      </c>
    </row>
    <row r="126" spans="1:47" s="2" customFormat="1" ht="12">
      <c r="A126" s="38"/>
      <c r="B126" s="39"/>
      <c r="C126" s="40"/>
      <c r="D126" s="231" t="s">
        <v>121</v>
      </c>
      <c r="E126" s="40"/>
      <c r="F126" s="232" t="s">
        <v>190</v>
      </c>
      <c r="G126" s="40"/>
      <c r="H126" s="40"/>
      <c r="I126" s="136"/>
      <c r="J126" s="40"/>
      <c r="K126" s="40"/>
      <c r="L126" s="44"/>
      <c r="M126" s="233"/>
      <c r="N126" s="234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121</v>
      </c>
      <c r="AU126" s="17" t="s">
        <v>82</v>
      </c>
    </row>
    <row r="127" spans="1:47" s="2" customFormat="1" ht="12">
      <c r="A127" s="38"/>
      <c r="B127" s="39"/>
      <c r="C127" s="40"/>
      <c r="D127" s="231" t="s">
        <v>153</v>
      </c>
      <c r="E127" s="40"/>
      <c r="F127" s="239" t="s">
        <v>196</v>
      </c>
      <c r="G127" s="40"/>
      <c r="H127" s="40"/>
      <c r="I127" s="136"/>
      <c r="J127" s="40"/>
      <c r="K127" s="40"/>
      <c r="L127" s="44"/>
      <c r="M127" s="233"/>
      <c r="N127" s="23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153</v>
      </c>
      <c r="AU127" s="17" t="s">
        <v>82</v>
      </c>
    </row>
    <row r="128" spans="1:65" s="2" customFormat="1" ht="16.5" customHeight="1">
      <c r="A128" s="38"/>
      <c r="B128" s="39"/>
      <c r="C128" s="218" t="s">
        <v>197</v>
      </c>
      <c r="D128" s="218" t="s">
        <v>114</v>
      </c>
      <c r="E128" s="219" t="s">
        <v>198</v>
      </c>
      <c r="F128" s="220" t="s">
        <v>199</v>
      </c>
      <c r="G128" s="221" t="s">
        <v>150</v>
      </c>
      <c r="H128" s="222">
        <v>19</v>
      </c>
      <c r="I128" s="223"/>
      <c r="J128" s="224">
        <f>ROUND(I128*H128,2)</f>
        <v>0</v>
      </c>
      <c r="K128" s="220" t="s">
        <v>19</v>
      </c>
      <c r="L128" s="44"/>
      <c r="M128" s="225" t="s">
        <v>19</v>
      </c>
      <c r="N128" s="226" t="s">
        <v>43</v>
      </c>
      <c r="O128" s="8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151</v>
      </c>
      <c r="AT128" s="229" t="s">
        <v>114</v>
      </c>
      <c r="AU128" s="229" t="s">
        <v>82</v>
      </c>
      <c r="AY128" s="17" t="s">
        <v>111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80</v>
      </c>
      <c r="BK128" s="230">
        <f>ROUND(I128*H128,2)</f>
        <v>0</v>
      </c>
      <c r="BL128" s="17" t="s">
        <v>151</v>
      </c>
      <c r="BM128" s="229" t="s">
        <v>200</v>
      </c>
    </row>
    <row r="129" spans="1:47" s="2" customFormat="1" ht="12">
      <c r="A129" s="38"/>
      <c r="B129" s="39"/>
      <c r="C129" s="40"/>
      <c r="D129" s="231" t="s">
        <v>121</v>
      </c>
      <c r="E129" s="40"/>
      <c r="F129" s="232" t="s">
        <v>199</v>
      </c>
      <c r="G129" s="40"/>
      <c r="H129" s="40"/>
      <c r="I129" s="136"/>
      <c r="J129" s="40"/>
      <c r="K129" s="40"/>
      <c r="L129" s="44"/>
      <c r="M129" s="233"/>
      <c r="N129" s="234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121</v>
      </c>
      <c r="AU129" s="17" t="s">
        <v>82</v>
      </c>
    </row>
    <row r="130" spans="1:47" s="2" customFormat="1" ht="12">
      <c r="A130" s="38"/>
      <c r="B130" s="39"/>
      <c r="C130" s="40"/>
      <c r="D130" s="231" t="s">
        <v>153</v>
      </c>
      <c r="E130" s="40"/>
      <c r="F130" s="239" t="s">
        <v>201</v>
      </c>
      <c r="G130" s="40"/>
      <c r="H130" s="40"/>
      <c r="I130" s="136"/>
      <c r="J130" s="40"/>
      <c r="K130" s="40"/>
      <c r="L130" s="44"/>
      <c r="M130" s="233"/>
      <c r="N130" s="234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153</v>
      </c>
      <c r="AU130" s="17" t="s">
        <v>82</v>
      </c>
    </row>
    <row r="131" spans="1:65" s="2" customFormat="1" ht="16.5" customHeight="1">
      <c r="A131" s="38"/>
      <c r="B131" s="39"/>
      <c r="C131" s="218" t="s">
        <v>202</v>
      </c>
      <c r="D131" s="218" t="s">
        <v>114</v>
      </c>
      <c r="E131" s="219" t="s">
        <v>203</v>
      </c>
      <c r="F131" s="220" t="s">
        <v>204</v>
      </c>
      <c r="G131" s="221" t="s">
        <v>150</v>
      </c>
      <c r="H131" s="222">
        <v>2</v>
      </c>
      <c r="I131" s="223"/>
      <c r="J131" s="224">
        <f>ROUND(I131*H131,2)</f>
        <v>0</v>
      </c>
      <c r="K131" s="220" t="s">
        <v>19</v>
      </c>
      <c r="L131" s="44"/>
      <c r="M131" s="225" t="s">
        <v>19</v>
      </c>
      <c r="N131" s="226" t="s">
        <v>43</v>
      </c>
      <c r="O131" s="8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151</v>
      </c>
      <c r="AT131" s="229" t="s">
        <v>114</v>
      </c>
      <c r="AU131" s="229" t="s">
        <v>82</v>
      </c>
      <c r="AY131" s="17" t="s">
        <v>111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80</v>
      </c>
      <c r="BK131" s="230">
        <f>ROUND(I131*H131,2)</f>
        <v>0</v>
      </c>
      <c r="BL131" s="17" t="s">
        <v>151</v>
      </c>
      <c r="BM131" s="229" t="s">
        <v>205</v>
      </c>
    </row>
    <row r="132" spans="1:47" s="2" customFormat="1" ht="12">
      <c r="A132" s="38"/>
      <c r="B132" s="39"/>
      <c r="C132" s="40"/>
      <c r="D132" s="231" t="s">
        <v>121</v>
      </c>
      <c r="E132" s="40"/>
      <c r="F132" s="232" t="s">
        <v>204</v>
      </c>
      <c r="G132" s="40"/>
      <c r="H132" s="40"/>
      <c r="I132" s="136"/>
      <c r="J132" s="40"/>
      <c r="K132" s="40"/>
      <c r="L132" s="44"/>
      <c r="M132" s="233"/>
      <c r="N132" s="234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121</v>
      </c>
      <c r="AU132" s="17" t="s">
        <v>82</v>
      </c>
    </row>
    <row r="133" spans="1:47" s="2" customFormat="1" ht="12">
      <c r="A133" s="38"/>
      <c r="B133" s="39"/>
      <c r="C133" s="40"/>
      <c r="D133" s="231" t="s">
        <v>153</v>
      </c>
      <c r="E133" s="40"/>
      <c r="F133" s="239" t="s">
        <v>206</v>
      </c>
      <c r="G133" s="40"/>
      <c r="H133" s="40"/>
      <c r="I133" s="136"/>
      <c r="J133" s="40"/>
      <c r="K133" s="40"/>
      <c r="L133" s="44"/>
      <c r="M133" s="233"/>
      <c r="N133" s="234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153</v>
      </c>
      <c r="AU133" s="17" t="s">
        <v>82</v>
      </c>
    </row>
    <row r="134" spans="1:63" s="12" customFormat="1" ht="22.8" customHeight="1">
      <c r="A134" s="12"/>
      <c r="B134" s="202"/>
      <c r="C134" s="203"/>
      <c r="D134" s="204" t="s">
        <v>71</v>
      </c>
      <c r="E134" s="216" t="s">
        <v>207</v>
      </c>
      <c r="F134" s="216" t="s">
        <v>208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SUM(P135:P136)</f>
        <v>0</v>
      </c>
      <c r="Q134" s="210"/>
      <c r="R134" s="211">
        <f>SUM(R135:R136)</f>
        <v>0</v>
      </c>
      <c r="S134" s="210"/>
      <c r="T134" s="212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82</v>
      </c>
      <c r="AT134" s="214" t="s">
        <v>71</v>
      </c>
      <c r="AU134" s="214" t="s">
        <v>80</v>
      </c>
      <c r="AY134" s="213" t="s">
        <v>111</v>
      </c>
      <c r="BK134" s="215">
        <f>SUM(BK135:BK136)</f>
        <v>0</v>
      </c>
    </row>
    <row r="135" spans="1:65" s="2" customFormat="1" ht="16.5" customHeight="1">
      <c r="A135" s="38"/>
      <c r="B135" s="39"/>
      <c r="C135" s="218" t="s">
        <v>209</v>
      </c>
      <c r="D135" s="218" t="s">
        <v>114</v>
      </c>
      <c r="E135" s="219" t="s">
        <v>210</v>
      </c>
      <c r="F135" s="220" t="s">
        <v>19</v>
      </c>
      <c r="G135" s="221" t="s">
        <v>211</v>
      </c>
      <c r="H135" s="222">
        <v>1</v>
      </c>
      <c r="I135" s="223"/>
      <c r="J135" s="224">
        <f>ROUND(I135*H135,2)</f>
        <v>0</v>
      </c>
      <c r="K135" s="220" t="s">
        <v>19</v>
      </c>
      <c r="L135" s="44"/>
      <c r="M135" s="225" t="s">
        <v>19</v>
      </c>
      <c r="N135" s="226" t="s">
        <v>43</v>
      </c>
      <c r="O135" s="8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151</v>
      </c>
      <c r="AT135" s="229" t="s">
        <v>114</v>
      </c>
      <c r="AU135" s="229" t="s">
        <v>82</v>
      </c>
      <c r="AY135" s="17" t="s">
        <v>111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80</v>
      </c>
      <c r="BK135" s="230">
        <f>ROUND(I135*H135,2)</f>
        <v>0</v>
      </c>
      <c r="BL135" s="17" t="s">
        <v>151</v>
      </c>
      <c r="BM135" s="229" t="s">
        <v>212</v>
      </c>
    </row>
    <row r="136" spans="1:47" s="2" customFormat="1" ht="12">
      <c r="A136" s="38"/>
      <c r="B136" s="39"/>
      <c r="C136" s="40"/>
      <c r="D136" s="231" t="s">
        <v>121</v>
      </c>
      <c r="E136" s="40"/>
      <c r="F136" s="232" t="s">
        <v>213</v>
      </c>
      <c r="G136" s="40"/>
      <c r="H136" s="40"/>
      <c r="I136" s="136"/>
      <c r="J136" s="40"/>
      <c r="K136" s="40"/>
      <c r="L136" s="44"/>
      <c r="M136" s="233"/>
      <c r="N136" s="234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121</v>
      </c>
      <c r="AU136" s="17" t="s">
        <v>82</v>
      </c>
    </row>
    <row r="137" spans="1:63" s="12" customFormat="1" ht="22.8" customHeight="1">
      <c r="A137" s="12"/>
      <c r="B137" s="202"/>
      <c r="C137" s="203"/>
      <c r="D137" s="204" t="s">
        <v>71</v>
      </c>
      <c r="E137" s="216" t="s">
        <v>214</v>
      </c>
      <c r="F137" s="216" t="s">
        <v>215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SUM(P138:P182)</f>
        <v>0</v>
      </c>
      <c r="Q137" s="210"/>
      <c r="R137" s="211">
        <f>SUM(R138:R182)</f>
        <v>0</v>
      </c>
      <c r="S137" s="210"/>
      <c r="T137" s="212">
        <f>SUM(T138:T182)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82</v>
      </c>
      <c r="AT137" s="214" t="s">
        <v>71</v>
      </c>
      <c r="AU137" s="214" t="s">
        <v>80</v>
      </c>
      <c r="AY137" s="213" t="s">
        <v>111</v>
      </c>
      <c r="BK137" s="215">
        <f>SUM(BK138:BK182)</f>
        <v>0</v>
      </c>
    </row>
    <row r="138" spans="1:65" s="2" customFormat="1" ht="16.5" customHeight="1">
      <c r="A138" s="38"/>
      <c r="B138" s="39"/>
      <c r="C138" s="218" t="s">
        <v>8</v>
      </c>
      <c r="D138" s="218" t="s">
        <v>114</v>
      </c>
      <c r="E138" s="219" t="s">
        <v>216</v>
      </c>
      <c r="F138" s="220" t="s">
        <v>217</v>
      </c>
      <c r="G138" s="221" t="s">
        <v>150</v>
      </c>
      <c r="H138" s="222">
        <v>1</v>
      </c>
      <c r="I138" s="223"/>
      <c r="J138" s="224">
        <f>ROUND(I138*H138,2)</f>
        <v>0</v>
      </c>
      <c r="K138" s="220" t="s">
        <v>19</v>
      </c>
      <c r="L138" s="44"/>
      <c r="M138" s="225" t="s">
        <v>19</v>
      </c>
      <c r="N138" s="226" t="s">
        <v>43</v>
      </c>
      <c r="O138" s="8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151</v>
      </c>
      <c r="AT138" s="229" t="s">
        <v>114</v>
      </c>
      <c r="AU138" s="229" t="s">
        <v>82</v>
      </c>
      <c r="AY138" s="17" t="s">
        <v>111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80</v>
      </c>
      <c r="BK138" s="230">
        <f>ROUND(I138*H138,2)</f>
        <v>0</v>
      </c>
      <c r="BL138" s="17" t="s">
        <v>151</v>
      </c>
      <c r="BM138" s="229" t="s">
        <v>218</v>
      </c>
    </row>
    <row r="139" spans="1:47" s="2" customFormat="1" ht="12">
      <c r="A139" s="38"/>
      <c r="B139" s="39"/>
      <c r="C139" s="40"/>
      <c r="D139" s="231" t="s">
        <v>121</v>
      </c>
      <c r="E139" s="40"/>
      <c r="F139" s="232" t="s">
        <v>217</v>
      </c>
      <c r="G139" s="40"/>
      <c r="H139" s="40"/>
      <c r="I139" s="136"/>
      <c r="J139" s="40"/>
      <c r="K139" s="40"/>
      <c r="L139" s="44"/>
      <c r="M139" s="233"/>
      <c r="N139" s="234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121</v>
      </c>
      <c r="AU139" s="17" t="s">
        <v>82</v>
      </c>
    </row>
    <row r="140" spans="1:47" s="2" customFormat="1" ht="12">
      <c r="A140" s="38"/>
      <c r="B140" s="39"/>
      <c r="C140" s="40"/>
      <c r="D140" s="231" t="s">
        <v>153</v>
      </c>
      <c r="E140" s="40"/>
      <c r="F140" s="239" t="s">
        <v>219</v>
      </c>
      <c r="G140" s="40"/>
      <c r="H140" s="40"/>
      <c r="I140" s="136"/>
      <c r="J140" s="40"/>
      <c r="K140" s="40"/>
      <c r="L140" s="44"/>
      <c r="M140" s="233"/>
      <c r="N140" s="234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153</v>
      </c>
      <c r="AU140" s="17" t="s">
        <v>82</v>
      </c>
    </row>
    <row r="141" spans="1:65" s="2" customFormat="1" ht="16.5" customHeight="1">
      <c r="A141" s="38"/>
      <c r="B141" s="39"/>
      <c r="C141" s="218" t="s">
        <v>151</v>
      </c>
      <c r="D141" s="218" t="s">
        <v>114</v>
      </c>
      <c r="E141" s="219" t="s">
        <v>220</v>
      </c>
      <c r="F141" s="220" t="s">
        <v>217</v>
      </c>
      <c r="G141" s="221" t="s">
        <v>150</v>
      </c>
      <c r="H141" s="222">
        <v>1</v>
      </c>
      <c r="I141" s="223"/>
      <c r="J141" s="224">
        <f>ROUND(I141*H141,2)</f>
        <v>0</v>
      </c>
      <c r="K141" s="220" t="s">
        <v>19</v>
      </c>
      <c r="L141" s="44"/>
      <c r="M141" s="225" t="s">
        <v>19</v>
      </c>
      <c r="N141" s="226" t="s">
        <v>43</v>
      </c>
      <c r="O141" s="84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151</v>
      </c>
      <c r="AT141" s="229" t="s">
        <v>114</v>
      </c>
      <c r="AU141" s="229" t="s">
        <v>82</v>
      </c>
      <c r="AY141" s="17" t="s">
        <v>111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80</v>
      </c>
      <c r="BK141" s="230">
        <f>ROUND(I141*H141,2)</f>
        <v>0</v>
      </c>
      <c r="BL141" s="17" t="s">
        <v>151</v>
      </c>
      <c r="BM141" s="229" t="s">
        <v>221</v>
      </c>
    </row>
    <row r="142" spans="1:47" s="2" customFormat="1" ht="12">
      <c r="A142" s="38"/>
      <c r="B142" s="39"/>
      <c r="C142" s="40"/>
      <c r="D142" s="231" t="s">
        <v>121</v>
      </c>
      <c r="E142" s="40"/>
      <c r="F142" s="232" t="s">
        <v>217</v>
      </c>
      <c r="G142" s="40"/>
      <c r="H142" s="40"/>
      <c r="I142" s="136"/>
      <c r="J142" s="40"/>
      <c r="K142" s="40"/>
      <c r="L142" s="44"/>
      <c r="M142" s="233"/>
      <c r="N142" s="234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121</v>
      </c>
      <c r="AU142" s="17" t="s">
        <v>82</v>
      </c>
    </row>
    <row r="143" spans="1:47" s="2" customFormat="1" ht="12">
      <c r="A143" s="38"/>
      <c r="B143" s="39"/>
      <c r="C143" s="40"/>
      <c r="D143" s="231" t="s">
        <v>153</v>
      </c>
      <c r="E143" s="40"/>
      <c r="F143" s="239" t="s">
        <v>222</v>
      </c>
      <c r="G143" s="40"/>
      <c r="H143" s="40"/>
      <c r="I143" s="136"/>
      <c r="J143" s="40"/>
      <c r="K143" s="40"/>
      <c r="L143" s="44"/>
      <c r="M143" s="233"/>
      <c r="N143" s="234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153</v>
      </c>
      <c r="AU143" s="17" t="s">
        <v>82</v>
      </c>
    </row>
    <row r="144" spans="1:65" s="2" customFormat="1" ht="16.5" customHeight="1">
      <c r="A144" s="38"/>
      <c r="B144" s="39"/>
      <c r="C144" s="218" t="s">
        <v>223</v>
      </c>
      <c r="D144" s="218" t="s">
        <v>114</v>
      </c>
      <c r="E144" s="219" t="s">
        <v>224</v>
      </c>
      <c r="F144" s="220" t="s">
        <v>225</v>
      </c>
      <c r="G144" s="221" t="s">
        <v>150</v>
      </c>
      <c r="H144" s="222">
        <v>4</v>
      </c>
      <c r="I144" s="223"/>
      <c r="J144" s="224">
        <f>ROUND(I144*H144,2)</f>
        <v>0</v>
      </c>
      <c r="K144" s="220" t="s">
        <v>19</v>
      </c>
      <c r="L144" s="44"/>
      <c r="M144" s="225" t="s">
        <v>19</v>
      </c>
      <c r="N144" s="226" t="s">
        <v>43</v>
      </c>
      <c r="O144" s="8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151</v>
      </c>
      <c r="AT144" s="229" t="s">
        <v>114</v>
      </c>
      <c r="AU144" s="229" t="s">
        <v>82</v>
      </c>
      <c r="AY144" s="17" t="s">
        <v>111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80</v>
      </c>
      <c r="BK144" s="230">
        <f>ROUND(I144*H144,2)</f>
        <v>0</v>
      </c>
      <c r="BL144" s="17" t="s">
        <v>151</v>
      </c>
      <c r="BM144" s="229" t="s">
        <v>226</v>
      </c>
    </row>
    <row r="145" spans="1:47" s="2" customFormat="1" ht="12">
      <c r="A145" s="38"/>
      <c r="B145" s="39"/>
      <c r="C145" s="40"/>
      <c r="D145" s="231" t="s">
        <v>121</v>
      </c>
      <c r="E145" s="40"/>
      <c r="F145" s="232" t="s">
        <v>225</v>
      </c>
      <c r="G145" s="40"/>
      <c r="H145" s="40"/>
      <c r="I145" s="136"/>
      <c r="J145" s="40"/>
      <c r="K145" s="40"/>
      <c r="L145" s="44"/>
      <c r="M145" s="233"/>
      <c r="N145" s="234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121</v>
      </c>
      <c r="AU145" s="17" t="s">
        <v>82</v>
      </c>
    </row>
    <row r="146" spans="1:47" s="2" customFormat="1" ht="12">
      <c r="A146" s="38"/>
      <c r="B146" s="39"/>
      <c r="C146" s="40"/>
      <c r="D146" s="231" t="s">
        <v>153</v>
      </c>
      <c r="E146" s="40"/>
      <c r="F146" s="239" t="s">
        <v>227</v>
      </c>
      <c r="G146" s="40"/>
      <c r="H146" s="40"/>
      <c r="I146" s="136"/>
      <c r="J146" s="40"/>
      <c r="K146" s="40"/>
      <c r="L146" s="44"/>
      <c r="M146" s="233"/>
      <c r="N146" s="234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153</v>
      </c>
      <c r="AU146" s="17" t="s">
        <v>82</v>
      </c>
    </row>
    <row r="147" spans="1:65" s="2" customFormat="1" ht="16.5" customHeight="1">
      <c r="A147" s="38"/>
      <c r="B147" s="39"/>
      <c r="C147" s="218" t="s">
        <v>228</v>
      </c>
      <c r="D147" s="218" t="s">
        <v>114</v>
      </c>
      <c r="E147" s="219" t="s">
        <v>229</v>
      </c>
      <c r="F147" s="220" t="s">
        <v>230</v>
      </c>
      <c r="G147" s="221" t="s">
        <v>150</v>
      </c>
      <c r="H147" s="222">
        <v>1</v>
      </c>
      <c r="I147" s="223"/>
      <c r="J147" s="224">
        <f>ROUND(I147*H147,2)</f>
        <v>0</v>
      </c>
      <c r="K147" s="220" t="s">
        <v>19</v>
      </c>
      <c r="L147" s="44"/>
      <c r="M147" s="225" t="s">
        <v>19</v>
      </c>
      <c r="N147" s="226" t="s">
        <v>43</v>
      </c>
      <c r="O147" s="84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151</v>
      </c>
      <c r="AT147" s="229" t="s">
        <v>114</v>
      </c>
      <c r="AU147" s="229" t="s">
        <v>82</v>
      </c>
      <c r="AY147" s="17" t="s">
        <v>111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80</v>
      </c>
      <c r="BK147" s="230">
        <f>ROUND(I147*H147,2)</f>
        <v>0</v>
      </c>
      <c r="BL147" s="17" t="s">
        <v>151</v>
      </c>
      <c r="BM147" s="229" t="s">
        <v>231</v>
      </c>
    </row>
    <row r="148" spans="1:47" s="2" customFormat="1" ht="12">
      <c r="A148" s="38"/>
      <c r="B148" s="39"/>
      <c r="C148" s="40"/>
      <c r="D148" s="231" t="s">
        <v>121</v>
      </c>
      <c r="E148" s="40"/>
      <c r="F148" s="232" t="s">
        <v>230</v>
      </c>
      <c r="G148" s="40"/>
      <c r="H148" s="40"/>
      <c r="I148" s="136"/>
      <c r="J148" s="40"/>
      <c r="K148" s="40"/>
      <c r="L148" s="44"/>
      <c r="M148" s="233"/>
      <c r="N148" s="234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121</v>
      </c>
      <c r="AU148" s="17" t="s">
        <v>82</v>
      </c>
    </row>
    <row r="149" spans="1:47" s="2" customFormat="1" ht="12">
      <c r="A149" s="38"/>
      <c r="B149" s="39"/>
      <c r="C149" s="40"/>
      <c r="D149" s="231" t="s">
        <v>153</v>
      </c>
      <c r="E149" s="40"/>
      <c r="F149" s="239" t="s">
        <v>232</v>
      </c>
      <c r="G149" s="40"/>
      <c r="H149" s="40"/>
      <c r="I149" s="136"/>
      <c r="J149" s="40"/>
      <c r="K149" s="40"/>
      <c r="L149" s="44"/>
      <c r="M149" s="233"/>
      <c r="N149" s="234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153</v>
      </c>
      <c r="AU149" s="17" t="s">
        <v>82</v>
      </c>
    </row>
    <row r="150" spans="1:65" s="2" customFormat="1" ht="16.5" customHeight="1">
      <c r="A150" s="38"/>
      <c r="B150" s="39"/>
      <c r="C150" s="218" t="s">
        <v>233</v>
      </c>
      <c r="D150" s="218" t="s">
        <v>114</v>
      </c>
      <c r="E150" s="219" t="s">
        <v>234</v>
      </c>
      <c r="F150" s="220" t="s">
        <v>235</v>
      </c>
      <c r="G150" s="221" t="s">
        <v>150</v>
      </c>
      <c r="H150" s="222">
        <v>1</v>
      </c>
      <c r="I150" s="223"/>
      <c r="J150" s="224">
        <f>ROUND(I150*H150,2)</f>
        <v>0</v>
      </c>
      <c r="K150" s="220" t="s">
        <v>19</v>
      </c>
      <c r="L150" s="44"/>
      <c r="M150" s="225" t="s">
        <v>19</v>
      </c>
      <c r="N150" s="226" t="s">
        <v>43</v>
      </c>
      <c r="O150" s="84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151</v>
      </c>
      <c r="AT150" s="229" t="s">
        <v>114</v>
      </c>
      <c r="AU150" s="229" t="s">
        <v>82</v>
      </c>
      <c r="AY150" s="17" t="s">
        <v>111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80</v>
      </c>
      <c r="BK150" s="230">
        <f>ROUND(I150*H150,2)</f>
        <v>0</v>
      </c>
      <c r="BL150" s="17" t="s">
        <v>151</v>
      </c>
      <c r="BM150" s="229" t="s">
        <v>236</v>
      </c>
    </row>
    <row r="151" spans="1:47" s="2" customFormat="1" ht="12">
      <c r="A151" s="38"/>
      <c r="B151" s="39"/>
      <c r="C151" s="40"/>
      <c r="D151" s="231" t="s">
        <v>121</v>
      </c>
      <c r="E151" s="40"/>
      <c r="F151" s="232" t="s">
        <v>235</v>
      </c>
      <c r="G151" s="40"/>
      <c r="H151" s="40"/>
      <c r="I151" s="136"/>
      <c r="J151" s="40"/>
      <c r="K151" s="40"/>
      <c r="L151" s="44"/>
      <c r="M151" s="233"/>
      <c r="N151" s="234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121</v>
      </c>
      <c r="AU151" s="17" t="s">
        <v>82</v>
      </c>
    </row>
    <row r="152" spans="1:47" s="2" customFormat="1" ht="12">
      <c r="A152" s="38"/>
      <c r="B152" s="39"/>
      <c r="C152" s="40"/>
      <c r="D152" s="231" t="s">
        <v>153</v>
      </c>
      <c r="E152" s="40"/>
      <c r="F152" s="239" t="s">
        <v>237</v>
      </c>
      <c r="G152" s="40"/>
      <c r="H152" s="40"/>
      <c r="I152" s="136"/>
      <c r="J152" s="40"/>
      <c r="K152" s="40"/>
      <c r="L152" s="44"/>
      <c r="M152" s="233"/>
      <c r="N152" s="234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153</v>
      </c>
      <c r="AU152" s="17" t="s">
        <v>82</v>
      </c>
    </row>
    <row r="153" spans="1:65" s="2" customFormat="1" ht="16.5" customHeight="1">
      <c r="A153" s="38"/>
      <c r="B153" s="39"/>
      <c r="C153" s="218" t="s">
        <v>238</v>
      </c>
      <c r="D153" s="218" t="s">
        <v>114</v>
      </c>
      <c r="E153" s="219" t="s">
        <v>239</v>
      </c>
      <c r="F153" s="220" t="s">
        <v>240</v>
      </c>
      <c r="G153" s="221" t="s">
        <v>150</v>
      </c>
      <c r="H153" s="222">
        <v>1</v>
      </c>
      <c r="I153" s="223"/>
      <c r="J153" s="224">
        <f>ROUND(I153*H153,2)</f>
        <v>0</v>
      </c>
      <c r="K153" s="220" t="s">
        <v>19</v>
      </c>
      <c r="L153" s="44"/>
      <c r="M153" s="225" t="s">
        <v>19</v>
      </c>
      <c r="N153" s="226" t="s">
        <v>43</v>
      </c>
      <c r="O153" s="84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151</v>
      </c>
      <c r="AT153" s="229" t="s">
        <v>114</v>
      </c>
      <c r="AU153" s="229" t="s">
        <v>82</v>
      </c>
      <c r="AY153" s="17" t="s">
        <v>111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80</v>
      </c>
      <c r="BK153" s="230">
        <f>ROUND(I153*H153,2)</f>
        <v>0</v>
      </c>
      <c r="BL153" s="17" t="s">
        <v>151</v>
      </c>
      <c r="BM153" s="229" t="s">
        <v>241</v>
      </c>
    </row>
    <row r="154" spans="1:47" s="2" customFormat="1" ht="12">
      <c r="A154" s="38"/>
      <c r="B154" s="39"/>
      <c r="C154" s="40"/>
      <c r="D154" s="231" t="s">
        <v>121</v>
      </c>
      <c r="E154" s="40"/>
      <c r="F154" s="232" t="s">
        <v>242</v>
      </c>
      <c r="G154" s="40"/>
      <c r="H154" s="40"/>
      <c r="I154" s="136"/>
      <c r="J154" s="40"/>
      <c r="K154" s="40"/>
      <c r="L154" s="44"/>
      <c r="M154" s="233"/>
      <c r="N154" s="234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121</v>
      </c>
      <c r="AU154" s="17" t="s">
        <v>82</v>
      </c>
    </row>
    <row r="155" spans="1:47" s="2" customFormat="1" ht="12">
      <c r="A155" s="38"/>
      <c r="B155" s="39"/>
      <c r="C155" s="40"/>
      <c r="D155" s="231" t="s">
        <v>153</v>
      </c>
      <c r="E155" s="40"/>
      <c r="F155" s="239" t="s">
        <v>243</v>
      </c>
      <c r="G155" s="40"/>
      <c r="H155" s="40"/>
      <c r="I155" s="136"/>
      <c r="J155" s="40"/>
      <c r="K155" s="40"/>
      <c r="L155" s="44"/>
      <c r="M155" s="233"/>
      <c r="N155" s="23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153</v>
      </c>
      <c r="AU155" s="17" t="s">
        <v>82</v>
      </c>
    </row>
    <row r="156" spans="1:65" s="2" customFormat="1" ht="16.5" customHeight="1">
      <c r="A156" s="38"/>
      <c r="B156" s="39"/>
      <c r="C156" s="218" t="s">
        <v>7</v>
      </c>
      <c r="D156" s="218" t="s">
        <v>114</v>
      </c>
      <c r="E156" s="219" t="s">
        <v>244</v>
      </c>
      <c r="F156" s="220" t="s">
        <v>245</v>
      </c>
      <c r="G156" s="221" t="s">
        <v>150</v>
      </c>
      <c r="H156" s="222">
        <v>1</v>
      </c>
      <c r="I156" s="223"/>
      <c r="J156" s="224">
        <f>ROUND(I156*H156,2)</f>
        <v>0</v>
      </c>
      <c r="K156" s="220" t="s">
        <v>19</v>
      </c>
      <c r="L156" s="44"/>
      <c r="M156" s="225" t="s">
        <v>19</v>
      </c>
      <c r="N156" s="226" t="s">
        <v>43</v>
      </c>
      <c r="O156" s="84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151</v>
      </c>
      <c r="AT156" s="229" t="s">
        <v>114</v>
      </c>
      <c r="AU156" s="229" t="s">
        <v>82</v>
      </c>
      <c r="AY156" s="17" t="s">
        <v>111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80</v>
      </c>
      <c r="BK156" s="230">
        <f>ROUND(I156*H156,2)</f>
        <v>0</v>
      </c>
      <c r="BL156" s="17" t="s">
        <v>151</v>
      </c>
      <c r="BM156" s="229" t="s">
        <v>246</v>
      </c>
    </row>
    <row r="157" spans="1:47" s="2" customFormat="1" ht="12">
      <c r="A157" s="38"/>
      <c r="B157" s="39"/>
      <c r="C157" s="40"/>
      <c r="D157" s="231" t="s">
        <v>121</v>
      </c>
      <c r="E157" s="40"/>
      <c r="F157" s="232" t="s">
        <v>247</v>
      </c>
      <c r="G157" s="40"/>
      <c r="H157" s="40"/>
      <c r="I157" s="136"/>
      <c r="J157" s="40"/>
      <c r="K157" s="40"/>
      <c r="L157" s="44"/>
      <c r="M157" s="233"/>
      <c r="N157" s="234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121</v>
      </c>
      <c r="AU157" s="17" t="s">
        <v>82</v>
      </c>
    </row>
    <row r="158" spans="1:47" s="2" customFormat="1" ht="12">
      <c r="A158" s="38"/>
      <c r="B158" s="39"/>
      <c r="C158" s="40"/>
      <c r="D158" s="231" t="s">
        <v>153</v>
      </c>
      <c r="E158" s="40"/>
      <c r="F158" s="239" t="s">
        <v>248</v>
      </c>
      <c r="G158" s="40"/>
      <c r="H158" s="40"/>
      <c r="I158" s="136"/>
      <c r="J158" s="40"/>
      <c r="K158" s="40"/>
      <c r="L158" s="44"/>
      <c r="M158" s="233"/>
      <c r="N158" s="234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153</v>
      </c>
      <c r="AU158" s="17" t="s">
        <v>82</v>
      </c>
    </row>
    <row r="159" spans="1:65" s="2" customFormat="1" ht="16.5" customHeight="1">
      <c r="A159" s="38"/>
      <c r="B159" s="39"/>
      <c r="C159" s="218" t="s">
        <v>249</v>
      </c>
      <c r="D159" s="218" t="s">
        <v>114</v>
      </c>
      <c r="E159" s="219" t="s">
        <v>250</v>
      </c>
      <c r="F159" s="220" t="s">
        <v>245</v>
      </c>
      <c r="G159" s="221" t="s">
        <v>150</v>
      </c>
      <c r="H159" s="222">
        <v>1</v>
      </c>
      <c r="I159" s="223"/>
      <c r="J159" s="224">
        <f>ROUND(I159*H159,2)</f>
        <v>0</v>
      </c>
      <c r="K159" s="220" t="s">
        <v>19</v>
      </c>
      <c r="L159" s="44"/>
      <c r="M159" s="225" t="s">
        <v>19</v>
      </c>
      <c r="N159" s="226" t="s">
        <v>43</v>
      </c>
      <c r="O159" s="84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151</v>
      </c>
      <c r="AT159" s="229" t="s">
        <v>114</v>
      </c>
      <c r="AU159" s="229" t="s">
        <v>82</v>
      </c>
      <c r="AY159" s="17" t="s">
        <v>111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80</v>
      </c>
      <c r="BK159" s="230">
        <f>ROUND(I159*H159,2)</f>
        <v>0</v>
      </c>
      <c r="BL159" s="17" t="s">
        <v>151</v>
      </c>
      <c r="BM159" s="229" t="s">
        <v>251</v>
      </c>
    </row>
    <row r="160" spans="1:47" s="2" customFormat="1" ht="12">
      <c r="A160" s="38"/>
      <c r="B160" s="39"/>
      <c r="C160" s="40"/>
      <c r="D160" s="231" t="s">
        <v>121</v>
      </c>
      <c r="E160" s="40"/>
      <c r="F160" s="232" t="s">
        <v>247</v>
      </c>
      <c r="G160" s="40"/>
      <c r="H160" s="40"/>
      <c r="I160" s="136"/>
      <c r="J160" s="40"/>
      <c r="K160" s="40"/>
      <c r="L160" s="44"/>
      <c r="M160" s="233"/>
      <c r="N160" s="234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121</v>
      </c>
      <c r="AU160" s="17" t="s">
        <v>82</v>
      </c>
    </row>
    <row r="161" spans="1:47" s="2" customFormat="1" ht="12">
      <c r="A161" s="38"/>
      <c r="B161" s="39"/>
      <c r="C161" s="40"/>
      <c r="D161" s="231" t="s">
        <v>153</v>
      </c>
      <c r="E161" s="40"/>
      <c r="F161" s="239" t="s">
        <v>252</v>
      </c>
      <c r="G161" s="40"/>
      <c r="H161" s="40"/>
      <c r="I161" s="136"/>
      <c r="J161" s="40"/>
      <c r="K161" s="40"/>
      <c r="L161" s="44"/>
      <c r="M161" s="233"/>
      <c r="N161" s="234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153</v>
      </c>
      <c r="AU161" s="17" t="s">
        <v>82</v>
      </c>
    </row>
    <row r="162" spans="1:65" s="2" customFormat="1" ht="16.5" customHeight="1">
      <c r="A162" s="38"/>
      <c r="B162" s="39"/>
      <c r="C162" s="218" t="s">
        <v>253</v>
      </c>
      <c r="D162" s="218" t="s">
        <v>114</v>
      </c>
      <c r="E162" s="219" t="s">
        <v>254</v>
      </c>
      <c r="F162" s="220" t="s">
        <v>255</v>
      </c>
      <c r="G162" s="221" t="s">
        <v>150</v>
      </c>
      <c r="H162" s="222">
        <v>1</v>
      </c>
      <c r="I162" s="223"/>
      <c r="J162" s="224">
        <f>ROUND(I162*H162,2)</f>
        <v>0</v>
      </c>
      <c r="K162" s="220" t="s">
        <v>19</v>
      </c>
      <c r="L162" s="44"/>
      <c r="M162" s="225" t="s">
        <v>19</v>
      </c>
      <c r="N162" s="226" t="s">
        <v>43</v>
      </c>
      <c r="O162" s="84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151</v>
      </c>
      <c r="AT162" s="229" t="s">
        <v>114</v>
      </c>
      <c r="AU162" s="229" t="s">
        <v>82</v>
      </c>
      <c r="AY162" s="17" t="s">
        <v>111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80</v>
      </c>
      <c r="BK162" s="230">
        <f>ROUND(I162*H162,2)</f>
        <v>0</v>
      </c>
      <c r="BL162" s="17" t="s">
        <v>151</v>
      </c>
      <c r="BM162" s="229" t="s">
        <v>256</v>
      </c>
    </row>
    <row r="163" spans="1:47" s="2" customFormat="1" ht="12">
      <c r="A163" s="38"/>
      <c r="B163" s="39"/>
      <c r="C163" s="40"/>
      <c r="D163" s="231" t="s">
        <v>121</v>
      </c>
      <c r="E163" s="40"/>
      <c r="F163" s="232" t="s">
        <v>255</v>
      </c>
      <c r="G163" s="40"/>
      <c r="H163" s="40"/>
      <c r="I163" s="136"/>
      <c r="J163" s="40"/>
      <c r="K163" s="40"/>
      <c r="L163" s="44"/>
      <c r="M163" s="233"/>
      <c r="N163" s="234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121</v>
      </c>
      <c r="AU163" s="17" t="s">
        <v>82</v>
      </c>
    </row>
    <row r="164" spans="1:47" s="2" customFormat="1" ht="12">
      <c r="A164" s="38"/>
      <c r="B164" s="39"/>
      <c r="C164" s="40"/>
      <c r="D164" s="231" t="s">
        <v>153</v>
      </c>
      <c r="E164" s="40"/>
      <c r="F164" s="239" t="s">
        <v>257</v>
      </c>
      <c r="G164" s="40"/>
      <c r="H164" s="40"/>
      <c r="I164" s="136"/>
      <c r="J164" s="40"/>
      <c r="K164" s="40"/>
      <c r="L164" s="44"/>
      <c r="M164" s="233"/>
      <c r="N164" s="234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153</v>
      </c>
      <c r="AU164" s="17" t="s">
        <v>82</v>
      </c>
    </row>
    <row r="165" spans="1:65" s="2" customFormat="1" ht="16.5" customHeight="1">
      <c r="A165" s="38"/>
      <c r="B165" s="39"/>
      <c r="C165" s="218" t="s">
        <v>258</v>
      </c>
      <c r="D165" s="218" t="s">
        <v>114</v>
      </c>
      <c r="E165" s="219" t="s">
        <v>259</v>
      </c>
      <c r="F165" s="220" t="s">
        <v>260</v>
      </c>
      <c r="G165" s="221" t="s">
        <v>150</v>
      </c>
      <c r="H165" s="222">
        <v>1</v>
      </c>
      <c r="I165" s="223"/>
      <c r="J165" s="224">
        <f>ROUND(I165*H165,2)</f>
        <v>0</v>
      </c>
      <c r="K165" s="220" t="s">
        <v>19</v>
      </c>
      <c r="L165" s="44"/>
      <c r="M165" s="225" t="s">
        <v>19</v>
      </c>
      <c r="N165" s="226" t="s">
        <v>43</v>
      </c>
      <c r="O165" s="84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151</v>
      </c>
      <c r="AT165" s="229" t="s">
        <v>114</v>
      </c>
      <c r="AU165" s="229" t="s">
        <v>82</v>
      </c>
      <c r="AY165" s="17" t="s">
        <v>111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80</v>
      </c>
      <c r="BK165" s="230">
        <f>ROUND(I165*H165,2)</f>
        <v>0</v>
      </c>
      <c r="BL165" s="17" t="s">
        <v>151</v>
      </c>
      <c r="BM165" s="229" t="s">
        <v>261</v>
      </c>
    </row>
    <row r="166" spans="1:47" s="2" customFormat="1" ht="12">
      <c r="A166" s="38"/>
      <c r="B166" s="39"/>
      <c r="C166" s="40"/>
      <c r="D166" s="231" t="s">
        <v>121</v>
      </c>
      <c r="E166" s="40"/>
      <c r="F166" s="232" t="s">
        <v>260</v>
      </c>
      <c r="G166" s="40"/>
      <c r="H166" s="40"/>
      <c r="I166" s="136"/>
      <c r="J166" s="40"/>
      <c r="K166" s="40"/>
      <c r="L166" s="44"/>
      <c r="M166" s="233"/>
      <c r="N166" s="234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121</v>
      </c>
      <c r="AU166" s="17" t="s">
        <v>82</v>
      </c>
    </row>
    <row r="167" spans="1:47" s="2" customFormat="1" ht="12">
      <c r="A167" s="38"/>
      <c r="B167" s="39"/>
      <c r="C167" s="40"/>
      <c r="D167" s="231" t="s">
        <v>153</v>
      </c>
      <c r="E167" s="40"/>
      <c r="F167" s="239" t="s">
        <v>262</v>
      </c>
      <c r="G167" s="40"/>
      <c r="H167" s="40"/>
      <c r="I167" s="136"/>
      <c r="J167" s="40"/>
      <c r="K167" s="40"/>
      <c r="L167" s="44"/>
      <c r="M167" s="233"/>
      <c r="N167" s="234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153</v>
      </c>
      <c r="AU167" s="17" t="s">
        <v>82</v>
      </c>
    </row>
    <row r="168" spans="1:65" s="2" customFormat="1" ht="16.5" customHeight="1">
      <c r="A168" s="38"/>
      <c r="B168" s="39"/>
      <c r="C168" s="218" t="s">
        <v>263</v>
      </c>
      <c r="D168" s="218" t="s">
        <v>114</v>
      </c>
      <c r="E168" s="219" t="s">
        <v>264</v>
      </c>
      <c r="F168" s="220" t="s">
        <v>265</v>
      </c>
      <c r="G168" s="221" t="s">
        <v>150</v>
      </c>
      <c r="H168" s="222">
        <v>1</v>
      </c>
      <c r="I168" s="223"/>
      <c r="J168" s="224">
        <f>ROUND(I168*H168,2)</f>
        <v>0</v>
      </c>
      <c r="K168" s="220" t="s">
        <v>19</v>
      </c>
      <c r="L168" s="44"/>
      <c r="M168" s="225" t="s">
        <v>19</v>
      </c>
      <c r="N168" s="226" t="s">
        <v>43</v>
      </c>
      <c r="O168" s="84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151</v>
      </c>
      <c r="AT168" s="229" t="s">
        <v>114</v>
      </c>
      <c r="AU168" s="229" t="s">
        <v>82</v>
      </c>
      <c r="AY168" s="17" t="s">
        <v>111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80</v>
      </c>
      <c r="BK168" s="230">
        <f>ROUND(I168*H168,2)</f>
        <v>0</v>
      </c>
      <c r="BL168" s="17" t="s">
        <v>151</v>
      </c>
      <c r="BM168" s="229" t="s">
        <v>266</v>
      </c>
    </row>
    <row r="169" spans="1:47" s="2" customFormat="1" ht="12">
      <c r="A169" s="38"/>
      <c r="B169" s="39"/>
      <c r="C169" s="40"/>
      <c r="D169" s="231" t="s">
        <v>121</v>
      </c>
      <c r="E169" s="40"/>
      <c r="F169" s="232" t="s">
        <v>265</v>
      </c>
      <c r="G169" s="40"/>
      <c r="H169" s="40"/>
      <c r="I169" s="136"/>
      <c r="J169" s="40"/>
      <c r="K169" s="40"/>
      <c r="L169" s="44"/>
      <c r="M169" s="233"/>
      <c r="N169" s="234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121</v>
      </c>
      <c r="AU169" s="17" t="s">
        <v>82</v>
      </c>
    </row>
    <row r="170" spans="1:47" s="2" customFormat="1" ht="12">
      <c r="A170" s="38"/>
      <c r="B170" s="39"/>
      <c r="C170" s="40"/>
      <c r="D170" s="231" t="s">
        <v>153</v>
      </c>
      <c r="E170" s="40"/>
      <c r="F170" s="239" t="s">
        <v>267</v>
      </c>
      <c r="G170" s="40"/>
      <c r="H170" s="40"/>
      <c r="I170" s="136"/>
      <c r="J170" s="40"/>
      <c r="K170" s="40"/>
      <c r="L170" s="44"/>
      <c r="M170" s="233"/>
      <c r="N170" s="23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153</v>
      </c>
      <c r="AU170" s="17" t="s">
        <v>82</v>
      </c>
    </row>
    <row r="171" spans="1:65" s="2" customFormat="1" ht="16.5" customHeight="1">
      <c r="A171" s="38"/>
      <c r="B171" s="39"/>
      <c r="C171" s="218" t="s">
        <v>268</v>
      </c>
      <c r="D171" s="218" t="s">
        <v>114</v>
      </c>
      <c r="E171" s="219" t="s">
        <v>269</v>
      </c>
      <c r="F171" s="220" t="s">
        <v>265</v>
      </c>
      <c r="G171" s="221" t="s">
        <v>150</v>
      </c>
      <c r="H171" s="222">
        <v>1</v>
      </c>
      <c r="I171" s="223"/>
      <c r="J171" s="224">
        <f>ROUND(I171*H171,2)</f>
        <v>0</v>
      </c>
      <c r="K171" s="220" t="s">
        <v>19</v>
      </c>
      <c r="L171" s="44"/>
      <c r="M171" s="225" t="s">
        <v>19</v>
      </c>
      <c r="N171" s="226" t="s">
        <v>43</v>
      </c>
      <c r="O171" s="84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151</v>
      </c>
      <c r="AT171" s="229" t="s">
        <v>114</v>
      </c>
      <c r="AU171" s="229" t="s">
        <v>82</v>
      </c>
      <c r="AY171" s="17" t="s">
        <v>111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80</v>
      </c>
      <c r="BK171" s="230">
        <f>ROUND(I171*H171,2)</f>
        <v>0</v>
      </c>
      <c r="BL171" s="17" t="s">
        <v>151</v>
      </c>
      <c r="BM171" s="229" t="s">
        <v>270</v>
      </c>
    </row>
    <row r="172" spans="1:47" s="2" customFormat="1" ht="12">
      <c r="A172" s="38"/>
      <c r="B172" s="39"/>
      <c r="C172" s="40"/>
      <c r="D172" s="231" t="s">
        <v>121</v>
      </c>
      <c r="E172" s="40"/>
      <c r="F172" s="232" t="s">
        <v>265</v>
      </c>
      <c r="G172" s="40"/>
      <c r="H172" s="40"/>
      <c r="I172" s="136"/>
      <c r="J172" s="40"/>
      <c r="K172" s="40"/>
      <c r="L172" s="44"/>
      <c r="M172" s="233"/>
      <c r="N172" s="234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121</v>
      </c>
      <c r="AU172" s="17" t="s">
        <v>82</v>
      </c>
    </row>
    <row r="173" spans="1:47" s="2" customFormat="1" ht="12">
      <c r="A173" s="38"/>
      <c r="B173" s="39"/>
      <c r="C173" s="40"/>
      <c r="D173" s="231" t="s">
        <v>153</v>
      </c>
      <c r="E173" s="40"/>
      <c r="F173" s="239" t="s">
        <v>271</v>
      </c>
      <c r="G173" s="40"/>
      <c r="H173" s="40"/>
      <c r="I173" s="136"/>
      <c r="J173" s="40"/>
      <c r="K173" s="40"/>
      <c r="L173" s="44"/>
      <c r="M173" s="233"/>
      <c r="N173" s="234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153</v>
      </c>
      <c r="AU173" s="17" t="s">
        <v>82</v>
      </c>
    </row>
    <row r="174" spans="1:65" s="2" customFormat="1" ht="16.5" customHeight="1">
      <c r="A174" s="38"/>
      <c r="B174" s="39"/>
      <c r="C174" s="218" t="s">
        <v>272</v>
      </c>
      <c r="D174" s="218" t="s">
        <v>114</v>
      </c>
      <c r="E174" s="219" t="s">
        <v>273</v>
      </c>
      <c r="F174" s="220" t="s">
        <v>265</v>
      </c>
      <c r="G174" s="221" t="s">
        <v>150</v>
      </c>
      <c r="H174" s="222">
        <v>1</v>
      </c>
      <c r="I174" s="223"/>
      <c r="J174" s="224">
        <f>ROUND(I174*H174,2)</f>
        <v>0</v>
      </c>
      <c r="K174" s="220" t="s">
        <v>19</v>
      </c>
      <c r="L174" s="44"/>
      <c r="M174" s="225" t="s">
        <v>19</v>
      </c>
      <c r="N174" s="226" t="s">
        <v>43</v>
      </c>
      <c r="O174" s="84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151</v>
      </c>
      <c r="AT174" s="229" t="s">
        <v>114</v>
      </c>
      <c r="AU174" s="229" t="s">
        <v>82</v>
      </c>
      <c r="AY174" s="17" t="s">
        <v>111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80</v>
      </c>
      <c r="BK174" s="230">
        <f>ROUND(I174*H174,2)</f>
        <v>0</v>
      </c>
      <c r="BL174" s="17" t="s">
        <v>151</v>
      </c>
      <c r="BM174" s="229" t="s">
        <v>274</v>
      </c>
    </row>
    <row r="175" spans="1:47" s="2" customFormat="1" ht="12">
      <c r="A175" s="38"/>
      <c r="B175" s="39"/>
      <c r="C175" s="40"/>
      <c r="D175" s="231" t="s">
        <v>121</v>
      </c>
      <c r="E175" s="40"/>
      <c r="F175" s="232" t="s">
        <v>265</v>
      </c>
      <c r="G175" s="40"/>
      <c r="H175" s="40"/>
      <c r="I175" s="136"/>
      <c r="J175" s="40"/>
      <c r="K175" s="40"/>
      <c r="L175" s="44"/>
      <c r="M175" s="233"/>
      <c r="N175" s="234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121</v>
      </c>
      <c r="AU175" s="17" t="s">
        <v>82</v>
      </c>
    </row>
    <row r="176" spans="1:47" s="2" customFormat="1" ht="12">
      <c r="A176" s="38"/>
      <c r="B176" s="39"/>
      <c r="C176" s="40"/>
      <c r="D176" s="231" t="s">
        <v>153</v>
      </c>
      <c r="E176" s="40"/>
      <c r="F176" s="239" t="s">
        <v>275</v>
      </c>
      <c r="G176" s="40"/>
      <c r="H176" s="40"/>
      <c r="I176" s="136"/>
      <c r="J176" s="40"/>
      <c r="K176" s="40"/>
      <c r="L176" s="44"/>
      <c r="M176" s="233"/>
      <c r="N176" s="234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153</v>
      </c>
      <c r="AU176" s="17" t="s">
        <v>82</v>
      </c>
    </row>
    <row r="177" spans="1:65" s="2" customFormat="1" ht="16.5" customHeight="1">
      <c r="A177" s="38"/>
      <c r="B177" s="39"/>
      <c r="C177" s="218" t="s">
        <v>276</v>
      </c>
      <c r="D177" s="218" t="s">
        <v>114</v>
      </c>
      <c r="E177" s="219" t="s">
        <v>277</v>
      </c>
      <c r="F177" s="220" t="s">
        <v>265</v>
      </c>
      <c r="G177" s="221" t="s">
        <v>150</v>
      </c>
      <c r="H177" s="222">
        <v>1</v>
      </c>
      <c r="I177" s="223"/>
      <c r="J177" s="224">
        <f>ROUND(I177*H177,2)</f>
        <v>0</v>
      </c>
      <c r="K177" s="220" t="s">
        <v>19</v>
      </c>
      <c r="L177" s="44"/>
      <c r="M177" s="225" t="s">
        <v>19</v>
      </c>
      <c r="N177" s="226" t="s">
        <v>43</v>
      </c>
      <c r="O177" s="84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151</v>
      </c>
      <c r="AT177" s="229" t="s">
        <v>114</v>
      </c>
      <c r="AU177" s="229" t="s">
        <v>82</v>
      </c>
      <c r="AY177" s="17" t="s">
        <v>111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80</v>
      </c>
      <c r="BK177" s="230">
        <f>ROUND(I177*H177,2)</f>
        <v>0</v>
      </c>
      <c r="BL177" s="17" t="s">
        <v>151</v>
      </c>
      <c r="BM177" s="229" t="s">
        <v>278</v>
      </c>
    </row>
    <row r="178" spans="1:47" s="2" customFormat="1" ht="12">
      <c r="A178" s="38"/>
      <c r="B178" s="39"/>
      <c r="C178" s="40"/>
      <c r="D178" s="231" t="s">
        <v>121</v>
      </c>
      <c r="E178" s="40"/>
      <c r="F178" s="232" t="s">
        <v>265</v>
      </c>
      <c r="G178" s="40"/>
      <c r="H178" s="40"/>
      <c r="I178" s="136"/>
      <c r="J178" s="40"/>
      <c r="K178" s="40"/>
      <c r="L178" s="44"/>
      <c r="M178" s="233"/>
      <c r="N178" s="234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121</v>
      </c>
      <c r="AU178" s="17" t="s">
        <v>82</v>
      </c>
    </row>
    <row r="179" spans="1:47" s="2" customFormat="1" ht="12">
      <c r="A179" s="38"/>
      <c r="B179" s="39"/>
      <c r="C179" s="40"/>
      <c r="D179" s="231" t="s">
        <v>153</v>
      </c>
      <c r="E179" s="40"/>
      <c r="F179" s="239" t="s">
        <v>279</v>
      </c>
      <c r="G179" s="40"/>
      <c r="H179" s="40"/>
      <c r="I179" s="136"/>
      <c r="J179" s="40"/>
      <c r="K179" s="40"/>
      <c r="L179" s="44"/>
      <c r="M179" s="233"/>
      <c r="N179" s="234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153</v>
      </c>
      <c r="AU179" s="17" t="s">
        <v>82</v>
      </c>
    </row>
    <row r="180" spans="1:65" s="2" customFormat="1" ht="16.5" customHeight="1">
      <c r="A180" s="38"/>
      <c r="B180" s="39"/>
      <c r="C180" s="218" t="s">
        <v>280</v>
      </c>
      <c r="D180" s="218" t="s">
        <v>114</v>
      </c>
      <c r="E180" s="219" t="s">
        <v>281</v>
      </c>
      <c r="F180" s="220" t="s">
        <v>282</v>
      </c>
      <c r="G180" s="221" t="s">
        <v>150</v>
      </c>
      <c r="H180" s="222">
        <v>1</v>
      </c>
      <c r="I180" s="223"/>
      <c r="J180" s="224">
        <f>ROUND(I180*H180,2)</f>
        <v>0</v>
      </c>
      <c r="K180" s="220" t="s">
        <v>19</v>
      </c>
      <c r="L180" s="44"/>
      <c r="M180" s="225" t="s">
        <v>19</v>
      </c>
      <c r="N180" s="226" t="s">
        <v>43</v>
      </c>
      <c r="O180" s="84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151</v>
      </c>
      <c r="AT180" s="229" t="s">
        <v>114</v>
      </c>
      <c r="AU180" s="229" t="s">
        <v>82</v>
      </c>
      <c r="AY180" s="17" t="s">
        <v>111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80</v>
      </c>
      <c r="BK180" s="230">
        <f>ROUND(I180*H180,2)</f>
        <v>0</v>
      </c>
      <c r="BL180" s="17" t="s">
        <v>151</v>
      </c>
      <c r="BM180" s="229" t="s">
        <v>283</v>
      </c>
    </row>
    <row r="181" spans="1:47" s="2" customFormat="1" ht="12">
      <c r="A181" s="38"/>
      <c r="B181" s="39"/>
      <c r="C181" s="40"/>
      <c r="D181" s="231" t="s">
        <v>121</v>
      </c>
      <c r="E181" s="40"/>
      <c r="F181" s="232" t="s">
        <v>282</v>
      </c>
      <c r="G181" s="40"/>
      <c r="H181" s="40"/>
      <c r="I181" s="136"/>
      <c r="J181" s="40"/>
      <c r="K181" s="40"/>
      <c r="L181" s="44"/>
      <c r="M181" s="233"/>
      <c r="N181" s="234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121</v>
      </c>
      <c r="AU181" s="17" t="s">
        <v>82</v>
      </c>
    </row>
    <row r="182" spans="1:47" s="2" customFormat="1" ht="12">
      <c r="A182" s="38"/>
      <c r="B182" s="39"/>
      <c r="C182" s="40"/>
      <c r="D182" s="231" t="s">
        <v>153</v>
      </c>
      <c r="E182" s="40"/>
      <c r="F182" s="239" t="s">
        <v>284</v>
      </c>
      <c r="G182" s="40"/>
      <c r="H182" s="40"/>
      <c r="I182" s="136"/>
      <c r="J182" s="40"/>
      <c r="K182" s="40"/>
      <c r="L182" s="44"/>
      <c r="M182" s="233"/>
      <c r="N182" s="234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153</v>
      </c>
      <c r="AU182" s="17" t="s">
        <v>82</v>
      </c>
    </row>
    <row r="183" spans="1:63" s="12" customFormat="1" ht="22.8" customHeight="1">
      <c r="A183" s="12"/>
      <c r="B183" s="202"/>
      <c r="C183" s="203"/>
      <c r="D183" s="204" t="s">
        <v>71</v>
      </c>
      <c r="E183" s="216" t="s">
        <v>285</v>
      </c>
      <c r="F183" s="216" t="s">
        <v>286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P184+P266+P289+P334+P589+P704+P717+P736</f>
        <v>0</v>
      </c>
      <c r="Q183" s="210"/>
      <c r="R183" s="211">
        <f>R184+R266+R289+R334+R589+R704+R717+R736</f>
        <v>0</v>
      </c>
      <c r="S183" s="210"/>
      <c r="T183" s="212">
        <f>T184+T266+T289+T334+T589+T704+T717+T736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82</v>
      </c>
      <c r="AT183" s="214" t="s">
        <v>71</v>
      </c>
      <c r="AU183" s="214" t="s">
        <v>80</v>
      </c>
      <c r="AY183" s="213" t="s">
        <v>111</v>
      </c>
      <c r="BK183" s="215">
        <f>BK184+BK266+BK289+BK334+BK589+BK704+BK717+BK736</f>
        <v>0</v>
      </c>
    </row>
    <row r="184" spans="1:63" s="12" customFormat="1" ht="20.85" customHeight="1">
      <c r="A184" s="12"/>
      <c r="B184" s="202"/>
      <c r="C184" s="203"/>
      <c r="D184" s="204" t="s">
        <v>71</v>
      </c>
      <c r="E184" s="216" t="s">
        <v>287</v>
      </c>
      <c r="F184" s="216" t="s">
        <v>288</v>
      </c>
      <c r="G184" s="203"/>
      <c r="H184" s="203"/>
      <c r="I184" s="206"/>
      <c r="J184" s="217">
        <f>BK184</f>
        <v>0</v>
      </c>
      <c r="K184" s="203"/>
      <c r="L184" s="208"/>
      <c r="M184" s="209"/>
      <c r="N184" s="210"/>
      <c r="O184" s="210"/>
      <c r="P184" s="211">
        <f>SUM(P185:P265)</f>
        <v>0</v>
      </c>
      <c r="Q184" s="210"/>
      <c r="R184" s="211">
        <f>SUM(R185:R265)</f>
        <v>0</v>
      </c>
      <c r="S184" s="210"/>
      <c r="T184" s="212">
        <f>SUM(T185:T265)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3" t="s">
        <v>82</v>
      </c>
      <c r="AT184" s="214" t="s">
        <v>71</v>
      </c>
      <c r="AU184" s="214" t="s">
        <v>82</v>
      </c>
      <c r="AY184" s="213" t="s">
        <v>111</v>
      </c>
      <c r="BK184" s="215">
        <f>SUM(BK185:BK265)</f>
        <v>0</v>
      </c>
    </row>
    <row r="185" spans="1:65" s="2" customFormat="1" ht="16.5" customHeight="1">
      <c r="A185" s="38"/>
      <c r="B185" s="39"/>
      <c r="C185" s="218" t="s">
        <v>289</v>
      </c>
      <c r="D185" s="218" t="s">
        <v>114</v>
      </c>
      <c r="E185" s="219" t="s">
        <v>290</v>
      </c>
      <c r="F185" s="220" t="s">
        <v>291</v>
      </c>
      <c r="G185" s="221" t="s">
        <v>150</v>
      </c>
      <c r="H185" s="222">
        <v>1</v>
      </c>
      <c r="I185" s="223"/>
      <c r="J185" s="224">
        <f>ROUND(I185*H185,2)</f>
        <v>0</v>
      </c>
      <c r="K185" s="220" t="s">
        <v>19</v>
      </c>
      <c r="L185" s="44"/>
      <c r="M185" s="225" t="s">
        <v>19</v>
      </c>
      <c r="N185" s="226" t="s">
        <v>43</v>
      </c>
      <c r="O185" s="84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151</v>
      </c>
      <c r="AT185" s="229" t="s">
        <v>114</v>
      </c>
      <c r="AU185" s="229" t="s">
        <v>159</v>
      </c>
      <c r="AY185" s="17" t="s">
        <v>111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80</v>
      </c>
      <c r="BK185" s="230">
        <f>ROUND(I185*H185,2)</f>
        <v>0</v>
      </c>
      <c r="BL185" s="17" t="s">
        <v>151</v>
      </c>
      <c r="BM185" s="229" t="s">
        <v>82</v>
      </c>
    </row>
    <row r="186" spans="1:47" s="2" customFormat="1" ht="12">
      <c r="A186" s="38"/>
      <c r="B186" s="39"/>
      <c r="C186" s="40"/>
      <c r="D186" s="231" t="s">
        <v>121</v>
      </c>
      <c r="E186" s="40"/>
      <c r="F186" s="232" t="s">
        <v>291</v>
      </c>
      <c r="G186" s="40"/>
      <c r="H186" s="40"/>
      <c r="I186" s="136"/>
      <c r="J186" s="40"/>
      <c r="K186" s="40"/>
      <c r="L186" s="44"/>
      <c r="M186" s="233"/>
      <c r="N186" s="234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121</v>
      </c>
      <c r="AU186" s="17" t="s">
        <v>159</v>
      </c>
    </row>
    <row r="187" spans="1:47" s="2" customFormat="1" ht="12">
      <c r="A187" s="38"/>
      <c r="B187" s="39"/>
      <c r="C187" s="40"/>
      <c r="D187" s="231" t="s">
        <v>153</v>
      </c>
      <c r="E187" s="40"/>
      <c r="F187" s="239" t="s">
        <v>292</v>
      </c>
      <c r="G187" s="40"/>
      <c r="H187" s="40"/>
      <c r="I187" s="136"/>
      <c r="J187" s="40"/>
      <c r="K187" s="40"/>
      <c r="L187" s="44"/>
      <c r="M187" s="233"/>
      <c r="N187" s="234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153</v>
      </c>
      <c r="AU187" s="17" t="s">
        <v>159</v>
      </c>
    </row>
    <row r="188" spans="1:65" s="2" customFormat="1" ht="16.5" customHeight="1">
      <c r="A188" s="38"/>
      <c r="B188" s="39"/>
      <c r="C188" s="218" t="s">
        <v>293</v>
      </c>
      <c r="D188" s="218" t="s">
        <v>114</v>
      </c>
      <c r="E188" s="219" t="s">
        <v>294</v>
      </c>
      <c r="F188" s="220" t="s">
        <v>295</v>
      </c>
      <c r="G188" s="221" t="s">
        <v>150</v>
      </c>
      <c r="H188" s="222">
        <v>1</v>
      </c>
      <c r="I188" s="223"/>
      <c r="J188" s="224">
        <f>ROUND(I188*H188,2)</f>
        <v>0</v>
      </c>
      <c r="K188" s="220" t="s">
        <v>19</v>
      </c>
      <c r="L188" s="44"/>
      <c r="M188" s="225" t="s">
        <v>19</v>
      </c>
      <c r="N188" s="226" t="s">
        <v>43</v>
      </c>
      <c r="O188" s="84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151</v>
      </c>
      <c r="AT188" s="229" t="s">
        <v>114</v>
      </c>
      <c r="AU188" s="229" t="s">
        <v>159</v>
      </c>
      <c r="AY188" s="17" t="s">
        <v>111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80</v>
      </c>
      <c r="BK188" s="230">
        <f>ROUND(I188*H188,2)</f>
        <v>0</v>
      </c>
      <c r="BL188" s="17" t="s">
        <v>151</v>
      </c>
      <c r="BM188" s="229" t="s">
        <v>164</v>
      </c>
    </row>
    <row r="189" spans="1:47" s="2" customFormat="1" ht="12">
      <c r="A189" s="38"/>
      <c r="B189" s="39"/>
      <c r="C189" s="40"/>
      <c r="D189" s="231" t="s">
        <v>121</v>
      </c>
      <c r="E189" s="40"/>
      <c r="F189" s="232" t="s">
        <v>295</v>
      </c>
      <c r="G189" s="40"/>
      <c r="H189" s="40"/>
      <c r="I189" s="136"/>
      <c r="J189" s="40"/>
      <c r="K189" s="40"/>
      <c r="L189" s="44"/>
      <c r="M189" s="233"/>
      <c r="N189" s="234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121</v>
      </c>
      <c r="AU189" s="17" t="s">
        <v>159</v>
      </c>
    </row>
    <row r="190" spans="1:47" s="2" customFormat="1" ht="12">
      <c r="A190" s="38"/>
      <c r="B190" s="39"/>
      <c r="C190" s="40"/>
      <c r="D190" s="231" t="s">
        <v>153</v>
      </c>
      <c r="E190" s="40"/>
      <c r="F190" s="239" t="s">
        <v>296</v>
      </c>
      <c r="G190" s="40"/>
      <c r="H190" s="40"/>
      <c r="I190" s="136"/>
      <c r="J190" s="40"/>
      <c r="K190" s="40"/>
      <c r="L190" s="44"/>
      <c r="M190" s="233"/>
      <c r="N190" s="234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153</v>
      </c>
      <c r="AU190" s="17" t="s">
        <v>159</v>
      </c>
    </row>
    <row r="191" spans="1:65" s="2" customFormat="1" ht="16.5" customHeight="1">
      <c r="A191" s="38"/>
      <c r="B191" s="39"/>
      <c r="C191" s="218" t="s">
        <v>297</v>
      </c>
      <c r="D191" s="218" t="s">
        <v>114</v>
      </c>
      <c r="E191" s="219" t="s">
        <v>298</v>
      </c>
      <c r="F191" s="220" t="s">
        <v>299</v>
      </c>
      <c r="G191" s="221" t="s">
        <v>150</v>
      </c>
      <c r="H191" s="222">
        <v>1</v>
      </c>
      <c r="I191" s="223"/>
      <c r="J191" s="224">
        <f>ROUND(I191*H191,2)</f>
        <v>0</v>
      </c>
      <c r="K191" s="220" t="s">
        <v>19</v>
      </c>
      <c r="L191" s="44"/>
      <c r="M191" s="225" t="s">
        <v>19</v>
      </c>
      <c r="N191" s="226" t="s">
        <v>43</v>
      </c>
      <c r="O191" s="84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151</v>
      </c>
      <c r="AT191" s="229" t="s">
        <v>114</v>
      </c>
      <c r="AU191" s="229" t="s">
        <v>159</v>
      </c>
      <c r="AY191" s="17" t="s">
        <v>111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80</v>
      </c>
      <c r="BK191" s="230">
        <f>ROUND(I191*H191,2)</f>
        <v>0</v>
      </c>
      <c r="BL191" s="17" t="s">
        <v>151</v>
      </c>
      <c r="BM191" s="229" t="s">
        <v>173</v>
      </c>
    </row>
    <row r="192" spans="1:47" s="2" customFormat="1" ht="12">
      <c r="A192" s="38"/>
      <c r="B192" s="39"/>
      <c r="C192" s="40"/>
      <c r="D192" s="231" t="s">
        <v>121</v>
      </c>
      <c r="E192" s="40"/>
      <c r="F192" s="232" t="s">
        <v>299</v>
      </c>
      <c r="G192" s="40"/>
      <c r="H192" s="40"/>
      <c r="I192" s="136"/>
      <c r="J192" s="40"/>
      <c r="K192" s="40"/>
      <c r="L192" s="44"/>
      <c r="M192" s="233"/>
      <c r="N192" s="234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121</v>
      </c>
      <c r="AU192" s="17" t="s">
        <v>159</v>
      </c>
    </row>
    <row r="193" spans="1:47" s="2" customFormat="1" ht="12">
      <c r="A193" s="38"/>
      <c r="B193" s="39"/>
      <c r="C193" s="40"/>
      <c r="D193" s="231" t="s">
        <v>153</v>
      </c>
      <c r="E193" s="40"/>
      <c r="F193" s="239" t="s">
        <v>300</v>
      </c>
      <c r="G193" s="40"/>
      <c r="H193" s="40"/>
      <c r="I193" s="136"/>
      <c r="J193" s="40"/>
      <c r="K193" s="40"/>
      <c r="L193" s="44"/>
      <c r="M193" s="233"/>
      <c r="N193" s="234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153</v>
      </c>
      <c r="AU193" s="17" t="s">
        <v>159</v>
      </c>
    </row>
    <row r="194" spans="1:65" s="2" customFormat="1" ht="16.5" customHeight="1">
      <c r="A194" s="38"/>
      <c r="B194" s="39"/>
      <c r="C194" s="218" t="s">
        <v>301</v>
      </c>
      <c r="D194" s="218" t="s">
        <v>114</v>
      </c>
      <c r="E194" s="219" t="s">
        <v>302</v>
      </c>
      <c r="F194" s="220" t="s">
        <v>303</v>
      </c>
      <c r="G194" s="221" t="s">
        <v>150</v>
      </c>
      <c r="H194" s="222">
        <v>1</v>
      </c>
      <c r="I194" s="223"/>
      <c r="J194" s="224">
        <f>ROUND(I194*H194,2)</f>
        <v>0</v>
      </c>
      <c r="K194" s="220" t="s">
        <v>19</v>
      </c>
      <c r="L194" s="44"/>
      <c r="M194" s="225" t="s">
        <v>19</v>
      </c>
      <c r="N194" s="226" t="s">
        <v>43</v>
      </c>
      <c r="O194" s="84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151</v>
      </c>
      <c r="AT194" s="229" t="s">
        <v>114</v>
      </c>
      <c r="AU194" s="229" t="s">
        <v>159</v>
      </c>
      <c r="AY194" s="17" t="s">
        <v>111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80</v>
      </c>
      <c r="BK194" s="230">
        <f>ROUND(I194*H194,2)</f>
        <v>0</v>
      </c>
      <c r="BL194" s="17" t="s">
        <v>151</v>
      </c>
      <c r="BM194" s="229" t="s">
        <v>304</v>
      </c>
    </row>
    <row r="195" spans="1:47" s="2" customFormat="1" ht="12">
      <c r="A195" s="38"/>
      <c r="B195" s="39"/>
      <c r="C195" s="40"/>
      <c r="D195" s="231" t="s">
        <v>121</v>
      </c>
      <c r="E195" s="40"/>
      <c r="F195" s="232" t="s">
        <v>303</v>
      </c>
      <c r="G195" s="40"/>
      <c r="H195" s="40"/>
      <c r="I195" s="136"/>
      <c r="J195" s="40"/>
      <c r="K195" s="40"/>
      <c r="L195" s="44"/>
      <c r="M195" s="233"/>
      <c r="N195" s="234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121</v>
      </c>
      <c r="AU195" s="17" t="s">
        <v>159</v>
      </c>
    </row>
    <row r="196" spans="1:47" s="2" customFormat="1" ht="12">
      <c r="A196" s="38"/>
      <c r="B196" s="39"/>
      <c r="C196" s="40"/>
      <c r="D196" s="231" t="s">
        <v>153</v>
      </c>
      <c r="E196" s="40"/>
      <c r="F196" s="239" t="s">
        <v>305</v>
      </c>
      <c r="G196" s="40"/>
      <c r="H196" s="40"/>
      <c r="I196" s="136"/>
      <c r="J196" s="40"/>
      <c r="K196" s="40"/>
      <c r="L196" s="44"/>
      <c r="M196" s="233"/>
      <c r="N196" s="234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153</v>
      </c>
      <c r="AU196" s="17" t="s">
        <v>159</v>
      </c>
    </row>
    <row r="197" spans="1:65" s="2" customFormat="1" ht="16.5" customHeight="1">
      <c r="A197" s="38"/>
      <c r="B197" s="39"/>
      <c r="C197" s="218" t="s">
        <v>306</v>
      </c>
      <c r="D197" s="218" t="s">
        <v>114</v>
      </c>
      <c r="E197" s="219" t="s">
        <v>307</v>
      </c>
      <c r="F197" s="220" t="s">
        <v>308</v>
      </c>
      <c r="G197" s="221" t="s">
        <v>150</v>
      </c>
      <c r="H197" s="222">
        <v>1</v>
      </c>
      <c r="I197" s="223"/>
      <c r="J197" s="224">
        <f>ROUND(I197*H197,2)</f>
        <v>0</v>
      </c>
      <c r="K197" s="220" t="s">
        <v>19</v>
      </c>
      <c r="L197" s="44"/>
      <c r="M197" s="225" t="s">
        <v>19</v>
      </c>
      <c r="N197" s="226" t="s">
        <v>43</v>
      </c>
      <c r="O197" s="84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151</v>
      </c>
      <c r="AT197" s="229" t="s">
        <v>114</v>
      </c>
      <c r="AU197" s="229" t="s">
        <v>159</v>
      </c>
      <c r="AY197" s="17" t="s">
        <v>111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80</v>
      </c>
      <c r="BK197" s="230">
        <f>ROUND(I197*H197,2)</f>
        <v>0</v>
      </c>
      <c r="BL197" s="17" t="s">
        <v>151</v>
      </c>
      <c r="BM197" s="229" t="s">
        <v>188</v>
      </c>
    </row>
    <row r="198" spans="1:47" s="2" customFormat="1" ht="12">
      <c r="A198" s="38"/>
      <c r="B198" s="39"/>
      <c r="C198" s="40"/>
      <c r="D198" s="231" t="s">
        <v>121</v>
      </c>
      <c r="E198" s="40"/>
      <c r="F198" s="232" t="s">
        <v>308</v>
      </c>
      <c r="G198" s="40"/>
      <c r="H198" s="40"/>
      <c r="I198" s="136"/>
      <c r="J198" s="40"/>
      <c r="K198" s="40"/>
      <c r="L198" s="44"/>
      <c r="M198" s="233"/>
      <c r="N198" s="234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121</v>
      </c>
      <c r="AU198" s="17" t="s">
        <v>159</v>
      </c>
    </row>
    <row r="199" spans="1:47" s="2" customFormat="1" ht="12">
      <c r="A199" s="38"/>
      <c r="B199" s="39"/>
      <c r="C199" s="40"/>
      <c r="D199" s="231" t="s">
        <v>153</v>
      </c>
      <c r="E199" s="40"/>
      <c r="F199" s="239" t="s">
        <v>305</v>
      </c>
      <c r="G199" s="40"/>
      <c r="H199" s="40"/>
      <c r="I199" s="136"/>
      <c r="J199" s="40"/>
      <c r="K199" s="40"/>
      <c r="L199" s="44"/>
      <c r="M199" s="233"/>
      <c r="N199" s="234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153</v>
      </c>
      <c r="AU199" s="17" t="s">
        <v>159</v>
      </c>
    </row>
    <row r="200" spans="1:65" s="2" customFormat="1" ht="16.5" customHeight="1">
      <c r="A200" s="38"/>
      <c r="B200" s="39"/>
      <c r="C200" s="218" t="s">
        <v>309</v>
      </c>
      <c r="D200" s="218" t="s">
        <v>114</v>
      </c>
      <c r="E200" s="219" t="s">
        <v>310</v>
      </c>
      <c r="F200" s="220" t="s">
        <v>311</v>
      </c>
      <c r="G200" s="221" t="s">
        <v>150</v>
      </c>
      <c r="H200" s="222">
        <v>3</v>
      </c>
      <c r="I200" s="223"/>
      <c r="J200" s="224">
        <f>ROUND(I200*H200,2)</f>
        <v>0</v>
      </c>
      <c r="K200" s="220" t="s">
        <v>19</v>
      </c>
      <c r="L200" s="44"/>
      <c r="M200" s="225" t="s">
        <v>19</v>
      </c>
      <c r="N200" s="226" t="s">
        <v>43</v>
      </c>
      <c r="O200" s="84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151</v>
      </c>
      <c r="AT200" s="229" t="s">
        <v>114</v>
      </c>
      <c r="AU200" s="229" t="s">
        <v>159</v>
      </c>
      <c r="AY200" s="17" t="s">
        <v>111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80</v>
      </c>
      <c r="BK200" s="230">
        <f>ROUND(I200*H200,2)</f>
        <v>0</v>
      </c>
      <c r="BL200" s="17" t="s">
        <v>151</v>
      </c>
      <c r="BM200" s="229" t="s">
        <v>197</v>
      </c>
    </row>
    <row r="201" spans="1:47" s="2" customFormat="1" ht="12">
      <c r="A201" s="38"/>
      <c r="B201" s="39"/>
      <c r="C201" s="40"/>
      <c r="D201" s="231" t="s">
        <v>121</v>
      </c>
      <c r="E201" s="40"/>
      <c r="F201" s="232" t="s">
        <v>311</v>
      </c>
      <c r="G201" s="40"/>
      <c r="H201" s="40"/>
      <c r="I201" s="136"/>
      <c r="J201" s="40"/>
      <c r="K201" s="40"/>
      <c r="L201" s="44"/>
      <c r="M201" s="233"/>
      <c r="N201" s="234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121</v>
      </c>
      <c r="AU201" s="17" t="s">
        <v>159</v>
      </c>
    </row>
    <row r="202" spans="1:47" s="2" customFormat="1" ht="12">
      <c r="A202" s="38"/>
      <c r="B202" s="39"/>
      <c r="C202" s="40"/>
      <c r="D202" s="231" t="s">
        <v>153</v>
      </c>
      <c r="E202" s="40"/>
      <c r="F202" s="239" t="s">
        <v>312</v>
      </c>
      <c r="G202" s="40"/>
      <c r="H202" s="40"/>
      <c r="I202" s="136"/>
      <c r="J202" s="40"/>
      <c r="K202" s="40"/>
      <c r="L202" s="44"/>
      <c r="M202" s="233"/>
      <c r="N202" s="234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153</v>
      </c>
      <c r="AU202" s="17" t="s">
        <v>159</v>
      </c>
    </row>
    <row r="203" spans="1:65" s="2" customFormat="1" ht="16.5" customHeight="1">
      <c r="A203" s="38"/>
      <c r="B203" s="39"/>
      <c r="C203" s="218" t="s">
        <v>313</v>
      </c>
      <c r="D203" s="218" t="s">
        <v>114</v>
      </c>
      <c r="E203" s="219" t="s">
        <v>314</v>
      </c>
      <c r="F203" s="220" t="s">
        <v>315</v>
      </c>
      <c r="G203" s="221" t="s">
        <v>150</v>
      </c>
      <c r="H203" s="222">
        <v>3</v>
      </c>
      <c r="I203" s="223"/>
      <c r="J203" s="224">
        <f>ROUND(I203*H203,2)</f>
        <v>0</v>
      </c>
      <c r="K203" s="220" t="s">
        <v>19</v>
      </c>
      <c r="L203" s="44"/>
      <c r="M203" s="225" t="s">
        <v>19</v>
      </c>
      <c r="N203" s="226" t="s">
        <v>43</v>
      </c>
      <c r="O203" s="84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151</v>
      </c>
      <c r="AT203" s="229" t="s">
        <v>114</v>
      </c>
      <c r="AU203" s="229" t="s">
        <v>159</v>
      </c>
      <c r="AY203" s="17" t="s">
        <v>111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80</v>
      </c>
      <c r="BK203" s="230">
        <f>ROUND(I203*H203,2)</f>
        <v>0</v>
      </c>
      <c r="BL203" s="17" t="s">
        <v>151</v>
      </c>
      <c r="BM203" s="229" t="s">
        <v>209</v>
      </c>
    </row>
    <row r="204" spans="1:47" s="2" customFormat="1" ht="12">
      <c r="A204" s="38"/>
      <c r="B204" s="39"/>
      <c r="C204" s="40"/>
      <c r="D204" s="231" t="s">
        <v>121</v>
      </c>
      <c r="E204" s="40"/>
      <c r="F204" s="232" t="s">
        <v>315</v>
      </c>
      <c r="G204" s="40"/>
      <c r="H204" s="40"/>
      <c r="I204" s="136"/>
      <c r="J204" s="40"/>
      <c r="K204" s="40"/>
      <c r="L204" s="44"/>
      <c r="M204" s="233"/>
      <c r="N204" s="234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121</v>
      </c>
      <c r="AU204" s="17" t="s">
        <v>159</v>
      </c>
    </row>
    <row r="205" spans="1:47" s="2" customFormat="1" ht="12">
      <c r="A205" s="38"/>
      <c r="B205" s="39"/>
      <c r="C205" s="40"/>
      <c r="D205" s="231" t="s">
        <v>153</v>
      </c>
      <c r="E205" s="40"/>
      <c r="F205" s="239" t="s">
        <v>312</v>
      </c>
      <c r="G205" s="40"/>
      <c r="H205" s="40"/>
      <c r="I205" s="136"/>
      <c r="J205" s="40"/>
      <c r="K205" s="40"/>
      <c r="L205" s="44"/>
      <c r="M205" s="233"/>
      <c r="N205" s="234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153</v>
      </c>
      <c r="AU205" s="17" t="s">
        <v>159</v>
      </c>
    </row>
    <row r="206" spans="1:65" s="2" customFormat="1" ht="16.5" customHeight="1">
      <c r="A206" s="38"/>
      <c r="B206" s="39"/>
      <c r="C206" s="218" t="s">
        <v>316</v>
      </c>
      <c r="D206" s="218" t="s">
        <v>114</v>
      </c>
      <c r="E206" s="219" t="s">
        <v>317</v>
      </c>
      <c r="F206" s="220" t="s">
        <v>318</v>
      </c>
      <c r="G206" s="221" t="s">
        <v>150</v>
      </c>
      <c r="H206" s="222">
        <v>2</v>
      </c>
      <c r="I206" s="223"/>
      <c r="J206" s="224">
        <f>ROUND(I206*H206,2)</f>
        <v>0</v>
      </c>
      <c r="K206" s="220" t="s">
        <v>19</v>
      </c>
      <c r="L206" s="44"/>
      <c r="M206" s="225" t="s">
        <v>19</v>
      </c>
      <c r="N206" s="226" t="s">
        <v>43</v>
      </c>
      <c r="O206" s="84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151</v>
      </c>
      <c r="AT206" s="229" t="s">
        <v>114</v>
      </c>
      <c r="AU206" s="229" t="s">
        <v>159</v>
      </c>
      <c r="AY206" s="17" t="s">
        <v>111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80</v>
      </c>
      <c r="BK206" s="230">
        <f>ROUND(I206*H206,2)</f>
        <v>0</v>
      </c>
      <c r="BL206" s="17" t="s">
        <v>151</v>
      </c>
      <c r="BM206" s="229" t="s">
        <v>151</v>
      </c>
    </row>
    <row r="207" spans="1:47" s="2" customFormat="1" ht="12">
      <c r="A207" s="38"/>
      <c r="B207" s="39"/>
      <c r="C207" s="40"/>
      <c r="D207" s="231" t="s">
        <v>121</v>
      </c>
      <c r="E207" s="40"/>
      <c r="F207" s="232" t="s">
        <v>318</v>
      </c>
      <c r="G207" s="40"/>
      <c r="H207" s="40"/>
      <c r="I207" s="136"/>
      <c r="J207" s="40"/>
      <c r="K207" s="40"/>
      <c r="L207" s="44"/>
      <c r="M207" s="233"/>
      <c r="N207" s="234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121</v>
      </c>
      <c r="AU207" s="17" t="s">
        <v>159</v>
      </c>
    </row>
    <row r="208" spans="1:47" s="2" customFormat="1" ht="12">
      <c r="A208" s="38"/>
      <c r="B208" s="39"/>
      <c r="C208" s="40"/>
      <c r="D208" s="231" t="s">
        <v>153</v>
      </c>
      <c r="E208" s="40"/>
      <c r="F208" s="239" t="s">
        <v>319</v>
      </c>
      <c r="G208" s="40"/>
      <c r="H208" s="40"/>
      <c r="I208" s="136"/>
      <c r="J208" s="40"/>
      <c r="K208" s="40"/>
      <c r="L208" s="44"/>
      <c r="M208" s="233"/>
      <c r="N208" s="234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153</v>
      </c>
      <c r="AU208" s="17" t="s">
        <v>159</v>
      </c>
    </row>
    <row r="209" spans="1:65" s="2" customFormat="1" ht="16.5" customHeight="1">
      <c r="A209" s="38"/>
      <c r="B209" s="39"/>
      <c r="C209" s="218" t="s">
        <v>320</v>
      </c>
      <c r="D209" s="218" t="s">
        <v>114</v>
      </c>
      <c r="E209" s="219" t="s">
        <v>321</v>
      </c>
      <c r="F209" s="220" t="s">
        <v>322</v>
      </c>
      <c r="G209" s="221" t="s">
        <v>150</v>
      </c>
      <c r="H209" s="222">
        <v>2</v>
      </c>
      <c r="I209" s="223"/>
      <c r="J209" s="224">
        <f>ROUND(I209*H209,2)</f>
        <v>0</v>
      </c>
      <c r="K209" s="220" t="s">
        <v>19</v>
      </c>
      <c r="L209" s="44"/>
      <c r="M209" s="225" t="s">
        <v>19</v>
      </c>
      <c r="N209" s="226" t="s">
        <v>43</v>
      </c>
      <c r="O209" s="84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151</v>
      </c>
      <c r="AT209" s="229" t="s">
        <v>114</v>
      </c>
      <c r="AU209" s="229" t="s">
        <v>159</v>
      </c>
      <c r="AY209" s="17" t="s">
        <v>111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80</v>
      </c>
      <c r="BK209" s="230">
        <f>ROUND(I209*H209,2)</f>
        <v>0</v>
      </c>
      <c r="BL209" s="17" t="s">
        <v>151</v>
      </c>
      <c r="BM209" s="229" t="s">
        <v>228</v>
      </c>
    </row>
    <row r="210" spans="1:47" s="2" customFormat="1" ht="12">
      <c r="A210" s="38"/>
      <c r="B210" s="39"/>
      <c r="C210" s="40"/>
      <c r="D210" s="231" t="s">
        <v>121</v>
      </c>
      <c r="E210" s="40"/>
      <c r="F210" s="232" t="s">
        <v>322</v>
      </c>
      <c r="G210" s="40"/>
      <c r="H210" s="40"/>
      <c r="I210" s="136"/>
      <c r="J210" s="40"/>
      <c r="K210" s="40"/>
      <c r="L210" s="44"/>
      <c r="M210" s="233"/>
      <c r="N210" s="234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121</v>
      </c>
      <c r="AU210" s="17" t="s">
        <v>159</v>
      </c>
    </row>
    <row r="211" spans="1:47" s="2" customFormat="1" ht="12">
      <c r="A211" s="38"/>
      <c r="B211" s="39"/>
      <c r="C211" s="40"/>
      <c r="D211" s="231" t="s">
        <v>153</v>
      </c>
      <c r="E211" s="40"/>
      <c r="F211" s="239" t="s">
        <v>323</v>
      </c>
      <c r="G211" s="40"/>
      <c r="H211" s="40"/>
      <c r="I211" s="136"/>
      <c r="J211" s="40"/>
      <c r="K211" s="40"/>
      <c r="L211" s="44"/>
      <c r="M211" s="233"/>
      <c r="N211" s="234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153</v>
      </c>
      <c r="AU211" s="17" t="s">
        <v>159</v>
      </c>
    </row>
    <row r="212" spans="1:65" s="2" customFormat="1" ht="16.5" customHeight="1">
      <c r="A212" s="38"/>
      <c r="B212" s="39"/>
      <c r="C212" s="218" t="s">
        <v>324</v>
      </c>
      <c r="D212" s="218" t="s">
        <v>114</v>
      </c>
      <c r="E212" s="219" t="s">
        <v>325</v>
      </c>
      <c r="F212" s="220" t="s">
        <v>326</v>
      </c>
      <c r="G212" s="221" t="s">
        <v>150</v>
      </c>
      <c r="H212" s="222">
        <v>2</v>
      </c>
      <c r="I212" s="223"/>
      <c r="J212" s="224">
        <f>ROUND(I212*H212,2)</f>
        <v>0</v>
      </c>
      <c r="K212" s="220" t="s">
        <v>19</v>
      </c>
      <c r="L212" s="44"/>
      <c r="M212" s="225" t="s">
        <v>19</v>
      </c>
      <c r="N212" s="226" t="s">
        <v>43</v>
      </c>
      <c r="O212" s="84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151</v>
      </c>
      <c r="AT212" s="229" t="s">
        <v>114</v>
      </c>
      <c r="AU212" s="229" t="s">
        <v>159</v>
      </c>
      <c r="AY212" s="17" t="s">
        <v>111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80</v>
      </c>
      <c r="BK212" s="230">
        <f>ROUND(I212*H212,2)</f>
        <v>0</v>
      </c>
      <c r="BL212" s="17" t="s">
        <v>151</v>
      </c>
      <c r="BM212" s="229" t="s">
        <v>238</v>
      </c>
    </row>
    <row r="213" spans="1:47" s="2" customFormat="1" ht="12">
      <c r="A213" s="38"/>
      <c r="B213" s="39"/>
      <c r="C213" s="40"/>
      <c r="D213" s="231" t="s">
        <v>121</v>
      </c>
      <c r="E213" s="40"/>
      <c r="F213" s="232" t="s">
        <v>326</v>
      </c>
      <c r="G213" s="40"/>
      <c r="H213" s="40"/>
      <c r="I213" s="136"/>
      <c r="J213" s="40"/>
      <c r="K213" s="40"/>
      <c r="L213" s="44"/>
      <c r="M213" s="233"/>
      <c r="N213" s="234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121</v>
      </c>
      <c r="AU213" s="17" t="s">
        <v>159</v>
      </c>
    </row>
    <row r="214" spans="1:47" s="2" customFormat="1" ht="12">
      <c r="A214" s="38"/>
      <c r="B214" s="39"/>
      <c r="C214" s="40"/>
      <c r="D214" s="231" t="s">
        <v>153</v>
      </c>
      <c r="E214" s="40"/>
      <c r="F214" s="239" t="s">
        <v>327</v>
      </c>
      <c r="G214" s="40"/>
      <c r="H214" s="40"/>
      <c r="I214" s="136"/>
      <c r="J214" s="40"/>
      <c r="K214" s="40"/>
      <c r="L214" s="44"/>
      <c r="M214" s="233"/>
      <c r="N214" s="234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153</v>
      </c>
      <c r="AU214" s="17" t="s">
        <v>159</v>
      </c>
    </row>
    <row r="215" spans="1:65" s="2" customFormat="1" ht="16.5" customHeight="1">
      <c r="A215" s="38"/>
      <c r="B215" s="39"/>
      <c r="C215" s="218" t="s">
        <v>328</v>
      </c>
      <c r="D215" s="218" t="s">
        <v>114</v>
      </c>
      <c r="E215" s="219" t="s">
        <v>329</v>
      </c>
      <c r="F215" s="220" t="s">
        <v>330</v>
      </c>
      <c r="G215" s="221" t="s">
        <v>150</v>
      </c>
      <c r="H215" s="222">
        <v>2</v>
      </c>
      <c r="I215" s="223"/>
      <c r="J215" s="224">
        <f>ROUND(I215*H215,2)</f>
        <v>0</v>
      </c>
      <c r="K215" s="220" t="s">
        <v>19</v>
      </c>
      <c r="L215" s="44"/>
      <c r="M215" s="225" t="s">
        <v>19</v>
      </c>
      <c r="N215" s="226" t="s">
        <v>43</v>
      </c>
      <c r="O215" s="84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151</v>
      </c>
      <c r="AT215" s="229" t="s">
        <v>114</v>
      </c>
      <c r="AU215" s="229" t="s">
        <v>159</v>
      </c>
      <c r="AY215" s="17" t="s">
        <v>111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80</v>
      </c>
      <c r="BK215" s="230">
        <f>ROUND(I215*H215,2)</f>
        <v>0</v>
      </c>
      <c r="BL215" s="17" t="s">
        <v>151</v>
      </c>
      <c r="BM215" s="229" t="s">
        <v>249</v>
      </c>
    </row>
    <row r="216" spans="1:47" s="2" customFormat="1" ht="12">
      <c r="A216" s="38"/>
      <c r="B216" s="39"/>
      <c r="C216" s="40"/>
      <c r="D216" s="231" t="s">
        <v>121</v>
      </c>
      <c r="E216" s="40"/>
      <c r="F216" s="232" t="s">
        <v>330</v>
      </c>
      <c r="G216" s="40"/>
      <c r="H216" s="40"/>
      <c r="I216" s="136"/>
      <c r="J216" s="40"/>
      <c r="K216" s="40"/>
      <c r="L216" s="44"/>
      <c r="M216" s="233"/>
      <c r="N216" s="234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121</v>
      </c>
      <c r="AU216" s="17" t="s">
        <v>159</v>
      </c>
    </row>
    <row r="217" spans="1:47" s="2" customFormat="1" ht="12">
      <c r="A217" s="38"/>
      <c r="B217" s="39"/>
      <c r="C217" s="40"/>
      <c r="D217" s="231" t="s">
        <v>153</v>
      </c>
      <c r="E217" s="40"/>
      <c r="F217" s="239" t="s">
        <v>327</v>
      </c>
      <c r="G217" s="40"/>
      <c r="H217" s="40"/>
      <c r="I217" s="136"/>
      <c r="J217" s="40"/>
      <c r="K217" s="40"/>
      <c r="L217" s="44"/>
      <c r="M217" s="233"/>
      <c r="N217" s="234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153</v>
      </c>
      <c r="AU217" s="17" t="s">
        <v>159</v>
      </c>
    </row>
    <row r="218" spans="1:65" s="2" customFormat="1" ht="16.5" customHeight="1">
      <c r="A218" s="38"/>
      <c r="B218" s="39"/>
      <c r="C218" s="218" t="s">
        <v>331</v>
      </c>
      <c r="D218" s="218" t="s">
        <v>114</v>
      </c>
      <c r="E218" s="219" t="s">
        <v>332</v>
      </c>
      <c r="F218" s="220" t="s">
        <v>333</v>
      </c>
      <c r="G218" s="221" t="s">
        <v>150</v>
      </c>
      <c r="H218" s="222">
        <v>1</v>
      </c>
      <c r="I218" s="223"/>
      <c r="J218" s="224">
        <f>ROUND(I218*H218,2)</f>
        <v>0</v>
      </c>
      <c r="K218" s="220" t="s">
        <v>19</v>
      </c>
      <c r="L218" s="44"/>
      <c r="M218" s="225" t="s">
        <v>19</v>
      </c>
      <c r="N218" s="226" t="s">
        <v>43</v>
      </c>
      <c r="O218" s="84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151</v>
      </c>
      <c r="AT218" s="229" t="s">
        <v>114</v>
      </c>
      <c r="AU218" s="229" t="s">
        <v>159</v>
      </c>
      <c r="AY218" s="17" t="s">
        <v>111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80</v>
      </c>
      <c r="BK218" s="230">
        <f>ROUND(I218*H218,2)</f>
        <v>0</v>
      </c>
      <c r="BL218" s="17" t="s">
        <v>151</v>
      </c>
      <c r="BM218" s="229" t="s">
        <v>334</v>
      </c>
    </row>
    <row r="219" spans="1:47" s="2" customFormat="1" ht="12">
      <c r="A219" s="38"/>
      <c r="B219" s="39"/>
      <c r="C219" s="40"/>
      <c r="D219" s="231" t="s">
        <v>121</v>
      </c>
      <c r="E219" s="40"/>
      <c r="F219" s="232" t="s">
        <v>333</v>
      </c>
      <c r="G219" s="40"/>
      <c r="H219" s="40"/>
      <c r="I219" s="136"/>
      <c r="J219" s="40"/>
      <c r="K219" s="40"/>
      <c r="L219" s="44"/>
      <c r="M219" s="233"/>
      <c r="N219" s="234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121</v>
      </c>
      <c r="AU219" s="17" t="s">
        <v>159</v>
      </c>
    </row>
    <row r="220" spans="1:47" s="2" customFormat="1" ht="12">
      <c r="A220" s="38"/>
      <c r="B220" s="39"/>
      <c r="C220" s="40"/>
      <c r="D220" s="231" t="s">
        <v>153</v>
      </c>
      <c r="E220" s="40"/>
      <c r="F220" s="239" t="s">
        <v>327</v>
      </c>
      <c r="G220" s="40"/>
      <c r="H220" s="40"/>
      <c r="I220" s="136"/>
      <c r="J220" s="40"/>
      <c r="K220" s="40"/>
      <c r="L220" s="44"/>
      <c r="M220" s="233"/>
      <c r="N220" s="234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153</v>
      </c>
      <c r="AU220" s="17" t="s">
        <v>159</v>
      </c>
    </row>
    <row r="221" spans="1:65" s="2" customFormat="1" ht="16.5" customHeight="1">
      <c r="A221" s="38"/>
      <c r="B221" s="39"/>
      <c r="C221" s="218" t="s">
        <v>335</v>
      </c>
      <c r="D221" s="218" t="s">
        <v>114</v>
      </c>
      <c r="E221" s="219" t="s">
        <v>336</v>
      </c>
      <c r="F221" s="220" t="s">
        <v>337</v>
      </c>
      <c r="G221" s="221" t="s">
        <v>150</v>
      </c>
      <c r="H221" s="222">
        <v>1</v>
      </c>
      <c r="I221" s="223"/>
      <c r="J221" s="224">
        <f>ROUND(I221*H221,2)</f>
        <v>0</v>
      </c>
      <c r="K221" s="220" t="s">
        <v>19</v>
      </c>
      <c r="L221" s="44"/>
      <c r="M221" s="225" t="s">
        <v>19</v>
      </c>
      <c r="N221" s="226" t="s">
        <v>43</v>
      </c>
      <c r="O221" s="84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151</v>
      </c>
      <c r="AT221" s="229" t="s">
        <v>114</v>
      </c>
      <c r="AU221" s="229" t="s">
        <v>159</v>
      </c>
      <c r="AY221" s="17" t="s">
        <v>111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80</v>
      </c>
      <c r="BK221" s="230">
        <f>ROUND(I221*H221,2)</f>
        <v>0</v>
      </c>
      <c r="BL221" s="17" t="s">
        <v>151</v>
      </c>
      <c r="BM221" s="229" t="s">
        <v>253</v>
      </c>
    </row>
    <row r="222" spans="1:47" s="2" customFormat="1" ht="12">
      <c r="A222" s="38"/>
      <c r="B222" s="39"/>
      <c r="C222" s="40"/>
      <c r="D222" s="231" t="s">
        <v>121</v>
      </c>
      <c r="E222" s="40"/>
      <c r="F222" s="232" t="s">
        <v>337</v>
      </c>
      <c r="G222" s="40"/>
      <c r="H222" s="40"/>
      <c r="I222" s="136"/>
      <c r="J222" s="40"/>
      <c r="K222" s="40"/>
      <c r="L222" s="44"/>
      <c r="M222" s="233"/>
      <c r="N222" s="234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121</v>
      </c>
      <c r="AU222" s="17" t="s">
        <v>159</v>
      </c>
    </row>
    <row r="223" spans="1:47" s="2" customFormat="1" ht="12">
      <c r="A223" s="38"/>
      <c r="B223" s="39"/>
      <c r="C223" s="40"/>
      <c r="D223" s="231" t="s">
        <v>153</v>
      </c>
      <c r="E223" s="40"/>
      <c r="F223" s="239" t="s">
        <v>338</v>
      </c>
      <c r="G223" s="40"/>
      <c r="H223" s="40"/>
      <c r="I223" s="136"/>
      <c r="J223" s="40"/>
      <c r="K223" s="40"/>
      <c r="L223" s="44"/>
      <c r="M223" s="233"/>
      <c r="N223" s="234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153</v>
      </c>
      <c r="AU223" s="17" t="s">
        <v>159</v>
      </c>
    </row>
    <row r="224" spans="1:65" s="2" customFormat="1" ht="16.5" customHeight="1">
      <c r="A224" s="38"/>
      <c r="B224" s="39"/>
      <c r="C224" s="218" t="s">
        <v>339</v>
      </c>
      <c r="D224" s="218" t="s">
        <v>114</v>
      </c>
      <c r="E224" s="219" t="s">
        <v>340</v>
      </c>
      <c r="F224" s="220" t="s">
        <v>341</v>
      </c>
      <c r="G224" s="221" t="s">
        <v>150</v>
      </c>
      <c r="H224" s="222">
        <v>0</v>
      </c>
      <c r="I224" s="223"/>
      <c r="J224" s="224">
        <f>ROUND(I224*H224,2)</f>
        <v>0</v>
      </c>
      <c r="K224" s="220" t="s">
        <v>19</v>
      </c>
      <c r="L224" s="44"/>
      <c r="M224" s="225" t="s">
        <v>19</v>
      </c>
      <c r="N224" s="226" t="s">
        <v>43</v>
      </c>
      <c r="O224" s="84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151</v>
      </c>
      <c r="AT224" s="229" t="s">
        <v>114</v>
      </c>
      <c r="AU224" s="229" t="s">
        <v>159</v>
      </c>
      <c r="AY224" s="17" t="s">
        <v>111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80</v>
      </c>
      <c r="BK224" s="230">
        <f>ROUND(I224*H224,2)</f>
        <v>0</v>
      </c>
      <c r="BL224" s="17" t="s">
        <v>151</v>
      </c>
      <c r="BM224" s="229" t="s">
        <v>263</v>
      </c>
    </row>
    <row r="225" spans="1:47" s="2" customFormat="1" ht="12">
      <c r="A225" s="38"/>
      <c r="B225" s="39"/>
      <c r="C225" s="40"/>
      <c r="D225" s="231" t="s">
        <v>121</v>
      </c>
      <c r="E225" s="40"/>
      <c r="F225" s="232" t="s">
        <v>341</v>
      </c>
      <c r="G225" s="40"/>
      <c r="H225" s="40"/>
      <c r="I225" s="136"/>
      <c r="J225" s="40"/>
      <c r="K225" s="40"/>
      <c r="L225" s="44"/>
      <c r="M225" s="233"/>
      <c r="N225" s="234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121</v>
      </c>
      <c r="AU225" s="17" t="s">
        <v>159</v>
      </c>
    </row>
    <row r="226" spans="1:47" s="2" customFormat="1" ht="12">
      <c r="A226" s="38"/>
      <c r="B226" s="39"/>
      <c r="C226" s="40"/>
      <c r="D226" s="231" t="s">
        <v>153</v>
      </c>
      <c r="E226" s="40"/>
      <c r="F226" s="239" t="s">
        <v>342</v>
      </c>
      <c r="G226" s="40"/>
      <c r="H226" s="40"/>
      <c r="I226" s="136"/>
      <c r="J226" s="40"/>
      <c r="K226" s="40"/>
      <c r="L226" s="44"/>
      <c r="M226" s="233"/>
      <c r="N226" s="234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153</v>
      </c>
      <c r="AU226" s="17" t="s">
        <v>159</v>
      </c>
    </row>
    <row r="227" spans="1:65" s="2" customFormat="1" ht="16.5" customHeight="1">
      <c r="A227" s="38"/>
      <c r="B227" s="39"/>
      <c r="C227" s="218" t="s">
        <v>343</v>
      </c>
      <c r="D227" s="218" t="s">
        <v>114</v>
      </c>
      <c r="E227" s="219" t="s">
        <v>344</v>
      </c>
      <c r="F227" s="220" t="s">
        <v>345</v>
      </c>
      <c r="G227" s="221" t="s">
        <v>150</v>
      </c>
      <c r="H227" s="222">
        <v>10</v>
      </c>
      <c r="I227" s="223"/>
      <c r="J227" s="224">
        <f>ROUND(I227*H227,2)</f>
        <v>0</v>
      </c>
      <c r="K227" s="220" t="s">
        <v>19</v>
      </c>
      <c r="L227" s="44"/>
      <c r="M227" s="225" t="s">
        <v>19</v>
      </c>
      <c r="N227" s="226" t="s">
        <v>43</v>
      </c>
      <c r="O227" s="84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151</v>
      </c>
      <c r="AT227" s="229" t="s">
        <v>114</v>
      </c>
      <c r="AU227" s="229" t="s">
        <v>159</v>
      </c>
      <c r="AY227" s="17" t="s">
        <v>111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80</v>
      </c>
      <c r="BK227" s="230">
        <f>ROUND(I227*H227,2)</f>
        <v>0</v>
      </c>
      <c r="BL227" s="17" t="s">
        <v>151</v>
      </c>
      <c r="BM227" s="229" t="s">
        <v>272</v>
      </c>
    </row>
    <row r="228" spans="1:47" s="2" customFormat="1" ht="12">
      <c r="A228" s="38"/>
      <c r="B228" s="39"/>
      <c r="C228" s="40"/>
      <c r="D228" s="231" t="s">
        <v>121</v>
      </c>
      <c r="E228" s="40"/>
      <c r="F228" s="232" t="s">
        <v>345</v>
      </c>
      <c r="G228" s="40"/>
      <c r="H228" s="40"/>
      <c r="I228" s="136"/>
      <c r="J228" s="40"/>
      <c r="K228" s="40"/>
      <c r="L228" s="44"/>
      <c r="M228" s="233"/>
      <c r="N228" s="234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121</v>
      </c>
      <c r="AU228" s="17" t="s">
        <v>159</v>
      </c>
    </row>
    <row r="229" spans="1:47" s="2" customFormat="1" ht="12">
      <c r="A229" s="38"/>
      <c r="B229" s="39"/>
      <c r="C229" s="40"/>
      <c r="D229" s="231" t="s">
        <v>153</v>
      </c>
      <c r="E229" s="40"/>
      <c r="F229" s="239" t="s">
        <v>346</v>
      </c>
      <c r="G229" s="40"/>
      <c r="H229" s="40"/>
      <c r="I229" s="136"/>
      <c r="J229" s="40"/>
      <c r="K229" s="40"/>
      <c r="L229" s="44"/>
      <c r="M229" s="233"/>
      <c r="N229" s="234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153</v>
      </c>
      <c r="AU229" s="17" t="s">
        <v>159</v>
      </c>
    </row>
    <row r="230" spans="1:65" s="2" customFormat="1" ht="16.5" customHeight="1">
      <c r="A230" s="38"/>
      <c r="B230" s="39"/>
      <c r="C230" s="218" t="s">
        <v>347</v>
      </c>
      <c r="D230" s="218" t="s">
        <v>114</v>
      </c>
      <c r="E230" s="219" t="s">
        <v>348</v>
      </c>
      <c r="F230" s="220" t="s">
        <v>349</v>
      </c>
      <c r="G230" s="221" t="s">
        <v>150</v>
      </c>
      <c r="H230" s="222">
        <v>3</v>
      </c>
      <c r="I230" s="223"/>
      <c r="J230" s="224">
        <f>ROUND(I230*H230,2)</f>
        <v>0</v>
      </c>
      <c r="K230" s="220" t="s">
        <v>19</v>
      </c>
      <c r="L230" s="44"/>
      <c r="M230" s="225" t="s">
        <v>19</v>
      </c>
      <c r="N230" s="226" t="s">
        <v>43</v>
      </c>
      <c r="O230" s="84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151</v>
      </c>
      <c r="AT230" s="229" t="s">
        <v>114</v>
      </c>
      <c r="AU230" s="229" t="s">
        <v>159</v>
      </c>
      <c r="AY230" s="17" t="s">
        <v>111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80</v>
      </c>
      <c r="BK230" s="230">
        <f>ROUND(I230*H230,2)</f>
        <v>0</v>
      </c>
      <c r="BL230" s="17" t="s">
        <v>151</v>
      </c>
      <c r="BM230" s="229" t="s">
        <v>280</v>
      </c>
    </row>
    <row r="231" spans="1:47" s="2" customFormat="1" ht="12">
      <c r="A231" s="38"/>
      <c r="B231" s="39"/>
      <c r="C231" s="40"/>
      <c r="D231" s="231" t="s">
        <v>121</v>
      </c>
      <c r="E231" s="40"/>
      <c r="F231" s="232" t="s">
        <v>349</v>
      </c>
      <c r="G231" s="40"/>
      <c r="H231" s="40"/>
      <c r="I231" s="136"/>
      <c r="J231" s="40"/>
      <c r="K231" s="40"/>
      <c r="L231" s="44"/>
      <c r="M231" s="233"/>
      <c r="N231" s="234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121</v>
      </c>
      <c r="AU231" s="17" t="s">
        <v>159</v>
      </c>
    </row>
    <row r="232" spans="1:47" s="2" customFormat="1" ht="12">
      <c r="A232" s="38"/>
      <c r="B232" s="39"/>
      <c r="C232" s="40"/>
      <c r="D232" s="231" t="s">
        <v>153</v>
      </c>
      <c r="E232" s="40"/>
      <c r="F232" s="239" t="s">
        <v>350</v>
      </c>
      <c r="G232" s="40"/>
      <c r="H232" s="40"/>
      <c r="I232" s="136"/>
      <c r="J232" s="40"/>
      <c r="K232" s="40"/>
      <c r="L232" s="44"/>
      <c r="M232" s="233"/>
      <c r="N232" s="234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153</v>
      </c>
      <c r="AU232" s="17" t="s">
        <v>159</v>
      </c>
    </row>
    <row r="233" spans="1:65" s="2" customFormat="1" ht="16.5" customHeight="1">
      <c r="A233" s="38"/>
      <c r="B233" s="39"/>
      <c r="C233" s="218" t="s">
        <v>351</v>
      </c>
      <c r="D233" s="218" t="s">
        <v>114</v>
      </c>
      <c r="E233" s="219" t="s">
        <v>352</v>
      </c>
      <c r="F233" s="220" t="s">
        <v>353</v>
      </c>
      <c r="G233" s="221" t="s">
        <v>150</v>
      </c>
      <c r="H233" s="222">
        <v>6</v>
      </c>
      <c r="I233" s="223"/>
      <c r="J233" s="224">
        <f>ROUND(I233*H233,2)</f>
        <v>0</v>
      </c>
      <c r="K233" s="220" t="s">
        <v>19</v>
      </c>
      <c r="L233" s="44"/>
      <c r="M233" s="225" t="s">
        <v>19</v>
      </c>
      <c r="N233" s="226" t="s">
        <v>43</v>
      </c>
      <c r="O233" s="84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151</v>
      </c>
      <c r="AT233" s="229" t="s">
        <v>114</v>
      </c>
      <c r="AU233" s="229" t="s">
        <v>159</v>
      </c>
      <c r="AY233" s="17" t="s">
        <v>111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80</v>
      </c>
      <c r="BK233" s="230">
        <f>ROUND(I233*H233,2)</f>
        <v>0</v>
      </c>
      <c r="BL233" s="17" t="s">
        <v>151</v>
      </c>
      <c r="BM233" s="229" t="s">
        <v>354</v>
      </c>
    </row>
    <row r="234" spans="1:47" s="2" customFormat="1" ht="12">
      <c r="A234" s="38"/>
      <c r="B234" s="39"/>
      <c r="C234" s="40"/>
      <c r="D234" s="231" t="s">
        <v>121</v>
      </c>
      <c r="E234" s="40"/>
      <c r="F234" s="232" t="s">
        <v>353</v>
      </c>
      <c r="G234" s="40"/>
      <c r="H234" s="40"/>
      <c r="I234" s="136"/>
      <c r="J234" s="40"/>
      <c r="K234" s="40"/>
      <c r="L234" s="44"/>
      <c r="M234" s="233"/>
      <c r="N234" s="234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121</v>
      </c>
      <c r="AU234" s="17" t="s">
        <v>159</v>
      </c>
    </row>
    <row r="235" spans="1:47" s="2" customFormat="1" ht="12">
      <c r="A235" s="38"/>
      <c r="B235" s="39"/>
      <c r="C235" s="40"/>
      <c r="D235" s="231" t="s">
        <v>153</v>
      </c>
      <c r="E235" s="40"/>
      <c r="F235" s="239" t="s">
        <v>355</v>
      </c>
      <c r="G235" s="40"/>
      <c r="H235" s="40"/>
      <c r="I235" s="136"/>
      <c r="J235" s="40"/>
      <c r="K235" s="40"/>
      <c r="L235" s="44"/>
      <c r="M235" s="233"/>
      <c r="N235" s="234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153</v>
      </c>
      <c r="AU235" s="17" t="s">
        <v>159</v>
      </c>
    </row>
    <row r="236" spans="1:65" s="2" customFormat="1" ht="16.5" customHeight="1">
      <c r="A236" s="38"/>
      <c r="B236" s="39"/>
      <c r="C236" s="218" t="s">
        <v>356</v>
      </c>
      <c r="D236" s="218" t="s">
        <v>114</v>
      </c>
      <c r="E236" s="219" t="s">
        <v>357</v>
      </c>
      <c r="F236" s="220" t="s">
        <v>358</v>
      </c>
      <c r="G236" s="221" t="s">
        <v>150</v>
      </c>
      <c r="H236" s="222">
        <v>59</v>
      </c>
      <c r="I236" s="223"/>
      <c r="J236" s="224">
        <f>ROUND(I236*H236,2)</f>
        <v>0</v>
      </c>
      <c r="K236" s="220" t="s">
        <v>19</v>
      </c>
      <c r="L236" s="44"/>
      <c r="M236" s="225" t="s">
        <v>19</v>
      </c>
      <c r="N236" s="226" t="s">
        <v>43</v>
      </c>
      <c r="O236" s="84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151</v>
      </c>
      <c r="AT236" s="229" t="s">
        <v>114</v>
      </c>
      <c r="AU236" s="229" t="s">
        <v>159</v>
      </c>
      <c r="AY236" s="17" t="s">
        <v>111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80</v>
      </c>
      <c r="BK236" s="230">
        <f>ROUND(I236*H236,2)</f>
        <v>0</v>
      </c>
      <c r="BL236" s="17" t="s">
        <v>151</v>
      </c>
      <c r="BM236" s="229" t="s">
        <v>359</v>
      </c>
    </row>
    <row r="237" spans="1:47" s="2" customFormat="1" ht="12">
      <c r="A237" s="38"/>
      <c r="B237" s="39"/>
      <c r="C237" s="40"/>
      <c r="D237" s="231" t="s">
        <v>121</v>
      </c>
      <c r="E237" s="40"/>
      <c r="F237" s="232" t="s">
        <v>358</v>
      </c>
      <c r="G237" s="40"/>
      <c r="H237" s="40"/>
      <c r="I237" s="136"/>
      <c r="J237" s="40"/>
      <c r="K237" s="40"/>
      <c r="L237" s="44"/>
      <c r="M237" s="233"/>
      <c r="N237" s="234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121</v>
      </c>
      <c r="AU237" s="17" t="s">
        <v>159</v>
      </c>
    </row>
    <row r="238" spans="1:47" s="2" customFormat="1" ht="12">
      <c r="A238" s="38"/>
      <c r="B238" s="39"/>
      <c r="C238" s="40"/>
      <c r="D238" s="231" t="s">
        <v>153</v>
      </c>
      <c r="E238" s="40"/>
      <c r="F238" s="239" t="s">
        <v>360</v>
      </c>
      <c r="G238" s="40"/>
      <c r="H238" s="40"/>
      <c r="I238" s="136"/>
      <c r="J238" s="40"/>
      <c r="K238" s="40"/>
      <c r="L238" s="44"/>
      <c r="M238" s="233"/>
      <c r="N238" s="234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153</v>
      </c>
      <c r="AU238" s="17" t="s">
        <v>159</v>
      </c>
    </row>
    <row r="239" spans="1:65" s="2" customFormat="1" ht="16.5" customHeight="1">
      <c r="A239" s="38"/>
      <c r="B239" s="39"/>
      <c r="C239" s="218" t="s">
        <v>361</v>
      </c>
      <c r="D239" s="218" t="s">
        <v>114</v>
      </c>
      <c r="E239" s="219" t="s">
        <v>362</v>
      </c>
      <c r="F239" s="220" t="s">
        <v>363</v>
      </c>
      <c r="G239" s="221" t="s">
        <v>150</v>
      </c>
      <c r="H239" s="222">
        <v>5</v>
      </c>
      <c r="I239" s="223"/>
      <c r="J239" s="224">
        <f>ROUND(I239*H239,2)</f>
        <v>0</v>
      </c>
      <c r="K239" s="220" t="s">
        <v>19</v>
      </c>
      <c r="L239" s="44"/>
      <c r="M239" s="225" t="s">
        <v>19</v>
      </c>
      <c r="N239" s="226" t="s">
        <v>43</v>
      </c>
      <c r="O239" s="84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151</v>
      </c>
      <c r="AT239" s="229" t="s">
        <v>114</v>
      </c>
      <c r="AU239" s="229" t="s">
        <v>159</v>
      </c>
      <c r="AY239" s="17" t="s">
        <v>111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80</v>
      </c>
      <c r="BK239" s="230">
        <f>ROUND(I239*H239,2)</f>
        <v>0</v>
      </c>
      <c r="BL239" s="17" t="s">
        <v>151</v>
      </c>
      <c r="BM239" s="229" t="s">
        <v>289</v>
      </c>
    </row>
    <row r="240" spans="1:47" s="2" customFormat="1" ht="12">
      <c r="A240" s="38"/>
      <c r="B240" s="39"/>
      <c r="C240" s="40"/>
      <c r="D240" s="231" t="s">
        <v>121</v>
      </c>
      <c r="E240" s="40"/>
      <c r="F240" s="232" t="s">
        <v>363</v>
      </c>
      <c r="G240" s="40"/>
      <c r="H240" s="40"/>
      <c r="I240" s="136"/>
      <c r="J240" s="40"/>
      <c r="K240" s="40"/>
      <c r="L240" s="44"/>
      <c r="M240" s="233"/>
      <c r="N240" s="234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121</v>
      </c>
      <c r="AU240" s="17" t="s">
        <v>159</v>
      </c>
    </row>
    <row r="241" spans="1:47" s="2" customFormat="1" ht="12">
      <c r="A241" s="38"/>
      <c r="B241" s="39"/>
      <c r="C241" s="40"/>
      <c r="D241" s="231" t="s">
        <v>153</v>
      </c>
      <c r="E241" s="40"/>
      <c r="F241" s="239" t="s">
        <v>364</v>
      </c>
      <c r="G241" s="40"/>
      <c r="H241" s="40"/>
      <c r="I241" s="136"/>
      <c r="J241" s="40"/>
      <c r="K241" s="40"/>
      <c r="L241" s="44"/>
      <c r="M241" s="233"/>
      <c r="N241" s="234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153</v>
      </c>
      <c r="AU241" s="17" t="s">
        <v>159</v>
      </c>
    </row>
    <row r="242" spans="1:65" s="2" customFormat="1" ht="16.5" customHeight="1">
      <c r="A242" s="38"/>
      <c r="B242" s="39"/>
      <c r="C242" s="218" t="s">
        <v>365</v>
      </c>
      <c r="D242" s="218" t="s">
        <v>114</v>
      </c>
      <c r="E242" s="219" t="s">
        <v>366</v>
      </c>
      <c r="F242" s="220" t="s">
        <v>367</v>
      </c>
      <c r="G242" s="221" t="s">
        <v>150</v>
      </c>
      <c r="H242" s="222">
        <v>2</v>
      </c>
      <c r="I242" s="223"/>
      <c r="J242" s="224">
        <f>ROUND(I242*H242,2)</f>
        <v>0</v>
      </c>
      <c r="K242" s="220" t="s">
        <v>19</v>
      </c>
      <c r="L242" s="44"/>
      <c r="M242" s="225" t="s">
        <v>19</v>
      </c>
      <c r="N242" s="226" t="s">
        <v>43</v>
      </c>
      <c r="O242" s="84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151</v>
      </c>
      <c r="AT242" s="229" t="s">
        <v>114</v>
      </c>
      <c r="AU242" s="229" t="s">
        <v>159</v>
      </c>
      <c r="AY242" s="17" t="s">
        <v>111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80</v>
      </c>
      <c r="BK242" s="230">
        <f>ROUND(I242*H242,2)</f>
        <v>0</v>
      </c>
      <c r="BL242" s="17" t="s">
        <v>151</v>
      </c>
      <c r="BM242" s="229" t="s">
        <v>297</v>
      </c>
    </row>
    <row r="243" spans="1:47" s="2" customFormat="1" ht="12">
      <c r="A243" s="38"/>
      <c r="B243" s="39"/>
      <c r="C243" s="40"/>
      <c r="D243" s="231" t="s">
        <v>121</v>
      </c>
      <c r="E243" s="40"/>
      <c r="F243" s="232" t="s">
        <v>367</v>
      </c>
      <c r="G243" s="40"/>
      <c r="H243" s="40"/>
      <c r="I243" s="136"/>
      <c r="J243" s="40"/>
      <c r="K243" s="40"/>
      <c r="L243" s="44"/>
      <c r="M243" s="233"/>
      <c r="N243" s="234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121</v>
      </c>
      <c r="AU243" s="17" t="s">
        <v>159</v>
      </c>
    </row>
    <row r="244" spans="1:47" s="2" customFormat="1" ht="12">
      <c r="A244" s="38"/>
      <c r="B244" s="39"/>
      <c r="C244" s="40"/>
      <c r="D244" s="231" t="s">
        <v>153</v>
      </c>
      <c r="E244" s="40"/>
      <c r="F244" s="239" t="s">
        <v>364</v>
      </c>
      <c r="G244" s="40"/>
      <c r="H244" s="40"/>
      <c r="I244" s="136"/>
      <c r="J244" s="40"/>
      <c r="K244" s="40"/>
      <c r="L244" s="44"/>
      <c r="M244" s="233"/>
      <c r="N244" s="234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153</v>
      </c>
      <c r="AU244" s="17" t="s">
        <v>159</v>
      </c>
    </row>
    <row r="245" spans="1:65" s="2" customFormat="1" ht="16.5" customHeight="1">
      <c r="A245" s="38"/>
      <c r="B245" s="39"/>
      <c r="C245" s="218" t="s">
        <v>368</v>
      </c>
      <c r="D245" s="218" t="s">
        <v>114</v>
      </c>
      <c r="E245" s="219" t="s">
        <v>369</v>
      </c>
      <c r="F245" s="220" t="s">
        <v>370</v>
      </c>
      <c r="G245" s="221" t="s">
        <v>150</v>
      </c>
      <c r="H245" s="222">
        <v>2</v>
      </c>
      <c r="I245" s="223"/>
      <c r="J245" s="224">
        <f>ROUND(I245*H245,2)</f>
        <v>0</v>
      </c>
      <c r="K245" s="220" t="s">
        <v>19</v>
      </c>
      <c r="L245" s="44"/>
      <c r="M245" s="225" t="s">
        <v>19</v>
      </c>
      <c r="N245" s="226" t="s">
        <v>43</v>
      </c>
      <c r="O245" s="84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151</v>
      </c>
      <c r="AT245" s="229" t="s">
        <v>114</v>
      </c>
      <c r="AU245" s="229" t="s">
        <v>159</v>
      </c>
      <c r="AY245" s="17" t="s">
        <v>111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80</v>
      </c>
      <c r="BK245" s="230">
        <f>ROUND(I245*H245,2)</f>
        <v>0</v>
      </c>
      <c r="BL245" s="17" t="s">
        <v>151</v>
      </c>
      <c r="BM245" s="229" t="s">
        <v>306</v>
      </c>
    </row>
    <row r="246" spans="1:47" s="2" customFormat="1" ht="12">
      <c r="A246" s="38"/>
      <c r="B246" s="39"/>
      <c r="C246" s="40"/>
      <c r="D246" s="231" t="s">
        <v>121</v>
      </c>
      <c r="E246" s="40"/>
      <c r="F246" s="232" t="s">
        <v>370</v>
      </c>
      <c r="G246" s="40"/>
      <c r="H246" s="40"/>
      <c r="I246" s="136"/>
      <c r="J246" s="40"/>
      <c r="K246" s="40"/>
      <c r="L246" s="44"/>
      <c r="M246" s="233"/>
      <c r="N246" s="234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121</v>
      </c>
      <c r="AU246" s="17" t="s">
        <v>159</v>
      </c>
    </row>
    <row r="247" spans="1:47" s="2" customFormat="1" ht="12">
      <c r="A247" s="38"/>
      <c r="B247" s="39"/>
      <c r="C247" s="40"/>
      <c r="D247" s="231" t="s">
        <v>153</v>
      </c>
      <c r="E247" s="40"/>
      <c r="F247" s="239" t="s">
        <v>371</v>
      </c>
      <c r="G247" s="40"/>
      <c r="H247" s="40"/>
      <c r="I247" s="136"/>
      <c r="J247" s="40"/>
      <c r="K247" s="40"/>
      <c r="L247" s="44"/>
      <c r="M247" s="233"/>
      <c r="N247" s="234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153</v>
      </c>
      <c r="AU247" s="17" t="s">
        <v>159</v>
      </c>
    </row>
    <row r="248" spans="1:65" s="2" customFormat="1" ht="16.5" customHeight="1">
      <c r="A248" s="38"/>
      <c r="B248" s="39"/>
      <c r="C248" s="218" t="s">
        <v>372</v>
      </c>
      <c r="D248" s="218" t="s">
        <v>114</v>
      </c>
      <c r="E248" s="219" t="s">
        <v>373</v>
      </c>
      <c r="F248" s="220" t="s">
        <v>374</v>
      </c>
      <c r="G248" s="221" t="s">
        <v>150</v>
      </c>
      <c r="H248" s="222">
        <v>2</v>
      </c>
      <c r="I248" s="223"/>
      <c r="J248" s="224">
        <f>ROUND(I248*H248,2)</f>
        <v>0</v>
      </c>
      <c r="K248" s="220" t="s">
        <v>19</v>
      </c>
      <c r="L248" s="44"/>
      <c r="M248" s="225" t="s">
        <v>19</v>
      </c>
      <c r="N248" s="226" t="s">
        <v>43</v>
      </c>
      <c r="O248" s="84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151</v>
      </c>
      <c r="AT248" s="229" t="s">
        <v>114</v>
      </c>
      <c r="AU248" s="229" t="s">
        <v>159</v>
      </c>
      <c r="AY248" s="17" t="s">
        <v>111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80</v>
      </c>
      <c r="BK248" s="230">
        <f>ROUND(I248*H248,2)</f>
        <v>0</v>
      </c>
      <c r="BL248" s="17" t="s">
        <v>151</v>
      </c>
      <c r="BM248" s="229" t="s">
        <v>313</v>
      </c>
    </row>
    <row r="249" spans="1:47" s="2" customFormat="1" ht="12">
      <c r="A249" s="38"/>
      <c r="B249" s="39"/>
      <c r="C249" s="40"/>
      <c r="D249" s="231" t="s">
        <v>121</v>
      </c>
      <c r="E249" s="40"/>
      <c r="F249" s="232" t="s">
        <v>374</v>
      </c>
      <c r="G249" s="40"/>
      <c r="H249" s="40"/>
      <c r="I249" s="136"/>
      <c r="J249" s="40"/>
      <c r="K249" s="40"/>
      <c r="L249" s="44"/>
      <c r="M249" s="233"/>
      <c r="N249" s="234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121</v>
      </c>
      <c r="AU249" s="17" t="s">
        <v>159</v>
      </c>
    </row>
    <row r="250" spans="1:47" s="2" customFormat="1" ht="12">
      <c r="A250" s="38"/>
      <c r="B250" s="39"/>
      <c r="C250" s="40"/>
      <c r="D250" s="231" t="s">
        <v>153</v>
      </c>
      <c r="E250" s="40"/>
      <c r="F250" s="239" t="s">
        <v>364</v>
      </c>
      <c r="G250" s="40"/>
      <c r="H250" s="40"/>
      <c r="I250" s="136"/>
      <c r="J250" s="40"/>
      <c r="K250" s="40"/>
      <c r="L250" s="44"/>
      <c r="M250" s="233"/>
      <c r="N250" s="234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153</v>
      </c>
      <c r="AU250" s="17" t="s">
        <v>159</v>
      </c>
    </row>
    <row r="251" spans="1:65" s="2" customFormat="1" ht="16.5" customHeight="1">
      <c r="A251" s="38"/>
      <c r="B251" s="39"/>
      <c r="C251" s="218" t="s">
        <v>375</v>
      </c>
      <c r="D251" s="218" t="s">
        <v>114</v>
      </c>
      <c r="E251" s="219" t="s">
        <v>376</v>
      </c>
      <c r="F251" s="220" t="s">
        <v>377</v>
      </c>
      <c r="G251" s="221" t="s">
        <v>150</v>
      </c>
      <c r="H251" s="222">
        <v>2</v>
      </c>
      <c r="I251" s="223"/>
      <c r="J251" s="224">
        <f>ROUND(I251*H251,2)</f>
        <v>0</v>
      </c>
      <c r="K251" s="220" t="s">
        <v>19</v>
      </c>
      <c r="L251" s="44"/>
      <c r="M251" s="225" t="s">
        <v>19</v>
      </c>
      <c r="N251" s="226" t="s">
        <v>43</v>
      </c>
      <c r="O251" s="84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151</v>
      </c>
      <c r="AT251" s="229" t="s">
        <v>114</v>
      </c>
      <c r="AU251" s="229" t="s">
        <v>159</v>
      </c>
      <c r="AY251" s="17" t="s">
        <v>111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80</v>
      </c>
      <c r="BK251" s="230">
        <f>ROUND(I251*H251,2)</f>
        <v>0</v>
      </c>
      <c r="BL251" s="17" t="s">
        <v>151</v>
      </c>
      <c r="BM251" s="229" t="s">
        <v>320</v>
      </c>
    </row>
    <row r="252" spans="1:47" s="2" customFormat="1" ht="12">
      <c r="A252" s="38"/>
      <c r="B252" s="39"/>
      <c r="C252" s="40"/>
      <c r="D252" s="231" t="s">
        <v>121</v>
      </c>
      <c r="E252" s="40"/>
      <c r="F252" s="232" t="s">
        <v>377</v>
      </c>
      <c r="G252" s="40"/>
      <c r="H252" s="40"/>
      <c r="I252" s="136"/>
      <c r="J252" s="40"/>
      <c r="K252" s="40"/>
      <c r="L252" s="44"/>
      <c r="M252" s="233"/>
      <c r="N252" s="234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121</v>
      </c>
      <c r="AU252" s="17" t="s">
        <v>159</v>
      </c>
    </row>
    <row r="253" spans="1:47" s="2" customFormat="1" ht="12">
      <c r="A253" s="38"/>
      <c r="B253" s="39"/>
      <c r="C253" s="40"/>
      <c r="D253" s="231" t="s">
        <v>153</v>
      </c>
      <c r="E253" s="40"/>
      <c r="F253" s="239" t="s">
        <v>364</v>
      </c>
      <c r="G253" s="40"/>
      <c r="H253" s="40"/>
      <c r="I253" s="136"/>
      <c r="J253" s="40"/>
      <c r="K253" s="40"/>
      <c r="L253" s="44"/>
      <c r="M253" s="233"/>
      <c r="N253" s="234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153</v>
      </c>
      <c r="AU253" s="17" t="s">
        <v>159</v>
      </c>
    </row>
    <row r="254" spans="1:65" s="2" customFormat="1" ht="16.5" customHeight="1">
      <c r="A254" s="38"/>
      <c r="B254" s="39"/>
      <c r="C254" s="218" t="s">
        <v>378</v>
      </c>
      <c r="D254" s="218" t="s">
        <v>114</v>
      </c>
      <c r="E254" s="219" t="s">
        <v>379</v>
      </c>
      <c r="F254" s="220" t="s">
        <v>380</v>
      </c>
      <c r="G254" s="221" t="s">
        <v>150</v>
      </c>
      <c r="H254" s="222">
        <v>1</v>
      </c>
      <c r="I254" s="223"/>
      <c r="J254" s="224">
        <f>ROUND(I254*H254,2)</f>
        <v>0</v>
      </c>
      <c r="K254" s="220" t="s">
        <v>19</v>
      </c>
      <c r="L254" s="44"/>
      <c r="M254" s="225" t="s">
        <v>19</v>
      </c>
      <c r="N254" s="226" t="s">
        <v>43</v>
      </c>
      <c r="O254" s="84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151</v>
      </c>
      <c r="AT254" s="229" t="s">
        <v>114</v>
      </c>
      <c r="AU254" s="229" t="s">
        <v>159</v>
      </c>
      <c r="AY254" s="17" t="s">
        <v>111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80</v>
      </c>
      <c r="BK254" s="230">
        <f>ROUND(I254*H254,2)</f>
        <v>0</v>
      </c>
      <c r="BL254" s="17" t="s">
        <v>151</v>
      </c>
      <c r="BM254" s="229" t="s">
        <v>328</v>
      </c>
    </row>
    <row r="255" spans="1:47" s="2" customFormat="1" ht="12">
      <c r="A255" s="38"/>
      <c r="B255" s="39"/>
      <c r="C255" s="40"/>
      <c r="D255" s="231" t="s">
        <v>121</v>
      </c>
      <c r="E255" s="40"/>
      <c r="F255" s="232" t="s">
        <v>380</v>
      </c>
      <c r="G255" s="40"/>
      <c r="H255" s="40"/>
      <c r="I255" s="136"/>
      <c r="J255" s="40"/>
      <c r="K255" s="40"/>
      <c r="L255" s="44"/>
      <c r="M255" s="233"/>
      <c r="N255" s="234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121</v>
      </c>
      <c r="AU255" s="17" t="s">
        <v>159</v>
      </c>
    </row>
    <row r="256" spans="1:47" s="2" customFormat="1" ht="12">
      <c r="A256" s="38"/>
      <c r="B256" s="39"/>
      <c r="C256" s="40"/>
      <c r="D256" s="231" t="s">
        <v>153</v>
      </c>
      <c r="E256" s="40"/>
      <c r="F256" s="239" t="s">
        <v>364</v>
      </c>
      <c r="G256" s="40"/>
      <c r="H256" s="40"/>
      <c r="I256" s="136"/>
      <c r="J256" s="40"/>
      <c r="K256" s="40"/>
      <c r="L256" s="44"/>
      <c r="M256" s="233"/>
      <c r="N256" s="234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153</v>
      </c>
      <c r="AU256" s="17" t="s">
        <v>159</v>
      </c>
    </row>
    <row r="257" spans="1:65" s="2" customFormat="1" ht="16.5" customHeight="1">
      <c r="A257" s="38"/>
      <c r="B257" s="39"/>
      <c r="C257" s="218" t="s">
        <v>381</v>
      </c>
      <c r="D257" s="218" t="s">
        <v>114</v>
      </c>
      <c r="E257" s="219" t="s">
        <v>382</v>
      </c>
      <c r="F257" s="220" t="s">
        <v>383</v>
      </c>
      <c r="G257" s="221" t="s">
        <v>150</v>
      </c>
      <c r="H257" s="222">
        <v>1</v>
      </c>
      <c r="I257" s="223"/>
      <c r="J257" s="224">
        <f>ROUND(I257*H257,2)</f>
        <v>0</v>
      </c>
      <c r="K257" s="220" t="s">
        <v>19</v>
      </c>
      <c r="L257" s="44"/>
      <c r="M257" s="225" t="s">
        <v>19</v>
      </c>
      <c r="N257" s="226" t="s">
        <v>43</v>
      </c>
      <c r="O257" s="84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151</v>
      </c>
      <c r="AT257" s="229" t="s">
        <v>114</v>
      </c>
      <c r="AU257" s="229" t="s">
        <v>159</v>
      </c>
      <c r="AY257" s="17" t="s">
        <v>111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80</v>
      </c>
      <c r="BK257" s="230">
        <f>ROUND(I257*H257,2)</f>
        <v>0</v>
      </c>
      <c r="BL257" s="17" t="s">
        <v>151</v>
      </c>
      <c r="BM257" s="229" t="s">
        <v>335</v>
      </c>
    </row>
    <row r="258" spans="1:47" s="2" customFormat="1" ht="12">
      <c r="A258" s="38"/>
      <c r="B258" s="39"/>
      <c r="C258" s="40"/>
      <c r="D258" s="231" t="s">
        <v>121</v>
      </c>
      <c r="E258" s="40"/>
      <c r="F258" s="232" t="s">
        <v>383</v>
      </c>
      <c r="G258" s="40"/>
      <c r="H258" s="40"/>
      <c r="I258" s="136"/>
      <c r="J258" s="40"/>
      <c r="K258" s="40"/>
      <c r="L258" s="44"/>
      <c r="M258" s="233"/>
      <c r="N258" s="234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121</v>
      </c>
      <c r="AU258" s="17" t="s">
        <v>159</v>
      </c>
    </row>
    <row r="259" spans="1:47" s="2" customFormat="1" ht="12">
      <c r="A259" s="38"/>
      <c r="B259" s="39"/>
      <c r="C259" s="40"/>
      <c r="D259" s="231" t="s">
        <v>153</v>
      </c>
      <c r="E259" s="40"/>
      <c r="F259" s="239" t="s">
        <v>384</v>
      </c>
      <c r="G259" s="40"/>
      <c r="H259" s="40"/>
      <c r="I259" s="136"/>
      <c r="J259" s="40"/>
      <c r="K259" s="40"/>
      <c r="L259" s="44"/>
      <c r="M259" s="233"/>
      <c r="N259" s="234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153</v>
      </c>
      <c r="AU259" s="17" t="s">
        <v>159</v>
      </c>
    </row>
    <row r="260" spans="1:65" s="2" customFormat="1" ht="16.5" customHeight="1">
      <c r="A260" s="38"/>
      <c r="B260" s="39"/>
      <c r="C260" s="218" t="s">
        <v>385</v>
      </c>
      <c r="D260" s="218" t="s">
        <v>114</v>
      </c>
      <c r="E260" s="219" t="s">
        <v>386</v>
      </c>
      <c r="F260" s="220" t="s">
        <v>387</v>
      </c>
      <c r="G260" s="221" t="s">
        <v>150</v>
      </c>
      <c r="H260" s="222">
        <v>1</v>
      </c>
      <c r="I260" s="223"/>
      <c r="J260" s="224">
        <f>ROUND(I260*H260,2)</f>
        <v>0</v>
      </c>
      <c r="K260" s="220" t="s">
        <v>19</v>
      </c>
      <c r="L260" s="44"/>
      <c r="M260" s="225" t="s">
        <v>19</v>
      </c>
      <c r="N260" s="226" t="s">
        <v>43</v>
      </c>
      <c r="O260" s="84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151</v>
      </c>
      <c r="AT260" s="229" t="s">
        <v>114</v>
      </c>
      <c r="AU260" s="229" t="s">
        <v>159</v>
      </c>
      <c r="AY260" s="17" t="s">
        <v>111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80</v>
      </c>
      <c r="BK260" s="230">
        <f>ROUND(I260*H260,2)</f>
        <v>0</v>
      </c>
      <c r="BL260" s="17" t="s">
        <v>151</v>
      </c>
      <c r="BM260" s="229" t="s">
        <v>343</v>
      </c>
    </row>
    <row r="261" spans="1:47" s="2" customFormat="1" ht="12">
      <c r="A261" s="38"/>
      <c r="B261" s="39"/>
      <c r="C261" s="40"/>
      <c r="D261" s="231" t="s">
        <v>121</v>
      </c>
      <c r="E261" s="40"/>
      <c r="F261" s="232" t="s">
        <v>387</v>
      </c>
      <c r="G261" s="40"/>
      <c r="H261" s="40"/>
      <c r="I261" s="136"/>
      <c r="J261" s="40"/>
      <c r="K261" s="40"/>
      <c r="L261" s="44"/>
      <c r="M261" s="233"/>
      <c r="N261" s="234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121</v>
      </c>
      <c r="AU261" s="17" t="s">
        <v>159</v>
      </c>
    </row>
    <row r="262" spans="1:47" s="2" customFormat="1" ht="12">
      <c r="A262" s="38"/>
      <c r="B262" s="39"/>
      <c r="C262" s="40"/>
      <c r="D262" s="231" t="s">
        <v>153</v>
      </c>
      <c r="E262" s="40"/>
      <c r="F262" s="239" t="s">
        <v>388</v>
      </c>
      <c r="G262" s="40"/>
      <c r="H262" s="40"/>
      <c r="I262" s="136"/>
      <c r="J262" s="40"/>
      <c r="K262" s="40"/>
      <c r="L262" s="44"/>
      <c r="M262" s="233"/>
      <c r="N262" s="234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153</v>
      </c>
      <c r="AU262" s="17" t="s">
        <v>159</v>
      </c>
    </row>
    <row r="263" spans="1:65" s="2" customFormat="1" ht="16.5" customHeight="1">
      <c r="A263" s="38"/>
      <c r="B263" s="39"/>
      <c r="C263" s="218" t="s">
        <v>389</v>
      </c>
      <c r="D263" s="218" t="s">
        <v>114</v>
      </c>
      <c r="E263" s="219" t="s">
        <v>390</v>
      </c>
      <c r="F263" s="220" t="s">
        <v>391</v>
      </c>
      <c r="G263" s="221" t="s">
        <v>150</v>
      </c>
      <c r="H263" s="222">
        <v>1</v>
      </c>
      <c r="I263" s="223"/>
      <c r="J263" s="224">
        <f>ROUND(I263*H263,2)</f>
        <v>0</v>
      </c>
      <c r="K263" s="220" t="s">
        <v>19</v>
      </c>
      <c r="L263" s="44"/>
      <c r="M263" s="225" t="s">
        <v>19</v>
      </c>
      <c r="N263" s="226" t="s">
        <v>43</v>
      </c>
      <c r="O263" s="84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151</v>
      </c>
      <c r="AT263" s="229" t="s">
        <v>114</v>
      </c>
      <c r="AU263" s="229" t="s">
        <v>159</v>
      </c>
      <c r="AY263" s="17" t="s">
        <v>111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80</v>
      </c>
      <c r="BK263" s="230">
        <f>ROUND(I263*H263,2)</f>
        <v>0</v>
      </c>
      <c r="BL263" s="17" t="s">
        <v>151</v>
      </c>
      <c r="BM263" s="229" t="s">
        <v>351</v>
      </c>
    </row>
    <row r="264" spans="1:47" s="2" customFormat="1" ht="12">
      <c r="A264" s="38"/>
      <c r="B264" s="39"/>
      <c r="C264" s="40"/>
      <c r="D264" s="231" t="s">
        <v>121</v>
      </c>
      <c r="E264" s="40"/>
      <c r="F264" s="232" t="s">
        <v>391</v>
      </c>
      <c r="G264" s="40"/>
      <c r="H264" s="40"/>
      <c r="I264" s="136"/>
      <c r="J264" s="40"/>
      <c r="K264" s="40"/>
      <c r="L264" s="44"/>
      <c r="M264" s="233"/>
      <c r="N264" s="234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121</v>
      </c>
      <c r="AU264" s="17" t="s">
        <v>159</v>
      </c>
    </row>
    <row r="265" spans="1:47" s="2" customFormat="1" ht="12">
      <c r="A265" s="38"/>
      <c r="B265" s="39"/>
      <c r="C265" s="40"/>
      <c r="D265" s="231" t="s">
        <v>153</v>
      </c>
      <c r="E265" s="40"/>
      <c r="F265" s="239" t="s">
        <v>392</v>
      </c>
      <c r="G265" s="40"/>
      <c r="H265" s="40"/>
      <c r="I265" s="136"/>
      <c r="J265" s="40"/>
      <c r="K265" s="40"/>
      <c r="L265" s="44"/>
      <c r="M265" s="233"/>
      <c r="N265" s="234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153</v>
      </c>
      <c r="AU265" s="17" t="s">
        <v>159</v>
      </c>
    </row>
    <row r="266" spans="1:63" s="12" customFormat="1" ht="20.85" customHeight="1">
      <c r="A266" s="12"/>
      <c r="B266" s="202"/>
      <c r="C266" s="203"/>
      <c r="D266" s="204" t="s">
        <v>71</v>
      </c>
      <c r="E266" s="216" t="s">
        <v>393</v>
      </c>
      <c r="F266" s="216" t="s">
        <v>394</v>
      </c>
      <c r="G266" s="203"/>
      <c r="H266" s="203"/>
      <c r="I266" s="206"/>
      <c r="J266" s="217">
        <f>BK266</f>
        <v>0</v>
      </c>
      <c r="K266" s="203"/>
      <c r="L266" s="208"/>
      <c r="M266" s="209"/>
      <c r="N266" s="210"/>
      <c r="O266" s="210"/>
      <c r="P266" s="211">
        <f>SUM(P267:P288)</f>
        <v>0</v>
      </c>
      <c r="Q266" s="210"/>
      <c r="R266" s="211">
        <f>SUM(R267:R288)</f>
        <v>0</v>
      </c>
      <c r="S266" s="210"/>
      <c r="T266" s="212">
        <f>SUM(T267:T288)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3" t="s">
        <v>82</v>
      </c>
      <c r="AT266" s="214" t="s">
        <v>71</v>
      </c>
      <c r="AU266" s="214" t="s">
        <v>82</v>
      </c>
      <c r="AY266" s="213" t="s">
        <v>111</v>
      </c>
      <c r="BK266" s="215">
        <f>SUM(BK267:BK288)</f>
        <v>0</v>
      </c>
    </row>
    <row r="267" spans="1:65" s="2" customFormat="1" ht="16.5" customHeight="1">
      <c r="A267" s="38"/>
      <c r="B267" s="39"/>
      <c r="C267" s="218" t="s">
        <v>395</v>
      </c>
      <c r="D267" s="218" t="s">
        <v>114</v>
      </c>
      <c r="E267" s="219" t="s">
        <v>396</v>
      </c>
      <c r="F267" s="220" t="s">
        <v>397</v>
      </c>
      <c r="G267" s="221" t="s">
        <v>398</v>
      </c>
      <c r="H267" s="222">
        <v>22.4</v>
      </c>
      <c r="I267" s="223"/>
      <c r="J267" s="224">
        <f>ROUND(I267*H267,2)</f>
        <v>0</v>
      </c>
      <c r="K267" s="220" t="s">
        <v>19</v>
      </c>
      <c r="L267" s="44"/>
      <c r="M267" s="225" t="s">
        <v>19</v>
      </c>
      <c r="N267" s="226" t="s">
        <v>43</v>
      </c>
      <c r="O267" s="84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151</v>
      </c>
      <c r="AT267" s="229" t="s">
        <v>114</v>
      </c>
      <c r="AU267" s="229" t="s">
        <v>159</v>
      </c>
      <c r="AY267" s="17" t="s">
        <v>111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80</v>
      </c>
      <c r="BK267" s="230">
        <f>ROUND(I267*H267,2)</f>
        <v>0</v>
      </c>
      <c r="BL267" s="17" t="s">
        <v>151</v>
      </c>
      <c r="BM267" s="229" t="s">
        <v>399</v>
      </c>
    </row>
    <row r="268" spans="1:47" s="2" customFormat="1" ht="12">
      <c r="A268" s="38"/>
      <c r="B268" s="39"/>
      <c r="C268" s="40"/>
      <c r="D268" s="231" t="s">
        <v>121</v>
      </c>
      <c r="E268" s="40"/>
      <c r="F268" s="232" t="s">
        <v>400</v>
      </c>
      <c r="G268" s="40"/>
      <c r="H268" s="40"/>
      <c r="I268" s="136"/>
      <c r="J268" s="40"/>
      <c r="K268" s="40"/>
      <c r="L268" s="44"/>
      <c r="M268" s="233"/>
      <c r="N268" s="234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121</v>
      </c>
      <c r="AU268" s="17" t="s">
        <v>159</v>
      </c>
    </row>
    <row r="269" spans="1:47" s="2" customFormat="1" ht="12">
      <c r="A269" s="38"/>
      <c r="B269" s="39"/>
      <c r="C269" s="40"/>
      <c r="D269" s="231" t="s">
        <v>153</v>
      </c>
      <c r="E269" s="40"/>
      <c r="F269" s="239" t="s">
        <v>401</v>
      </c>
      <c r="G269" s="40"/>
      <c r="H269" s="40"/>
      <c r="I269" s="136"/>
      <c r="J269" s="40"/>
      <c r="K269" s="40"/>
      <c r="L269" s="44"/>
      <c r="M269" s="233"/>
      <c r="N269" s="234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153</v>
      </c>
      <c r="AU269" s="17" t="s">
        <v>159</v>
      </c>
    </row>
    <row r="270" spans="1:51" s="13" customFormat="1" ht="12">
      <c r="A270" s="13"/>
      <c r="B270" s="240"/>
      <c r="C270" s="241"/>
      <c r="D270" s="231" t="s">
        <v>402</v>
      </c>
      <c r="E270" s="242" t="s">
        <v>19</v>
      </c>
      <c r="F270" s="243" t="s">
        <v>403</v>
      </c>
      <c r="G270" s="241"/>
      <c r="H270" s="244">
        <v>3.7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0" t="s">
        <v>402</v>
      </c>
      <c r="AU270" s="250" t="s">
        <v>159</v>
      </c>
      <c r="AV270" s="13" t="s">
        <v>82</v>
      </c>
      <c r="AW270" s="13" t="s">
        <v>33</v>
      </c>
      <c r="AX270" s="13" t="s">
        <v>72</v>
      </c>
      <c r="AY270" s="250" t="s">
        <v>111</v>
      </c>
    </row>
    <row r="271" spans="1:51" s="13" customFormat="1" ht="12">
      <c r="A271" s="13"/>
      <c r="B271" s="240"/>
      <c r="C271" s="241"/>
      <c r="D271" s="231" t="s">
        <v>402</v>
      </c>
      <c r="E271" s="242" t="s">
        <v>19</v>
      </c>
      <c r="F271" s="243" t="s">
        <v>404</v>
      </c>
      <c r="G271" s="241"/>
      <c r="H271" s="244">
        <v>2.7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0" t="s">
        <v>402</v>
      </c>
      <c r="AU271" s="250" t="s">
        <v>159</v>
      </c>
      <c r="AV271" s="13" t="s">
        <v>82</v>
      </c>
      <c r="AW271" s="13" t="s">
        <v>33</v>
      </c>
      <c r="AX271" s="13" t="s">
        <v>72</v>
      </c>
      <c r="AY271" s="250" t="s">
        <v>111</v>
      </c>
    </row>
    <row r="272" spans="1:51" s="13" customFormat="1" ht="12">
      <c r="A272" s="13"/>
      <c r="B272" s="240"/>
      <c r="C272" s="241"/>
      <c r="D272" s="231" t="s">
        <v>402</v>
      </c>
      <c r="E272" s="242" t="s">
        <v>19</v>
      </c>
      <c r="F272" s="243" t="s">
        <v>405</v>
      </c>
      <c r="G272" s="241"/>
      <c r="H272" s="244">
        <v>6.9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0" t="s">
        <v>402</v>
      </c>
      <c r="AU272" s="250" t="s">
        <v>159</v>
      </c>
      <c r="AV272" s="13" t="s">
        <v>82</v>
      </c>
      <c r="AW272" s="13" t="s">
        <v>33</v>
      </c>
      <c r="AX272" s="13" t="s">
        <v>72</v>
      </c>
      <c r="AY272" s="250" t="s">
        <v>111</v>
      </c>
    </row>
    <row r="273" spans="1:51" s="13" customFormat="1" ht="12">
      <c r="A273" s="13"/>
      <c r="B273" s="240"/>
      <c r="C273" s="241"/>
      <c r="D273" s="231" t="s">
        <v>402</v>
      </c>
      <c r="E273" s="242" t="s">
        <v>19</v>
      </c>
      <c r="F273" s="243" t="s">
        <v>406</v>
      </c>
      <c r="G273" s="241"/>
      <c r="H273" s="244">
        <v>2.8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0" t="s">
        <v>402</v>
      </c>
      <c r="AU273" s="250" t="s">
        <v>159</v>
      </c>
      <c r="AV273" s="13" t="s">
        <v>82</v>
      </c>
      <c r="AW273" s="13" t="s">
        <v>33</v>
      </c>
      <c r="AX273" s="13" t="s">
        <v>72</v>
      </c>
      <c r="AY273" s="250" t="s">
        <v>111</v>
      </c>
    </row>
    <row r="274" spans="1:51" s="13" customFormat="1" ht="12">
      <c r="A274" s="13"/>
      <c r="B274" s="240"/>
      <c r="C274" s="241"/>
      <c r="D274" s="231" t="s">
        <v>402</v>
      </c>
      <c r="E274" s="242" t="s">
        <v>19</v>
      </c>
      <c r="F274" s="243" t="s">
        <v>407</v>
      </c>
      <c r="G274" s="241"/>
      <c r="H274" s="244">
        <v>3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0" t="s">
        <v>402</v>
      </c>
      <c r="AU274" s="250" t="s">
        <v>159</v>
      </c>
      <c r="AV274" s="13" t="s">
        <v>82</v>
      </c>
      <c r="AW274" s="13" t="s">
        <v>33</v>
      </c>
      <c r="AX274" s="13" t="s">
        <v>72</v>
      </c>
      <c r="AY274" s="250" t="s">
        <v>111</v>
      </c>
    </row>
    <row r="275" spans="1:51" s="13" customFormat="1" ht="12">
      <c r="A275" s="13"/>
      <c r="B275" s="240"/>
      <c r="C275" s="241"/>
      <c r="D275" s="231" t="s">
        <v>402</v>
      </c>
      <c r="E275" s="242" t="s">
        <v>19</v>
      </c>
      <c r="F275" s="243" t="s">
        <v>408</v>
      </c>
      <c r="G275" s="241"/>
      <c r="H275" s="244">
        <v>3.3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0" t="s">
        <v>402</v>
      </c>
      <c r="AU275" s="250" t="s">
        <v>159</v>
      </c>
      <c r="AV275" s="13" t="s">
        <v>82</v>
      </c>
      <c r="AW275" s="13" t="s">
        <v>33</v>
      </c>
      <c r="AX275" s="13" t="s">
        <v>72</v>
      </c>
      <c r="AY275" s="250" t="s">
        <v>111</v>
      </c>
    </row>
    <row r="276" spans="1:51" s="14" customFormat="1" ht="12">
      <c r="A276" s="14"/>
      <c r="B276" s="251"/>
      <c r="C276" s="252"/>
      <c r="D276" s="231" t="s">
        <v>402</v>
      </c>
      <c r="E276" s="253" t="s">
        <v>19</v>
      </c>
      <c r="F276" s="254" t="s">
        <v>409</v>
      </c>
      <c r="G276" s="252"/>
      <c r="H276" s="255">
        <v>22.400000000000002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1" t="s">
        <v>402</v>
      </c>
      <c r="AU276" s="261" t="s">
        <v>159</v>
      </c>
      <c r="AV276" s="14" t="s">
        <v>164</v>
      </c>
      <c r="AW276" s="14" t="s">
        <v>33</v>
      </c>
      <c r="AX276" s="14" t="s">
        <v>80</v>
      </c>
      <c r="AY276" s="261" t="s">
        <v>111</v>
      </c>
    </row>
    <row r="277" spans="1:65" s="2" customFormat="1" ht="16.5" customHeight="1">
      <c r="A277" s="38"/>
      <c r="B277" s="39"/>
      <c r="C277" s="218" t="s">
        <v>410</v>
      </c>
      <c r="D277" s="218" t="s">
        <v>114</v>
      </c>
      <c r="E277" s="219" t="s">
        <v>411</v>
      </c>
      <c r="F277" s="220" t="s">
        <v>412</v>
      </c>
      <c r="G277" s="221" t="s">
        <v>150</v>
      </c>
      <c r="H277" s="222">
        <v>2</v>
      </c>
      <c r="I277" s="223"/>
      <c r="J277" s="224">
        <f>ROUND(I277*H277,2)</f>
        <v>0</v>
      </c>
      <c r="K277" s="220" t="s">
        <v>19</v>
      </c>
      <c r="L277" s="44"/>
      <c r="M277" s="225" t="s">
        <v>19</v>
      </c>
      <c r="N277" s="226" t="s">
        <v>43</v>
      </c>
      <c r="O277" s="84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151</v>
      </c>
      <c r="AT277" s="229" t="s">
        <v>114</v>
      </c>
      <c r="AU277" s="229" t="s">
        <v>159</v>
      </c>
      <c r="AY277" s="17" t="s">
        <v>111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80</v>
      </c>
      <c r="BK277" s="230">
        <f>ROUND(I277*H277,2)</f>
        <v>0</v>
      </c>
      <c r="BL277" s="17" t="s">
        <v>151</v>
      </c>
      <c r="BM277" s="229" t="s">
        <v>413</v>
      </c>
    </row>
    <row r="278" spans="1:47" s="2" customFormat="1" ht="12">
      <c r="A278" s="38"/>
      <c r="B278" s="39"/>
      <c r="C278" s="40"/>
      <c r="D278" s="231" t="s">
        <v>121</v>
      </c>
      <c r="E278" s="40"/>
      <c r="F278" s="232" t="s">
        <v>412</v>
      </c>
      <c r="G278" s="40"/>
      <c r="H278" s="40"/>
      <c r="I278" s="136"/>
      <c r="J278" s="40"/>
      <c r="K278" s="40"/>
      <c r="L278" s="44"/>
      <c r="M278" s="233"/>
      <c r="N278" s="234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121</v>
      </c>
      <c r="AU278" s="17" t="s">
        <v>159</v>
      </c>
    </row>
    <row r="279" spans="1:47" s="2" customFormat="1" ht="12">
      <c r="A279" s="38"/>
      <c r="B279" s="39"/>
      <c r="C279" s="40"/>
      <c r="D279" s="231" t="s">
        <v>153</v>
      </c>
      <c r="E279" s="40"/>
      <c r="F279" s="239" t="s">
        <v>414</v>
      </c>
      <c r="G279" s="40"/>
      <c r="H279" s="40"/>
      <c r="I279" s="136"/>
      <c r="J279" s="40"/>
      <c r="K279" s="40"/>
      <c r="L279" s="44"/>
      <c r="M279" s="233"/>
      <c r="N279" s="234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153</v>
      </c>
      <c r="AU279" s="17" t="s">
        <v>159</v>
      </c>
    </row>
    <row r="280" spans="1:65" s="2" customFormat="1" ht="16.5" customHeight="1">
      <c r="A280" s="38"/>
      <c r="B280" s="39"/>
      <c r="C280" s="218" t="s">
        <v>415</v>
      </c>
      <c r="D280" s="218" t="s">
        <v>114</v>
      </c>
      <c r="E280" s="219" t="s">
        <v>416</v>
      </c>
      <c r="F280" s="220" t="s">
        <v>417</v>
      </c>
      <c r="G280" s="221" t="s">
        <v>150</v>
      </c>
      <c r="H280" s="222">
        <v>2.6</v>
      </c>
      <c r="I280" s="223"/>
      <c r="J280" s="224">
        <f>ROUND(I280*H280,2)</f>
        <v>0</v>
      </c>
      <c r="K280" s="220" t="s">
        <v>19</v>
      </c>
      <c r="L280" s="44"/>
      <c r="M280" s="225" t="s">
        <v>19</v>
      </c>
      <c r="N280" s="226" t="s">
        <v>43</v>
      </c>
      <c r="O280" s="84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151</v>
      </c>
      <c r="AT280" s="229" t="s">
        <v>114</v>
      </c>
      <c r="AU280" s="229" t="s">
        <v>159</v>
      </c>
      <c r="AY280" s="17" t="s">
        <v>111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80</v>
      </c>
      <c r="BK280" s="230">
        <f>ROUND(I280*H280,2)</f>
        <v>0</v>
      </c>
      <c r="BL280" s="17" t="s">
        <v>151</v>
      </c>
      <c r="BM280" s="229" t="s">
        <v>418</v>
      </c>
    </row>
    <row r="281" spans="1:47" s="2" customFormat="1" ht="12">
      <c r="A281" s="38"/>
      <c r="B281" s="39"/>
      <c r="C281" s="40"/>
      <c r="D281" s="231" t="s">
        <v>121</v>
      </c>
      <c r="E281" s="40"/>
      <c r="F281" s="232" t="s">
        <v>417</v>
      </c>
      <c r="G281" s="40"/>
      <c r="H281" s="40"/>
      <c r="I281" s="136"/>
      <c r="J281" s="40"/>
      <c r="K281" s="40"/>
      <c r="L281" s="44"/>
      <c r="M281" s="233"/>
      <c r="N281" s="234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121</v>
      </c>
      <c r="AU281" s="17" t="s">
        <v>159</v>
      </c>
    </row>
    <row r="282" spans="1:47" s="2" customFormat="1" ht="12">
      <c r="A282" s="38"/>
      <c r="B282" s="39"/>
      <c r="C282" s="40"/>
      <c r="D282" s="231" t="s">
        <v>153</v>
      </c>
      <c r="E282" s="40"/>
      <c r="F282" s="239" t="s">
        <v>419</v>
      </c>
      <c r="G282" s="40"/>
      <c r="H282" s="40"/>
      <c r="I282" s="136"/>
      <c r="J282" s="40"/>
      <c r="K282" s="40"/>
      <c r="L282" s="44"/>
      <c r="M282" s="233"/>
      <c r="N282" s="234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153</v>
      </c>
      <c r="AU282" s="17" t="s">
        <v>159</v>
      </c>
    </row>
    <row r="283" spans="1:51" s="13" customFormat="1" ht="12">
      <c r="A283" s="13"/>
      <c r="B283" s="240"/>
      <c r="C283" s="241"/>
      <c r="D283" s="231" t="s">
        <v>402</v>
      </c>
      <c r="E283" s="242" t="s">
        <v>19</v>
      </c>
      <c r="F283" s="243" t="s">
        <v>420</v>
      </c>
      <c r="G283" s="241"/>
      <c r="H283" s="244">
        <v>1.6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0" t="s">
        <v>402</v>
      </c>
      <c r="AU283" s="250" t="s">
        <v>159</v>
      </c>
      <c r="AV283" s="13" t="s">
        <v>82</v>
      </c>
      <c r="AW283" s="13" t="s">
        <v>33</v>
      </c>
      <c r="AX283" s="13" t="s">
        <v>72</v>
      </c>
      <c r="AY283" s="250" t="s">
        <v>111</v>
      </c>
    </row>
    <row r="284" spans="1:51" s="13" customFormat="1" ht="12">
      <c r="A284" s="13"/>
      <c r="B284" s="240"/>
      <c r="C284" s="241"/>
      <c r="D284" s="231" t="s">
        <v>402</v>
      </c>
      <c r="E284" s="242" t="s">
        <v>19</v>
      </c>
      <c r="F284" s="243" t="s">
        <v>421</v>
      </c>
      <c r="G284" s="241"/>
      <c r="H284" s="244">
        <v>1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0" t="s">
        <v>402</v>
      </c>
      <c r="AU284" s="250" t="s">
        <v>159</v>
      </c>
      <c r="AV284" s="13" t="s">
        <v>82</v>
      </c>
      <c r="AW284" s="13" t="s">
        <v>33</v>
      </c>
      <c r="AX284" s="13" t="s">
        <v>72</v>
      </c>
      <c r="AY284" s="250" t="s">
        <v>111</v>
      </c>
    </row>
    <row r="285" spans="1:51" s="14" customFormat="1" ht="12">
      <c r="A285" s="14"/>
      <c r="B285" s="251"/>
      <c r="C285" s="252"/>
      <c r="D285" s="231" t="s">
        <v>402</v>
      </c>
      <c r="E285" s="253" t="s">
        <v>19</v>
      </c>
      <c r="F285" s="254" t="s">
        <v>409</v>
      </c>
      <c r="G285" s="252"/>
      <c r="H285" s="255">
        <v>2.6</v>
      </c>
      <c r="I285" s="256"/>
      <c r="J285" s="252"/>
      <c r="K285" s="252"/>
      <c r="L285" s="257"/>
      <c r="M285" s="258"/>
      <c r="N285" s="259"/>
      <c r="O285" s="259"/>
      <c r="P285" s="259"/>
      <c r="Q285" s="259"/>
      <c r="R285" s="259"/>
      <c r="S285" s="259"/>
      <c r="T285" s="26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1" t="s">
        <v>402</v>
      </c>
      <c r="AU285" s="261" t="s">
        <v>159</v>
      </c>
      <c r="AV285" s="14" t="s">
        <v>164</v>
      </c>
      <c r="AW285" s="14" t="s">
        <v>33</v>
      </c>
      <c r="AX285" s="14" t="s">
        <v>80</v>
      </c>
      <c r="AY285" s="261" t="s">
        <v>111</v>
      </c>
    </row>
    <row r="286" spans="1:65" s="2" customFormat="1" ht="16.5" customHeight="1">
      <c r="A286" s="38"/>
      <c r="B286" s="39"/>
      <c r="C286" s="218" t="s">
        <v>422</v>
      </c>
      <c r="D286" s="218" t="s">
        <v>114</v>
      </c>
      <c r="E286" s="219" t="s">
        <v>423</v>
      </c>
      <c r="F286" s="220" t="s">
        <v>424</v>
      </c>
      <c r="G286" s="221" t="s">
        <v>150</v>
      </c>
      <c r="H286" s="222">
        <v>1</v>
      </c>
      <c r="I286" s="223"/>
      <c r="J286" s="224">
        <f>ROUND(I286*H286,2)</f>
        <v>0</v>
      </c>
      <c r="K286" s="220" t="s">
        <v>19</v>
      </c>
      <c r="L286" s="44"/>
      <c r="M286" s="225" t="s">
        <v>19</v>
      </c>
      <c r="N286" s="226" t="s">
        <v>43</v>
      </c>
      <c r="O286" s="84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151</v>
      </c>
      <c r="AT286" s="229" t="s">
        <v>114</v>
      </c>
      <c r="AU286" s="229" t="s">
        <v>159</v>
      </c>
      <c r="AY286" s="17" t="s">
        <v>111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80</v>
      </c>
      <c r="BK286" s="230">
        <f>ROUND(I286*H286,2)</f>
        <v>0</v>
      </c>
      <c r="BL286" s="17" t="s">
        <v>151</v>
      </c>
      <c r="BM286" s="229" t="s">
        <v>425</v>
      </c>
    </row>
    <row r="287" spans="1:47" s="2" customFormat="1" ht="12">
      <c r="A287" s="38"/>
      <c r="B287" s="39"/>
      <c r="C287" s="40"/>
      <c r="D287" s="231" t="s">
        <v>121</v>
      </c>
      <c r="E287" s="40"/>
      <c r="F287" s="232" t="s">
        <v>424</v>
      </c>
      <c r="G287" s="40"/>
      <c r="H287" s="40"/>
      <c r="I287" s="136"/>
      <c r="J287" s="40"/>
      <c r="K287" s="40"/>
      <c r="L287" s="44"/>
      <c r="M287" s="233"/>
      <c r="N287" s="234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121</v>
      </c>
      <c r="AU287" s="17" t="s">
        <v>159</v>
      </c>
    </row>
    <row r="288" spans="1:47" s="2" customFormat="1" ht="12">
      <c r="A288" s="38"/>
      <c r="B288" s="39"/>
      <c r="C288" s="40"/>
      <c r="D288" s="231" t="s">
        <v>153</v>
      </c>
      <c r="E288" s="40"/>
      <c r="F288" s="239" t="s">
        <v>426</v>
      </c>
      <c r="G288" s="40"/>
      <c r="H288" s="40"/>
      <c r="I288" s="136"/>
      <c r="J288" s="40"/>
      <c r="K288" s="40"/>
      <c r="L288" s="44"/>
      <c r="M288" s="233"/>
      <c r="N288" s="234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153</v>
      </c>
      <c r="AU288" s="17" t="s">
        <v>159</v>
      </c>
    </row>
    <row r="289" spans="1:63" s="12" customFormat="1" ht="20.85" customHeight="1">
      <c r="A289" s="12"/>
      <c r="B289" s="202"/>
      <c r="C289" s="203"/>
      <c r="D289" s="204" t="s">
        <v>71</v>
      </c>
      <c r="E289" s="216" t="s">
        <v>427</v>
      </c>
      <c r="F289" s="216" t="s">
        <v>428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SUM(P290:P333)</f>
        <v>0</v>
      </c>
      <c r="Q289" s="210"/>
      <c r="R289" s="211">
        <f>SUM(R290:R333)</f>
        <v>0</v>
      </c>
      <c r="S289" s="210"/>
      <c r="T289" s="212">
        <f>SUM(T290:T333)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82</v>
      </c>
      <c r="AT289" s="214" t="s">
        <v>71</v>
      </c>
      <c r="AU289" s="214" t="s">
        <v>82</v>
      </c>
      <c r="AY289" s="213" t="s">
        <v>111</v>
      </c>
      <c r="BK289" s="215">
        <f>SUM(BK290:BK333)</f>
        <v>0</v>
      </c>
    </row>
    <row r="290" spans="1:65" s="2" customFormat="1" ht="16.5" customHeight="1">
      <c r="A290" s="38"/>
      <c r="B290" s="39"/>
      <c r="C290" s="218" t="s">
        <v>429</v>
      </c>
      <c r="D290" s="218" t="s">
        <v>114</v>
      </c>
      <c r="E290" s="219" t="s">
        <v>430</v>
      </c>
      <c r="F290" s="220" t="s">
        <v>431</v>
      </c>
      <c r="G290" s="221" t="s">
        <v>150</v>
      </c>
      <c r="H290" s="222">
        <v>1</v>
      </c>
      <c r="I290" s="223"/>
      <c r="J290" s="224">
        <f>ROUND(I290*H290,2)</f>
        <v>0</v>
      </c>
      <c r="K290" s="220" t="s">
        <v>19</v>
      </c>
      <c r="L290" s="44"/>
      <c r="M290" s="225" t="s">
        <v>19</v>
      </c>
      <c r="N290" s="226" t="s">
        <v>43</v>
      </c>
      <c r="O290" s="84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151</v>
      </c>
      <c r="AT290" s="229" t="s">
        <v>114</v>
      </c>
      <c r="AU290" s="229" t="s">
        <v>159</v>
      </c>
      <c r="AY290" s="17" t="s">
        <v>111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80</v>
      </c>
      <c r="BK290" s="230">
        <f>ROUND(I290*H290,2)</f>
        <v>0</v>
      </c>
      <c r="BL290" s="17" t="s">
        <v>151</v>
      </c>
      <c r="BM290" s="229" t="s">
        <v>432</v>
      </c>
    </row>
    <row r="291" spans="1:47" s="2" customFormat="1" ht="12">
      <c r="A291" s="38"/>
      <c r="B291" s="39"/>
      <c r="C291" s="40"/>
      <c r="D291" s="231" t="s">
        <v>121</v>
      </c>
      <c r="E291" s="40"/>
      <c r="F291" s="232" t="s">
        <v>431</v>
      </c>
      <c r="G291" s="40"/>
      <c r="H291" s="40"/>
      <c r="I291" s="136"/>
      <c r="J291" s="40"/>
      <c r="K291" s="40"/>
      <c r="L291" s="44"/>
      <c r="M291" s="233"/>
      <c r="N291" s="234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121</v>
      </c>
      <c r="AU291" s="17" t="s">
        <v>159</v>
      </c>
    </row>
    <row r="292" spans="1:47" s="2" customFormat="1" ht="12">
      <c r="A292" s="38"/>
      <c r="B292" s="39"/>
      <c r="C292" s="40"/>
      <c r="D292" s="231" t="s">
        <v>153</v>
      </c>
      <c r="E292" s="40"/>
      <c r="F292" s="239" t="s">
        <v>433</v>
      </c>
      <c r="G292" s="40"/>
      <c r="H292" s="40"/>
      <c r="I292" s="136"/>
      <c r="J292" s="40"/>
      <c r="K292" s="40"/>
      <c r="L292" s="44"/>
      <c r="M292" s="233"/>
      <c r="N292" s="234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153</v>
      </c>
      <c r="AU292" s="17" t="s">
        <v>159</v>
      </c>
    </row>
    <row r="293" spans="1:65" s="2" customFormat="1" ht="16.5" customHeight="1">
      <c r="A293" s="38"/>
      <c r="B293" s="39"/>
      <c r="C293" s="218" t="s">
        <v>434</v>
      </c>
      <c r="D293" s="218" t="s">
        <v>114</v>
      </c>
      <c r="E293" s="219" t="s">
        <v>435</v>
      </c>
      <c r="F293" s="220" t="s">
        <v>436</v>
      </c>
      <c r="G293" s="221" t="s">
        <v>150</v>
      </c>
      <c r="H293" s="222">
        <v>2</v>
      </c>
      <c r="I293" s="223"/>
      <c r="J293" s="224">
        <f>ROUND(I293*H293,2)</f>
        <v>0</v>
      </c>
      <c r="K293" s="220" t="s">
        <v>19</v>
      </c>
      <c r="L293" s="44"/>
      <c r="M293" s="225" t="s">
        <v>19</v>
      </c>
      <c r="N293" s="226" t="s">
        <v>43</v>
      </c>
      <c r="O293" s="84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151</v>
      </c>
      <c r="AT293" s="229" t="s">
        <v>114</v>
      </c>
      <c r="AU293" s="229" t="s">
        <v>159</v>
      </c>
      <c r="AY293" s="17" t="s">
        <v>111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80</v>
      </c>
      <c r="BK293" s="230">
        <f>ROUND(I293*H293,2)</f>
        <v>0</v>
      </c>
      <c r="BL293" s="17" t="s">
        <v>151</v>
      </c>
      <c r="BM293" s="229" t="s">
        <v>437</v>
      </c>
    </row>
    <row r="294" spans="1:47" s="2" customFormat="1" ht="12">
      <c r="A294" s="38"/>
      <c r="B294" s="39"/>
      <c r="C294" s="40"/>
      <c r="D294" s="231" t="s">
        <v>121</v>
      </c>
      <c r="E294" s="40"/>
      <c r="F294" s="232" t="s">
        <v>436</v>
      </c>
      <c r="G294" s="40"/>
      <c r="H294" s="40"/>
      <c r="I294" s="136"/>
      <c r="J294" s="40"/>
      <c r="K294" s="40"/>
      <c r="L294" s="44"/>
      <c r="M294" s="233"/>
      <c r="N294" s="234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121</v>
      </c>
      <c r="AU294" s="17" t="s">
        <v>159</v>
      </c>
    </row>
    <row r="295" spans="1:47" s="2" customFormat="1" ht="12">
      <c r="A295" s="38"/>
      <c r="B295" s="39"/>
      <c r="C295" s="40"/>
      <c r="D295" s="231" t="s">
        <v>153</v>
      </c>
      <c r="E295" s="40"/>
      <c r="F295" s="239" t="s">
        <v>438</v>
      </c>
      <c r="G295" s="40"/>
      <c r="H295" s="40"/>
      <c r="I295" s="136"/>
      <c r="J295" s="40"/>
      <c r="K295" s="40"/>
      <c r="L295" s="44"/>
      <c r="M295" s="233"/>
      <c r="N295" s="234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153</v>
      </c>
      <c r="AU295" s="17" t="s">
        <v>159</v>
      </c>
    </row>
    <row r="296" spans="1:65" s="2" customFormat="1" ht="16.5" customHeight="1">
      <c r="A296" s="38"/>
      <c r="B296" s="39"/>
      <c r="C296" s="218" t="s">
        <v>439</v>
      </c>
      <c r="D296" s="218" t="s">
        <v>114</v>
      </c>
      <c r="E296" s="219" t="s">
        <v>440</v>
      </c>
      <c r="F296" s="220" t="s">
        <v>441</v>
      </c>
      <c r="G296" s="221" t="s">
        <v>150</v>
      </c>
      <c r="H296" s="222">
        <v>1</v>
      </c>
      <c r="I296" s="223"/>
      <c r="J296" s="224">
        <f>ROUND(I296*H296,2)</f>
        <v>0</v>
      </c>
      <c r="K296" s="220" t="s">
        <v>19</v>
      </c>
      <c r="L296" s="44"/>
      <c r="M296" s="225" t="s">
        <v>19</v>
      </c>
      <c r="N296" s="226" t="s">
        <v>43</v>
      </c>
      <c r="O296" s="84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151</v>
      </c>
      <c r="AT296" s="229" t="s">
        <v>114</v>
      </c>
      <c r="AU296" s="229" t="s">
        <v>159</v>
      </c>
      <c r="AY296" s="17" t="s">
        <v>111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80</v>
      </c>
      <c r="BK296" s="230">
        <f>ROUND(I296*H296,2)</f>
        <v>0</v>
      </c>
      <c r="BL296" s="17" t="s">
        <v>151</v>
      </c>
      <c r="BM296" s="229" t="s">
        <v>442</v>
      </c>
    </row>
    <row r="297" spans="1:47" s="2" customFormat="1" ht="12">
      <c r="A297" s="38"/>
      <c r="B297" s="39"/>
      <c r="C297" s="40"/>
      <c r="D297" s="231" t="s">
        <v>121</v>
      </c>
      <c r="E297" s="40"/>
      <c r="F297" s="232" t="s">
        <v>441</v>
      </c>
      <c r="G297" s="40"/>
      <c r="H297" s="40"/>
      <c r="I297" s="136"/>
      <c r="J297" s="40"/>
      <c r="K297" s="40"/>
      <c r="L297" s="44"/>
      <c r="M297" s="233"/>
      <c r="N297" s="234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121</v>
      </c>
      <c r="AU297" s="17" t="s">
        <v>159</v>
      </c>
    </row>
    <row r="298" spans="1:47" s="2" customFormat="1" ht="12">
      <c r="A298" s="38"/>
      <c r="B298" s="39"/>
      <c r="C298" s="40"/>
      <c r="D298" s="231" t="s">
        <v>153</v>
      </c>
      <c r="E298" s="40"/>
      <c r="F298" s="239" t="s">
        <v>443</v>
      </c>
      <c r="G298" s="40"/>
      <c r="H298" s="40"/>
      <c r="I298" s="136"/>
      <c r="J298" s="40"/>
      <c r="K298" s="40"/>
      <c r="L298" s="44"/>
      <c r="M298" s="233"/>
      <c r="N298" s="234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153</v>
      </c>
      <c r="AU298" s="17" t="s">
        <v>159</v>
      </c>
    </row>
    <row r="299" spans="1:65" s="2" customFormat="1" ht="16.5" customHeight="1">
      <c r="A299" s="38"/>
      <c r="B299" s="39"/>
      <c r="C299" s="218" t="s">
        <v>444</v>
      </c>
      <c r="D299" s="218" t="s">
        <v>114</v>
      </c>
      <c r="E299" s="219" t="s">
        <v>445</v>
      </c>
      <c r="F299" s="220" t="s">
        <v>446</v>
      </c>
      <c r="G299" s="221" t="s">
        <v>150</v>
      </c>
      <c r="H299" s="222">
        <v>8</v>
      </c>
      <c r="I299" s="223"/>
      <c r="J299" s="224">
        <f>ROUND(I299*H299,2)</f>
        <v>0</v>
      </c>
      <c r="K299" s="220" t="s">
        <v>19</v>
      </c>
      <c r="L299" s="44"/>
      <c r="M299" s="225" t="s">
        <v>19</v>
      </c>
      <c r="N299" s="226" t="s">
        <v>43</v>
      </c>
      <c r="O299" s="84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9" t="s">
        <v>151</v>
      </c>
      <c r="AT299" s="229" t="s">
        <v>114</v>
      </c>
      <c r="AU299" s="229" t="s">
        <v>159</v>
      </c>
      <c r="AY299" s="17" t="s">
        <v>111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7" t="s">
        <v>80</v>
      </c>
      <c r="BK299" s="230">
        <f>ROUND(I299*H299,2)</f>
        <v>0</v>
      </c>
      <c r="BL299" s="17" t="s">
        <v>151</v>
      </c>
      <c r="BM299" s="229" t="s">
        <v>447</v>
      </c>
    </row>
    <row r="300" spans="1:47" s="2" customFormat="1" ht="12">
      <c r="A300" s="38"/>
      <c r="B300" s="39"/>
      <c r="C300" s="40"/>
      <c r="D300" s="231" t="s">
        <v>121</v>
      </c>
      <c r="E300" s="40"/>
      <c r="F300" s="232" t="s">
        <v>446</v>
      </c>
      <c r="G300" s="40"/>
      <c r="H300" s="40"/>
      <c r="I300" s="136"/>
      <c r="J300" s="40"/>
      <c r="K300" s="40"/>
      <c r="L300" s="44"/>
      <c r="M300" s="233"/>
      <c r="N300" s="234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121</v>
      </c>
      <c r="AU300" s="17" t="s">
        <v>159</v>
      </c>
    </row>
    <row r="301" spans="1:47" s="2" customFormat="1" ht="12">
      <c r="A301" s="38"/>
      <c r="B301" s="39"/>
      <c r="C301" s="40"/>
      <c r="D301" s="231" t="s">
        <v>153</v>
      </c>
      <c r="E301" s="40"/>
      <c r="F301" s="239" t="s">
        <v>448</v>
      </c>
      <c r="G301" s="40"/>
      <c r="H301" s="40"/>
      <c r="I301" s="136"/>
      <c r="J301" s="40"/>
      <c r="K301" s="40"/>
      <c r="L301" s="44"/>
      <c r="M301" s="233"/>
      <c r="N301" s="234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153</v>
      </c>
      <c r="AU301" s="17" t="s">
        <v>159</v>
      </c>
    </row>
    <row r="302" spans="1:65" s="2" customFormat="1" ht="16.5" customHeight="1">
      <c r="A302" s="38"/>
      <c r="B302" s="39"/>
      <c r="C302" s="218" t="s">
        <v>449</v>
      </c>
      <c r="D302" s="218" t="s">
        <v>114</v>
      </c>
      <c r="E302" s="219" t="s">
        <v>450</v>
      </c>
      <c r="F302" s="220" t="s">
        <v>451</v>
      </c>
      <c r="G302" s="221" t="s">
        <v>150</v>
      </c>
      <c r="H302" s="222">
        <v>5</v>
      </c>
      <c r="I302" s="223"/>
      <c r="J302" s="224">
        <f>ROUND(I302*H302,2)</f>
        <v>0</v>
      </c>
      <c r="K302" s="220" t="s">
        <v>19</v>
      </c>
      <c r="L302" s="44"/>
      <c r="M302" s="225" t="s">
        <v>19</v>
      </c>
      <c r="N302" s="226" t="s">
        <v>43</v>
      </c>
      <c r="O302" s="84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151</v>
      </c>
      <c r="AT302" s="229" t="s">
        <v>114</v>
      </c>
      <c r="AU302" s="229" t="s">
        <v>159</v>
      </c>
      <c r="AY302" s="17" t="s">
        <v>111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80</v>
      </c>
      <c r="BK302" s="230">
        <f>ROUND(I302*H302,2)</f>
        <v>0</v>
      </c>
      <c r="BL302" s="17" t="s">
        <v>151</v>
      </c>
      <c r="BM302" s="229" t="s">
        <v>452</v>
      </c>
    </row>
    <row r="303" spans="1:47" s="2" customFormat="1" ht="12">
      <c r="A303" s="38"/>
      <c r="B303" s="39"/>
      <c r="C303" s="40"/>
      <c r="D303" s="231" t="s">
        <v>121</v>
      </c>
      <c r="E303" s="40"/>
      <c r="F303" s="232" t="s">
        <v>451</v>
      </c>
      <c r="G303" s="40"/>
      <c r="H303" s="40"/>
      <c r="I303" s="136"/>
      <c r="J303" s="40"/>
      <c r="K303" s="40"/>
      <c r="L303" s="44"/>
      <c r="M303" s="233"/>
      <c r="N303" s="234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121</v>
      </c>
      <c r="AU303" s="17" t="s">
        <v>159</v>
      </c>
    </row>
    <row r="304" spans="1:47" s="2" customFormat="1" ht="12">
      <c r="A304" s="38"/>
      <c r="B304" s="39"/>
      <c r="C304" s="40"/>
      <c r="D304" s="231" t="s">
        <v>153</v>
      </c>
      <c r="E304" s="40"/>
      <c r="F304" s="239" t="s">
        <v>453</v>
      </c>
      <c r="G304" s="40"/>
      <c r="H304" s="40"/>
      <c r="I304" s="136"/>
      <c r="J304" s="40"/>
      <c r="K304" s="40"/>
      <c r="L304" s="44"/>
      <c r="M304" s="233"/>
      <c r="N304" s="234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153</v>
      </c>
      <c r="AU304" s="17" t="s">
        <v>159</v>
      </c>
    </row>
    <row r="305" spans="1:51" s="13" customFormat="1" ht="12">
      <c r="A305" s="13"/>
      <c r="B305" s="240"/>
      <c r="C305" s="241"/>
      <c r="D305" s="231" t="s">
        <v>402</v>
      </c>
      <c r="E305" s="242" t="s">
        <v>19</v>
      </c>
      <c r="F305" s="243" t="s">
        <v>454</v>
      </c>
      <c r="G305" s="241"/>
      <c r="H305" s="244">
        <v>2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0" t="s">
        <v>402</v>
      </c>
      <c r="AU305" s="250" t="s">
        <v>159</v>
      </c>
      <c r="AV305" s="13" t="s">
        <v>82</v>
      </c>
      <c r="AW305" s="13" t="s">
        <v>33</v>
      </c>
      <c r="AX305" s="13" t="s">
        <v>72</v>
      </c>
      <c r="AY305" s="250" t="s">
        <v>111</v>
      </c>
    </row>
    <row r="306" spans="1:51" s="13" customFormat="1" ht="12">
      <c r="A306" s="13"/>
      <c r="B306" s="240"/>
      <c r="C306" s="241"/>
      <c r="D306" s="231" t="s">
        <v>402</v>
      </c>
      <c r="E306" s="242" t="s">
        <v>19</v>
      </c>
      <c r="F306" s="243" t="s">
        <v>455</v>
      </c>
      <c r="G306" s="241"/>
      <c r="H306" s="244">
        <v>1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0" t="s">
        <v>402</v>
      </c>
      <c r="AU306" s="250" t="s">
        <v>159</v>
      </c>
      <c r="AV306" s="13" t="s">
        <v>82</v>
      </c>
      <c r="AW306" s="13" t="s">
        <v>33</v>
      </c>
      <c r="AX306" s="13" t="s">
        <v>72</v>
      </c>
      <c r="AY306" s="250" t="s">
        <v>111</v>
      </c>
    </row>
    <row r="307" spans="1:51" s="13" customFormat="1" ht="12">
      <c r="A307" s="13"/>
      <c r="B307" s="240"/>
      <c r="C307" s="241"/>
      <c r="D307" s="231" t="s">
        <v>402</v>
      </c>
      <c r="E307" s="242" t="s">
        <v>19</v>
      </c>
      <c r="F307" s="243" t="s">
        <v>456</v>
      </c>
      <c r="G307" s="241"/>
      <c r="H307" s="244">
        <v>2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0" t="s">
        <v>402</v>
      </c>
      <c r="AU307" s="250" t="s">
        <v>159</v>
      </c>
      <c r="AV307" s="13" t="s">
        <v>82</v>
      </c>
      <c r="AW307" s="13" t="s">
        <v>33</v>
      </c>
      <c r="AX307" s="13" t="s">
        <v>72</v>
      </c>
      <c r="AY307" s="250" t="s">
        <v>111</v>
      </c>
    </row>
    <row r="308" spans="1:51" s="14" customFormat="1" ht="12">
      <c r="A308" s="14"/>
      <c r="B308" s="251"/>
      <c r="C308" s="252"/>
      <c r="D308" s="231" t="s">
        <v>402</v>
      </c>
      <c r="E308" s="253" t="s">
        <v>19</v>
      </c>
      <c r="F308" s="254" t="s">
        <v>409</v>
      </c>
      <c r="G308" s="252"/>
      <c r="H308" s="255">
        <v>5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1" t="s">
        <v>402</v>
      </c>
      <c r="AU308" s="261" t="s">
        <v>159</v>
      </c>
      <c r="AV308" s="14" t="s">
        <v>164</v>
      </c>
      <c r="AW308" s="14" t="s">
        <v>33</v>
      </c>
      <c r="AX308" s="14" t="s">
        <v>80</v>
      </c>
      <c r="AY308" s="261" t="s">
        <v>111</v>
      </c>
    </row>
    <row r="309" spans="1:65" s="2" customFormat="1" ht="16.5" customHeight="1">
      <c r="A309" s="38"/>
      <c r="B309" s="39"/>
      <c r="C309" s="218" t="s">
        <v>457</v>
      </c>
      <c r="D309" s="218" t="s">
        <v>114</v>
      </c>
      <c r="E309" s="219" t="s">
        <v>458</v>
      </c>
      <c r="F309" s="220" t="s">
        <v>459</v>
      </c>
      <c r="G309" s="221" t="s">
        <v>150</v>
      </c>
      <c r="H309" s="222">
        <v>1</v>
      </c>
      <c r="I309" s="223"/>
      <c r="J309" s="224">
        <f>ROUND(I309*H309,2)</f>
        <v>0</v>
      </c>
      <c r="K309" s="220" t="s">
        <v>19</v>
      </c>
      <c r="L309" s="44"/>
      <c r="M309" s="225" t="s">
        <v>19</v>
      </c>
      <c r="N309" s="226" t="s">
        <v>43</v>
      </c>
      <c r="O309" s="84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151</v>
      </c>
      <c r="AT309" s="229" t="s">
        <v>114</v>
      </c>
      <c r="AU309" s="229" t="s">
        <v>159</v>
      </c>
      <c r="AY309" s="17" t="s">
        <v>111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80</v>
      </c>
      <c r="BK309" s="230">
        <f>ROUND(I309*H309,2)</f>
        <v>0</v>
      </c>
      <c r="BL309" s="17" t="s">
        <v>151</v>
      </c>
      <c r="BM309" s="229" t="s">
        <v>460</v>
      </c>
    </row>
    <row r="310" spans="1:47" s="2" customFormat="1" ht="12">
      <c r="A310" s="38"/>
      <c r="B310" s="39"/>
      <c r="C310" s="40"/>
      <c r="D310" s="231" t="s">
        <v>121</v>
      </c>
      <c r="E310" s="40"/>
      <c r="F310" s="232" t="s">
        <v>459</v>
      </c>
      <c r="G310" s="40"/>
      <c r="H310" s="40"/>
      <c r="I310" s="136"/>
      <c r="J310" s="40"/>
      <c r="K310" s="40"/>
      <c r="L310" s="44"/>
      <c r="M310" s="233"/>
      <c r="N310" s="234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121</v>
      </c>
      <c r="AU310" s="17" t="s">
        <v>159</v>
      </c>
    </row>
    <row r="311" spans="1:47" s="2" customFormat="1" ht="12">
      <c r="A311" s="38"/>
      <c r="B311" s="39"/>
      <c r="C311" s="40"/>
      <c r="D311" s="231" t="s">
        <v>153</v>
      </c>
      <c r="E311" s="40"/>
      <c r="F311" s="239" t="s">
        <v>461</v>
      </c>
      <c r="G311" s="40"/>
      <c r="H311" s="40"/>
      <c r="I311" s="136"/>
      <c r="J311" s="40"/>
      <c r="K311" s="40"/>
      <c r="L311" s="44"/>
      <c r="M311" s="233"/>
      <c r="N311" s="234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153</v>
      </c>
      <c r="AU311" s="17" t="s">
        <v>159</v>
      </c>
    </row>
    <row r="312" spans="1:65" s="2" customFormat="1" ht="16.5" customHeight="1">
      <c r="A312" s="38"/>
      <c r="B312" s="39"/>
      <c r="C312" s="218" t="s">
        <v>462</v>
      </c>
      <c r="D312" s="218" t="s">
        <v>114</v>
      </c>
      <c r="E312" s="219" t="s">
        <v>463</v>
      </c>
      <c r="F312" s="220" t="s">
        <v>464</v>
      </c>
      <c r="G312" s="221" t="s">
        <v>150</v>
      </c>
      <c r="H312" s="222">
        <v>1</v>
      </c>
      <c r="I312" s="223"/>
      <c r="J312" s="224">
        <f>ROUND(I312*H312,2)</f>
        <v>0</v>
      </c>
      <c r="K312" s="220" t="s">
        <v>19</v>
      </c>
      <c r="L312" s="44"/>
      <c r="M312" s="225" t="s">
        <v>19</v>
      </c>
      <c r="N312" s="226" t="s">
        <v>43</v>
      </c>
      <c r="O312" s="84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151</v>
      </c>
      <c r="AT312" s="229" t="s">
        <v>114</v>
      </c>
      <c r="AU312" s="229" t="s">
        <v>159</v>
      </c>
      <c r="AY312" s="17" t="s">
        <v>111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80</v>
      </c>
      <c r="BK312" s="230">
        <f>ROUND(I312*H312,2)</f>
        <v>0</v>
      </c>
      <c r="BL312" s="17" t="s">
        <v>151</v>
      </c>
      <c r="BM312" s="229" t="s">
        <v>465</v>
      </c>
    </row>
    <row r="313" spans="1:47" s="2" customFormat="1" ht="12">
      <c r="A313" s="38"/>
      <c r="B313" s="39"/>
      <c r="C313" s="40"/>
      <c r="D313" s="231" t="s">
        <v>121</v>
      </c>
      <c r="E313" s="40"/>
      <c r="F313" s="232" t="s">
        <v>464</v>
      </c>
      <c r="G313" s="40"/>
      <c r="H313" s="40"/>
      <c r="I313" s="136"/>
      <c r="J313" s="40"/>
      <c r="K313" s="40"/>
      <c r="L313" s="44"/>
      <c r="M313" s="233"/>
      <c r="N313" s="234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121</v>
      </c>
      <c r="AU313" s="17" t="s">
        <v>159</v>
      </c>
    </row>
    <row r="314" spans="1:47" s="2" customFormat="1" ht="12">
      <c r="A314" s="38"/>
      <c r="B314" s="39"/>
      <c r="C314" s="40"/>
      <c r="D314" s="231" t="s">
        <v>153</v>
      </c>
      <c r="E314" s="40"/>
      <c r="F314" s="239" t="s">
        <v>461</v>
      </c>
      <c r="G314" s="40"/>
      <c r="H314" s="40"/>
      <c r="I314" s="136"/>
      <c r="J314" s="40"/>
      <c r="K314" s="40"/>
      <c r="L314" s="44"/>
      <c r="M314" s="233"/>
      <c r="N314" s="234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153</v>
      </c>
      <c r="AU314" s="17" t="s">
        <v>159</v>
      </c>
    </row>
    <row r="315" spans="1:51" s="13" customFormat="1" ht="12">
      <c r="A315" s="13"/>
      <c r="B315" s="240"/>
      <c r="C315" s="241"/>
      <c r="D315" s="231" t="s">
        <v>402</v>
      </c>
      <c r="E315" s="242" t="s">
        <v>19</v>
      </c>
      <c r="F315" s="243" t="s">
        <v>455</v>
      </c>
      <c r="G315" s="241"/>
      <c r="H315" s="244">
        <v>1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0" t="s">
        <v>402</v>
      </c>
      <c r="AU315" s="250" t="s">
        <v>159</v>
      </c>
      <c r="AV315" s="13" t="s">
        <v>82</v>
      </c>
      <c r="AW315" s="13" t="s">
        <v>33</v>
      </c>
      <c r="AX315" s="13" t="s">
        <v>80</v>
      </c>
      <c r="AY315" s="250" t="s">
        <v>111</v>
      </c>
    </row>
    <row r="316" spans="1:65" s="2" customFormat="1" ht="16.5" customHeight="1">
      <c r="A316" s="38"/>
      <c r="B316" s="39"/>
      <c r="C316" s="218" t="s">
        <v>466</v>
      </c>
      <c r="D316" s="218" t="s">
        <v>114</v>
      </c>
      <c r="E316" s="219" t="s">
        <v>467</v>
      </c>
      <c r="F316" s="220" t="s">
        <v>468</v>
      </c>
      <c r="G316" s="221" t="s">
        <v>150</v>
      </c>
      <c r="H316" s="222">
        <v>2</v>
      </c>
      <c r="I316" s="223"/>
      <c r="J316" s="224">
        <f>ROUND(I316*H316,2)</f>
        <v>0</v>
      </c>
      <c r="K316" s="220" t="s">
        <v>19</v>
      </c>
      <c r="L316" s="44"/>
      <c r="M316" s="225" t="s">
        <v>19</v>
      </c>
      <c r="N316" s="226" t="s">
        <v>43</v>
      </c>
      <c r="O316" s="84"/>
      <c r="P316" s="227">
        <f>O316*H316</f>
        <v>0</v>
      </c>
      <c r="Q316" s="227">
        <v>0</v>
      </c>
      <c r="R316" s="227">
        <f>Q316*H316</f>
        <v>0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151</v>
      </c>
      <c r="AT316" s="229" t="s">
        <v>114</v>
      </c>
      <c r="AU316" s="229" t="s">
        <v>159</v>
      </c>
      <c r="AY316" s="17" t="s">
        <v>111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80</v>
      </c>
      <c r="BK316" s="230">
        <f>ROUND(I316*H316,2)</f>
        <v>0</v>
      </c>
      <c r="BL316" s="17" t="s">
        <v>151</v>
      </c>
      <c r="BM316" s="229" t="s">
        <v>469</v>
      </c>
    </row>
    <row r="317" spans="1:47" s="2" customFormat="1" ht="12">
      <c r="A317" s="38"/>
      <c r="B317" s="39"/>
      <c r="C317" s="40"/>
      <c r="D317" s="231" t="s">
        <v>121</v>
      </c>
      <c r="E317" s="40"/>
      <c r="F317" s="232" t="s">
        <v>468</v>
      </c>
      <c r="G317" s="40"/>
      <c r="H317" s="40"/>
      <c r="I317" s="136"/>
      <c r="J317" s="40"/>
      <c r="K317" s="40"/>
      <c r="L317" s="44"/>
      <c r="M317" s="233"/>
      <c r="N317" s="234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121</v>
      </c>
      <c r="AU317" s="17" t="s">
        <v>159</v>
      </c>
    </row>
    <row r="318" spans="1:47" s="2" customFormat="1" ht="12">
      <c r="A318" s="38"/>
      <c r="B318" s="39"/>
      <c r="C318" s="40"/>
      <c r="D318" s="231" t="s">
        <v>153</v>
      </c>
      <c r="E318" s="40"/>
      <c r="F318" s="239" t="s">
        <v>470</v>
      </c>
      <c r="G318" s="40"/>
      <c r="H318" s="40"/>
      <c r="I318" s="136"/>
      <c r="J318" s="40"/>
      <c r="K318" s="40"/>
      <c r="L318" s="44"/>
      <c r="M318" s="233"/>
      <c r="N318" s="234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153</v>
      </c>
      <c r="AU318" s="17" t="s">
        <v>159</v>
      </c>
    </row>
    <row r="319" spans="1:65" s="2" customFormat="1" ht="16.5" customHeight="1">
      <c r="A319" s="38"/>
      <c r="B319" s="39"/>
      <c r="C319" s="218" t="s">
        <v>471</v>
      </c>
      <c r="D319" s="218" t="s">
        <v>114</v>
      </c>
      <c r="E319" s="219" t="s">
        <v>472</v>
      </c>
      <c r="F319" s="220" t="s">
        <v>473</v>
      </c>
      <c r="G319" s="221" t="s">
        <v>150</v>
      </c>
      <c r="H319" s="222">
        <v>3</v>
      </c>
      <c r="I319" s="223"/>
      <c r="J319" s="224">
        <f>ROUND(I319*H319,2)</f>
        <v>0</v>
      </c>
      <c r="K319" s="220" t="s">
        <v>19</v>
      </c>
      <c r="L319" s="44"/>
      <c r="M319" s="225" t="s">
        <v>19</v>
      </c>
      <c r="N319" s="226" t="s">
        <v>43</v>
      </c>
      <c r="O319" s="84"/>
      <c r="P319" s="227">
        <f>O319*H319</f>
        <v>0</v>
      </c>
      <c r="Q319" s="227">
        <v>0</v>
      </c>
      <c r="R319" s="227">
        <f>Q319*H319</f>
        <v>0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151</v>
      </c>
      <c r="AT319" s="229" t="s">
        <v>114</v>
      </c>
      <c r="AU319" s="229" t="s">
        <v>159</v>
      </c>
      <c r="AY319" s="17" t="s">
        <v>111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80</v>
      </c>
      <c r="BK319" s="230">
        <f>ROUND(I319*H319,2)</f>
        <v>0</v>
      </c>
      <c r="BL319" s="17" t="s">
        <v>151</v>
      </c>
      <c r="BM319" s="229" t="s">
        <v>474</v>
      </c>
    </row>
    <row r="320" spans="1:47" s="2" customFormat="1" ht="12">
      <c r="A320" s="38"/>
      <c r="B320" s="39"/>
      <c r="C320" s="40"/>
      <c r="D320" s="231" t="s">
        <v>121</v>
      </c>
      <c r="E320" s="40"/>
      <c r="F320" s="232" t="s">
        <v>473</v>
      </c>
      <c r="G320" s="40"/>
      <c r="H320" s="40"/>
      <c r="I320" s="136"/>
      <c r="J320" s="40"/>
      <c r="K320" s="40"/>
      <c r="L320" s="44"/>
      <c r="M320" s="233"/>
      <c r="N320" s="234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121</v>
      </c>
      <c r="AU320" s="17" t="s">
        <v>159</v>
      </c>
    </row>
    <row r="321" spans="1:47" s="2" customFormat="1" ht="12">
      <c r="A321" s="38"/>
      <c r="B321" s="39"/>
      <c r="C321" s="40"/>
      <c r="D321" s="231" t="s">
        <v>153</v>
      </c>
      <c r="E321" s="40"/>
      <c r="F321" s="239" t="s">
        <v>475</v>
      </c>
      <c r="G321" s="40"/>
      <c r="H321" s="40"/>
      <c r="I321" s="136"/>
      <c r="J321" s="40"/>
      <c r="K321" s="40"/>
      <c r="L321" s="44"/>
      <c r="M321" s="233"/>
      <c r="N321" s="234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153</v>
      </c>
      <c r="AU321" s="17" t="s">
        <v>159</v>
      </c>
    </row>
    <row r="322" spans="1:65" s="2" customFormat="1" ht="16.5" customHeight="1">
      <c r="A322" s="38"/>
      <c r="B322" s="39"/>
      <c r="C322" s="218" t="s">
        <v>476</v>
      </c>
      <c r="D322" s="218" t="s">
        <v>114</v>
      </c>
      <c r="E322" s="219" t="s">
        <v>477</v>
      </c>
      <c r="F322" s="220" t="s">
        <v>478</v>
      </c>
      <c r="G322" s="221" t="s">
        <v>150</v>
      </c>
      <c r="H322" s="222">
        <v>2</v>
      </c>
      <c r="I322" s="223"/>
      <c r="J322" s="224">
        <f>ROUND(I322*H322,2)</f>
        <v>0</v>
      </c>
      <c r="K322" s="220" t="s">
        <v>19</v>
      </c>
      <c r="L322" s="44"/>
      <c r="M322" s="225" t="s">
        <v>19</v>
      </c>
      <c r="N322" s="226" t="s">
        <v>43</v>
      </c>
      <c r="O322" s="84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151</v>
      </c>
      <c r="AT322" s="229" t="s">
        <v>114</v>
      </c>
      <c r="AU322" s="229" t="s">
        <v>159</v>
      </c>
      <c r="AY322" s="17" t="s">
        <v>111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80</v>
      </c>
      <c r="BK322" s="230">
        <f>ROUND(I322*H322,2)</f>
        <v>0</v>
      </c>
      <c r="BL322" s="17" t="s">
        <v>151</v>
      </c>
      <c r="BM322" s="229" t="s">
        <v>479</v>
      </c>
    </row>
    <row r="323" spans="1:47" s="2" customFormat="1" ht="12">
      <c r="A323" s="38"/>
      <c r="B323" s="39"/>
      <c r="C323" s="40"/>
      <c r="D323" s="231" t="s">
        <v>121</v>
      </c>
      <c r="E323" s="40"/>
      <c r="F323" s="232" t="s">
        <v>478</v>
      </c>
      <c r="G323" s="40"/>
      <c r="H323" s="40"/>
      <c r="I323" s="136"/>
      <c r="J323" s="40"/>
      <c r="K323" s="40"/>
      <c r="L323" s="44"/>
      <c r="M323" s="233"/>
      <c r="N323" s="234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121</v>
      </c>
      <c r="AU323" s="17" t="s">
        <v>159</v>
      </c>
    </row>
    <row r="324" spans="1:47" s="2" customFormat="1" ht="12">
      <c r="A324" s="38"/>
      <c r="B324" s="39"/>
      <c r="C324" s="40"/>
      <c r="D324" s="231" t="s">
        <v>153</v>
      </c>
      <c r="E324" s="40"/>
      <c r="F324" s="239" t="s">
        <v>480</v>
      </c>
      <c r="G324" s="40"/>
      <c r="H324" s="40"/>
      <c r="I324" s="136"/>
      <c r="J324" s="40"/>
      <c r="K324" s="40"/>
      <c r="L324" s="44"/>
      <c r="M324" s="233"/>
      <c r="N324" s="234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153</v>
      </c>
      <c r="AU324" s="17" t="s">
        <v>159</v>
      </c>
    </row>
    <row r="325" spans="1:65" s="2" customFormat="1" ht="16.5" customHeight="1">
      <c r="A325" s="38"/>
      <c r="B325" s="39"/>
      <c r="C325" s="218" t="s">
        <v>481</v>
      </c>
      <c r="D325" s="218" t="s">
        <v>114</v>
      </c>
      <c r="E325" s="219" t="s">
        <v>482</v>
      </c>
      <c r="F325" s="220" t="s">
        <v>483</v>
      </c>
      <c r="G325" s="221" t="s">
        <v>150</v>
      </c>
      <c r="H325" s="222">
        <v>1</v>
      </c>
      <c r="I325" s="223"/>
      <c r="J325" s="224">
        <f>ROUND(I325*H325,2)</f>
        <v>0</v>
      </c>
      <c r="K325" s="220" t="s">
        <v>19</v>
      </c>
      <c r="L325" s="44"/>
      <c r="M325" s="225" t="s">
        <v>19</v>
      </c>
      <c r="N325" s="226" t="s">
        <v>43</v>
      </c>
      <c r="O325" s="84"/>
      <c r="P325" s="227">
        <f>O325*H325</f>
        <v>0</v>
      </c>
      <c r="Q325" s="227">
        <v>0</v>
      </c>
      <c r="R325" s="227">
        <f>Q325*H325</f>
        <v>0</v>
      </c>
      <c r="S325" s="227">
        <v>0</v>
      </c>
      <c r="T325" s="22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9" t="s">
        <v>151</v>
      </c>
      <c r="AT325" s="229" t="s">
        <v>114</v>
      </c>
      <c r="AU325" s="229" t="s">
        <v>159</v>
      </c>
      <c r="AY325" s="17" t="s">
        <v>111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7" t="s">
        <v>80</v>
      </c>
      <c r="BK325" s="230">
        <f>ROUND(I325*H325,2)</f>
        <v>0</v>
      </c>
      <c r="BL325" s="17" t="s">
        <v>151</v>
      </c>
      <c r="BM325" s="229" t="s">
        <v>484</v>
      </c>
    </row>
    <row r="326" spans="1:47" s="2" customFormat="1" ht="12">
      <c r="A326" s="38"/>
      <c r="B326" s="39"/>
      <c r="C326" s="40"/>
      <c r="D326" s="231" t="s">
        <v>121</v>
      </c>
      <c r="E326" s="40"/>
      <c r="F326" s="232" t="s">
        <v>483</v>
      </c>
      <c r="G326" s="40"/>
      <c r="H326" s="40"/>
      <c r="I326" s="136"/>
      <c r="J326" s="40"/>
      <c r="K326" s="40"/>
      <c r="L326" s="44"/>
      <c r="M326" s="233"/>
      <c r="N326" s="234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121</v>
      </c>
      <c r="AU326" s="17" t="s">
        <v>159</v>
      </c>
    </row>
    <row r="327" spans="1:47" s="2" customFormat="1" ht="12">
      <c r="A327" s="38"/>
      <c r="B327" s="39"/>
      <c r="C327" s="40"/>
      <c r="D327" s="231" t="s">
        <v>153</v>
      </c>
      <c r="E327" s="40"/>
      <c r="F327" s="239" t="s">
        <v>485</v>
      </c>
      <c r="G327" s="40"/>
      <c r="H327" s="40"/>
      <c r="I327" s="136"/>
      <c r="J327" s="40"/>
      <c r="K327" s="40"/>
      <c r="L327" s="44"/>
      <c r="M327" s="233"/>
      <c r="N327" s="234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153</v>
      </c>
      <c r="AU327" s="17" t="s">
        <v>159</v>
      </c>
    </row>
    <row r="328" spans="1:65" s="2" customFormat="1" ht="16.5" customHeight="1">
      <c r="A328" s="38"/>
      <c r="B328" s="39"/>
      <c r="C328" s="218" t="s">
        <v>486</v>
      </c>
      <c r="D328" s="218" t="s">
        <v>114</v>
      </c>
      <c r="E328" s="219" t="s">
        <v>487</v>
      </c>
      <c r="F328" s="220" t="s">
        <v>488</v>
      </c>
      <c r="G328" s="221" t="s">
        <v>150</v>
      </c>
      <c r="H328" s="222">
        <v>1</v>
      </c>
      <c r="I328" s="223"/>
      <c r="J328" s="224">
        <f>ROUND(I328*H328,2)</f>
        <v>0</v>
      </c>
      <c r="K328" s="220" t="s">
        <v>19</v>
      </c>
      <c r="L328" s="44"/>
      <c r="M328" s="225" t="s">
        <v>19</v>
      </c>
      <c r="N328" s="226" t="s">
        <v>43</v>
      </c>
      <c r="O328" s="84"/>
      <c r="P328" s="227">
        <f>O328*H328</f>
        <v>0</v>
      </c>
      <c r="Q328" s="227">
        <v>0</v>
      </c>
      <c r="R328" s="227">
        <f>Q328*H328</f>
        <v>0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151</v>
      </c>
      <c r="AT328" s="229" t="s">
        <v>114</v>
      </c>
      <c r="AU328" s="229" t="s">
        <v>159</v>
      </c>
      <c r="AY328" s="17" t="s">
        <v>111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80</v>
      </c>
      <c r="BK328" s="230">
        <f>ROUND(I328*H328,2)</f>
        <v>0</v>
      </c>
      <c r="BL328" s="17" t="s">
        <v>151</v>
      </c>
      <c r="BM328" s="229" t="s">
        <v>489</v>
      </c>
    </row>
    <row r="329" spans="1:47" s="2" customFormat="1" ht="12">
      <c r="A329" s="38"/>
      <c r="B329" s="39"/>
      <c r="C329" s="40"/>
      <c r="D329" s="231" t="s">
        <v>121</v>
      </c>
      <c r="E329" s="40"/>
      <c r="F329" s="232" t="s">
        <v>488</v>
      </c>
      <c r="G329" s="40"/>
      <c r="H329" s="40"/>
      <c r="I329" s="136"/>
      <c r="J329" s="40"/>
      <c r="K329" s="40"/>
      <c r="L329" s="44"/>
      <c r="M329" s="233"/>
      <c r="N329" s="234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121</v>
      </c>
      <c r="AU329" s="17" t="s">
        <v>159</v>
      </c>
    </row>
    <row r="330" spans="1:47" s="2" customFormat="1" ht="12">
      <c r="A330" s="38"/>
      <c r="B330" s="39"/>
      <c r="C330" s="40"/>
      <c r="D330" s="231" t="s">
        <v>153</v>
      </c>
      <c r="E330" s="40"/>
      <c r="F330" s="239" t="s">
        <v>490</v>
      </c>
      <c r="G330" s="40"/>
      <c r="H330" s="40"/>
      <c r="I330" s="136"/>
      <c r="J330" s="40"/>
      <c r="K330" s="40"/>
      <c r="L330" s="44"/>
      <c r="M330" s="233"/>
      <c r="N330" s="234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153</v>
      </c>
      <c r="AU330" s="17" t="s">
        <v>159</v>
      </c>
    </row>
    <row r="331" spans="1:65" s="2" customFormat="1" ht="16.5" customHeight="1">
      <c r="A331" s="38"/>
      <c r="B331" s="39"/>
      <c r="C331" s="218" t="s">
        <v>491</v>
      </c>
      <c r="D331" s="218" t="s">
        <v>114</v>
      </c>
      <c r="E331" s="219" t="s">
        <v>492</v>
      </c>
      <c r="F331" s="220" t="s">
        <v>493</v>
      </c>
      <c r="G331" s="221" t="s">
        <v>150</v>
      </c>
      <c r="H331" s="222">
        <v>1</v>
      </c>
      <c r="I331" s="223"/>
      <c r="J331" s="224">
        <f>ROUND(I331*H331,2)</f>
        <v>0</v>
      </c>
      <c r="K331" s="220" t="s">
        <v>19</v>
      </c>
      <c r="L331" s="44"/>
      <c r="M331" s="225" t="s">
        <v>19</v>
      </c>
      <c r="N331" s="226" t="s">
        <v>43</v>
      </c>
      <c r="O331" s="84"/>
      <c r="P331" s="227">
        <f>O331*H331</f>
        <v>0</v>
      </c>
      <c r="Q331" s="227">
        <v>0</v>
      </c>
      <c r="R331" s="227">
        <f>Q331*H331</f>
        <v>0</v>
      </c>
      <c r="S331" s="227">
        <v>0</v>
      </c>
      <c r="T331" s="22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9" t="s">
        <v>151</v>
      </c>
      <c r="AT331" s="229" t="s">
        <v>114</v>
      </c>
      <c r="AU331" s="229" t="s">
        <v>159</v>
      </c>
      <c r="AY331" s="17" t="s">
        <v>111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7" t="s">
        <v>80</v>
      </c>
      <c r="BK331" s="230">
        <f>ROUND(I331*H331,2)</f>
        <v>0</v>
      </c>
      <c r="BL331" s="17" t="s">
        <v>151</v>
      </c>
      <c r="BM331" s="229" t="s">
        <v>494</v>
      </c>
    </row>
    <row r="332" spans="1:47" s="2" customFormat="1" ht="12">
      <c r="A332" s="38"/>
      <c r="B332" s="39"/>
      <c r="C332" s="40"/>
      <c r="D332" s="231" t="s">
        <v>121</v>
      </c>
      <c r="E332" s="40"/>
      <c r="F332" s="232" t="s">
        <v>493</v>
      </c>
      <c r="G332" s="40"/>
      <c r="H332" s="40"/>
      <c r="I332" s="136"/>
      <c r="J332" s="40"/>
      <c r="K332" s="40"/>
      <c r="L332" s="44"/>
      <c r="M332" s="233"/>
      <c r="N332" s="234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121</v>
      </c>
      <c r="AU332" s="17" t="s">
        <v>159</v>
      </c>
    </row>
    <row r="333" spans="1:47" s="2" customFormat="1" ht="12">
      <c r="A333" s="38"/>
      <c r="B333" s="39"/>
      <c r="C333" s="40"/>
      <c r="D333" s="231" t="s">
        <v>153</v>
      </c>
      <c r="E333" s="40"/>
      <c r="F333" s="239" t="s">
        <v>495</v>
      </c>
      <c r="G333" s="40"/>
      <c r="H333" s="40"/>
      <c r="I333" s="136"/>
      <c r="J333" s="40"/>
      <c r="K333" s="40"/>
      <c r="L333" s="44"/>
      <c r="M333" s="233"/>
      <c r="N333" s="234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153</v>
      </c>
      <c r="AU333" s="17" t="s">
        <v>159</v>
      </c>
    </row>
    <row r="334" spans="1:63" s="12" customFormat="1" ht="20.85" customHeight="1">
      <c r="A334" s="12"/>
      <c r="B334" s="202"/>
      <c r="C334" s="203"/>
      <c r="D334" s="204" t="s">
        <v>71</v>
      </c>
      <c r="E334" s="216" t="s">
        <v>496</v>
      </c>
      <c r="F334" s="216" t="s">
        <v>497</v>
      </c>
      <c r="G334" s="203"/>
      <c r="H334" s="203"/>
      <c r="I334" s="206"/>
      <c r="J334" s="217">
        <f>BK334</f>
        <v>0</v>
      </c>
      <c r="K334" s="203"/>
      <c r="L334" s="208"/>
      <c r="M334" s="209"/>
      <c r="N334" s="210"/>
      <c r="O334" s="210"/>
      <c r="P334" s="211">
        <f>SUM(P335:P588)</f>
        <v>0</v>
      </c>
      <c r="Q334" s="210"/>
      <c r="R334" s="211">
        <f>SUM(R335:R588)</f>
        <v>0</v>
      </c>
      <c r="S334" s="210"/>
      <c r="T334" s="212">
        <f>SUM(T335:T588)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3" t="s">
        <v>82</v>
      </c>
      <c r="AT334" s="214" t="s">
        <v>71</v>
      </c>
      <c r="AU334" s="214" t="s">
        <v>82</v>
      </c>
      <c r="AY334" s="213" t="s">
        <v>111</v>
      </c>
      <c r="BK334" s="215">
        <f>SUM(BK335:BK588)</f>
        <v>0</v>
      </c>
    </row>
    <row r="335" spans="1:65" s="2" customFormat="1" ht="16.5" customHeight="1">
      <c r="A335" s="38"/>
      <c r="B335" s="39"/>
      <c r="C335" s="218" t="s">
        <v>498</v>
      </c>
      <c r="D335" s="218" t="s">
        <v>114</v>
      </c>
      <c r="E335" s="219" t="s">
        <v>499</v>
      </c>
      <c r="F335" s="220" t="s">
        <v>500</v>
      </c>
      <c r="G335" s="221" t="s">
        <v>150</v>
      </c>
      <c r="H335" s="222">
        <v>1</v>
      </c>
      <c r="I335" s="223"/>
      <c r="J335" s="224">
        <f>ROUND(I335*H335,2)</f>
        <v>0</v>
      </c>
      <c r="K335" s="220" t="s">
        <v>19</v>
      </c>
      <c r="L335" s="44"/>
      <c r="M335" s="225" t="s">
        <v>19</v>
      </c>
      <c r="N335" s="226" t="s">
        <v>43</v>
      </c>
      <c r="O335" s="84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151</v>
      </c>
      <c r="AT335" s="229" t="s">
        <v>114</v>
      </c>
      <c r="AU335" s="229" t="s">
        <v>159</v>
      </c>
      <c r="AY335" s="17" t="s">
        <v>111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80</v>
      </c>
      <c r="BK335" s="230">
        <f>ROUND(I335*H335,2)</f>
        <v>0</v>
      </c>
      <c r="BL335" s="17" t="s">
        <v>151</v>
      </c>
      <c r="BM335" s="229" t="s">
        <v>501</v>
      </c>
    </row>
    <row r="336" spans="1:47" s="2" customFormat="1" ht="12">
      <c r="A336" s="38"/>
      <c r="B336" s="39"/>
      <c r="C336" s="40"/>
      <c r="D336" s="231" t="s">
        <v>121</v>
      </c>
      <c r="E336" s="40"/>
      <c r="F336" s="232" t="s">
        <v>500</v>
      </c>
      <c r="G336" s="40"/>
      <c r="H336" s="40"/>
      <c r="I336" s="136"/>
      <c r="J336" s="40"/>
      <c r="K336" s="40"/>
      <c r="L336" s="44"/>
      <c r="M336" s="233"/>
      <c r="N336" s="234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121</v>
      </c>
      <c r="AU336" s="17" t="s">
        <v>159</v>
      </c>
    </row>
    <row r="337" spans="1:47" s="2" customFormat="1" ht="12">
      <c r="A337" s="38"/>
      <c r="B337" s="39"/>
      <c r="C337" s="40"/>
      <c r="D337" s="231" t="s">
        <v>153</v>
      </c>
      <c r="E337" s="40"/>
      <c r="F337" s="239" t="s">
        <v>502</v>
      </c>
      <c r="G337" s="40"/>
      <c r="H337" s="40"/>
      <c r="I337" s="136"/>
      <c r="J337" s="40"/>
      <c r="K337" s="40"/>
      <c r="L337" s="44"/>
      <c r="M337" s="233"/>
      <c r="N337" s="234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153</v>
      </c>
      <c r="AU337" s="17" t="s">
        <v>159</v>
      </c>
    </row>
    <row r="338" spans="1:65" s="2" customFormat="1" ht="16.5" customHeight="1">
      <c r="A338" s="38"/>
      <c r="B338" s="39"/>
      <c r="C338" s="218" t="s">
        <v>503</v>
      </c>
      <c r="D338" s="218" t="s">
        <v>114</v>
      </c>
      <c r="E338" s="219" t="s">
        <v>504</v>
      </c>
      <c r="F338" s="220" t="s">
        <v>505</v>
      </c>
      <c r="G338" s="221" t="s">
        <v>150</v>
      </c>
      <c r="H338" s="222">
        <v>1</v>
      </c>
      <c r="I338" s="223"/>
      <c r="J338" s="224">
        <f>ROUND(I338*H338,2)</f>
        <v>0</v>
      </c>
      <c r="K338" s="220" t="s">
        <v>19</v>
      </c>
      <c r="L338" s="44"/>
      <c r="M338" s="225" t="s">
        <v>19</v>
      </c>
      <c r="N338" s="226" t="s">
        <v>43</v>
      </c>
      <c r="O338" s="84"/>
      <c r="P338" s="227">
        <f>O338*H338</f>
        <v>0</v>
      </c>
      <c r="Q338" s="227">
        <v>0</v>
      </c>
      <c r="R338" s="227">
        <f>Q338*H338</f>
        <v>0</v>
      </c>
      <c r="S338" s="227">
        <v>0</v>
      </c>
      <c r="T338" s="22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9" t="s">
        <v>151</v>
      </c>
      <c r="AT338" s="229" t="s">
        <v>114</v>
      </c>
      <c r="AU338" s="229" t="s">
        <v>159</v>
      </c>
      <c r="AY338" s="17" t="s">
        <v>111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7" t="s">
        <v>80</v>
      </c>
      <c r="BK338" s="230">
        <f>ROUND(I338*H338,2)</f>
        <v>0</v>
      </c>
      <c r="BL338" s="17" t="s">
        <v>151</v>
      </c>
      <c r="BM338" s="229" t="s">
        <v>506</v>
      </c>
    </row>
    <row r="339" spans="1:47" s="2" customFormat="1" ht="12">
      <c r="A339" s="38"/>
      <c r="B339" s="39"/>
      <c r="C339" s="40"/>
      <c r="D339" s="231" t="s">
        <v>121</v>
      </c>
      <c r="E339" s="40"/>
      <c r="F339" s="232" t="s">
        <v>505</v>
      </c>
      <c r="G339" s="40"/>
      <c r="H339" s="40"/>
      <c r="I339" s="136"/>
      <c r="J339" s="40"/>
      <c r="K339" s="40"/>
      <c r="L339" s="44"/>
      <c r="M339" s="233"/>
      <c r="N339" s="234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121</v>
      </c>
      <c r="AU339" s="17" t="s">
        <v>159</v>
      </c>
    </row>
    <row r="340" spans="1:47" s="2" customFormat="1" ht="12">
      <c r="A340" s="38"/>
      <c r="B340" s="39"/>
      <c r="C340" s="40"/>
      <c r="D340" s="231" t="s">
        <v>153</v>
      </c>
      <c r="E340" s="40"/>
      <c r="F340" s="239" t="s">
        <v>507</v>
      </c>
      <c r="G340" s="40"/>
      <c r="H340" s="40"/>
      <c r="I340" s="136"/>
      <c r="J340" s="40"/>
      <c r="K340" s="40"/>
      <c r="L340" s="44"/>
      <c r="M340" s="233"/>
      <c r="N340" s="234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153</v>
      </c>
      <c r="AU340" s="17" t="s">
        <v>159</v>
      </c>
    </row>
    <row r="341" spans="1:65" s="2" customFormat="1" ht="16.5" customHeight="1">
      <c r="A341" s="38"/>
      <c r="B341" s="39"/>
      <c r="C341" s="218" t="s">
        <v>508</v>
      </c>
      <c r="D341" s="218" t="s">
        <v>114</v>
      </c>
      <c r="E341" s="219" t="s">
        <v>509</v>
      </c>
      <c r="F341" s="220" t="s">
        <v>510</v>
      </c>
      <c r="G341" s="221" t="s">
        <v>150</v>
      </c>
      <c r="H341" s="222">
        <v>3</v>
      </c>
      <c r="I341" s="223"/>
      <c r="J341" s="224">
        <f>ROUND(I341*H341,2)</f>
        <v>0</v>
      </c>
      <c r="K341" s="220" t="s">
        <v>19</v>
      </c>
      <c r="L341" s="44"/>
      <c r="M341" s="225" t="s">
        <v>19</v>
      </c>
      <c r="N341" s="226" t="s">
        <v>43</v>
      </c>
      <c r="O341" s="84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151</v>
      </c>
      <c r="AT341" s="229" t="s">
        <v>114</v>
      </c>
      <c r="AU341" s="229" t="s">
        <v>159</v>
      </c>
      <c r="AY341" s="17" t="s">
        <v>111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80</v>
      </c>
      <c r="BK341" s="230">
        <f>ROUND(I341*H341,2)</f>
        <v>0</v>
      </c>
      <c r="BL341" s="17" t="s">
        <v>151</v>
      </c>
      <c r="BM341" s="229" t="s">
        <v>511</v>
      </c>
    </row>
    <row r="342" spans="1:47" s="2" customFormat="1" ht="12">
      <c r="A342" s="38"/>
      <c r="B342" s="39"/>
      <c r="C342" s="40"/>
      <c r="D342" s="231" t="s">
        <v>121</v>
      </c>
      <c r="E342" s="40"/>
      <c r="F342" s="232" t="s">
        <v>510</v>
      </c>
      <c r="G342" s="40"/>
      <c r="H342" s="40"/>
      <c r="I342" s="136"/>
      <c r="J342" s="40"/>
      <c r="K342" s="40"/>
      <c r="L342" s="44"/>
      <c r="M342" s="233"/>
      <c r="N342" s="234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121</v>
      </c>
      <c r="AU342" s="17" t="s">
        <v>159</v>
      </c>
    </row>
    <row r="343" spans="1:47" s="2" customFormat="1" ht="12">
      <c r="A343" s="38"/>
      <c r="B343" s="39"/>
      <c r="C343" s="40"/>
      <c r="D343" s="231" t="s">
        <v>153</v>
      </c>
      <c r="E343" s="40"/>
      <c r="F343" s="239" t="s">
        <v>512</v>
      </c>
      <c r="G343" s="40"/>
      <c r="H343" s="40"/>
      <c r="I343" s="136"/>
      <c r="J343" s="40"/>
      <c r="K343" s="40"/>
      <c r="L343" s="44"/>
      <c r="M343" s="233"/>
      <c r="N343" s="234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153</v>
      </c>
      <c r="AU343" s="17" t="s">
        <v>159</v>
      </c>
    </row>
    <row r="344" spans="1:65" s="2" customFormat="1" ht="16.5" customHeight="1">
      <c r="A344" s="38"/>
      <c r="B344" s="39"/>
      <c r="C344" s="218" t="s">
        <v>513</v>
      </c>
      <c r="D344" s="218" t="s">
        <v>114</v>
      </c>
      <c r="E344" s="219" t="s">
        <v>514</v>
      </c>
      <c r="F344" s="220" t="s">
        <v>515</v>
      </c>
      <c r="G344" s="221" t="s">
        <v>150</v>
      </c>
      <c r="H344" s="222">
        <v>2</v>
      </c>
      <c r="I344" s="223"/>
      <c r="J344" s="224">
        <f>ROUND(I344*H344,2)</f>
        <v>0</v>
      </c>
      <c r="K344" s="220" t="s">
        <v>19</v>
      </c>
      <c r="L344" s="44"/>
      <c r="M344" s="225" t="s">
        <v>19</v>
      </c>
      <c r="N344" s="226" t="s">
        <v>43</v>
      </c>
      <c r="O344" s="84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151</v>
      </c>
      <c r="AT344" s="229" t="s">
        <v>114</v>
      </c>
      <c r="AU344" s="229" t="s">
        <v>159</v>
      </c>
      <c r="AY344" s="17" t="s">
        <v>111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80</v>
      </c>
      <c r="BK344" s="230">
        <f>ROUND(I344*H344,2)</f>
        <v>0</v>
      </c>
      <c r="BL344" s="17" t="s">
        <v>151</v>
      </c>
      <c r="BM344" s="229" t="s">
        <v>516</v>
      </c>
    </row>
    <row r="345" spans="1:47" s="2" customFormat="1" ht="12">
      <c r="A345" s="38"/>
      <c r="B345" s="39"/>
      <c r="C345" s="40"/>
      <c r="D345" s="231" t="s">
        <v>121</v>
      </c>
      <c r="E345" s="40"/>
      <c r="F345" s="232" t="s">
        <v>515</v>
      </c>
      <c r="G345" s="40"/>
      <c r="H345" s="40"/>
      <c r="I345" s="136"/>
      <c r="J345" s="40"/>
      <c r="K345" s="40"/>
      <c r="L345" s="44"/>
      <c r="M345" s="233"/>
      <c r="N345" s="234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121</v>
      </c>
      <c r="AU345" s="17" t="s">
        <v>159</v>
      </c>
    </row>
    <row r="346" spans="1:47" s="2" customFormat="1" ht="12">
      <c r="A346" s="38"/>
      <c r="B346" s="39"/>
      <c r="C346" s="40"/>
      <c r="D346" s="231" t="s">
        <v>153</v>
      </c>
      <c r="E346" s="40"/>
      <c r="F346" s="239" t="s">
        <v>517</v>
      </c>
      <c r="G346" s="40"/>
      <c r="H346" s="40"/>
      <c r="I346" s="136"/>
      <c r="J346" s="40"/>
      <c r="K346" s="40"/>
      <c r="L346" s="44"/>
      <c r="M346" s="233"/>
      <c r="N346" s="234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153</v>
      </c>
      <c r="AU346" s="17" t="s">
        <v>159</v>
      </c>
    </row>
    <row r="347" spans="1:65" s="2" customFormat="1" ht="16.5" customHeight="1">
      <c r="A347" s="38"/>
      <c r="B347" s="39"/>
      <c r="C347" s="218" t="s">
        <v>518</v>
      </c>
      <c r="D347" s="218" t="s">
        <v>114</v>
      </c>
      <c r="E347" s="219" t="s">
        <v>519</v>
      </c>
      <c r="F347" s="220" t="s">
        <v>520</v>
      </c>
      <c r="G347" s="221" t="s">
        <v>150</v>
      </c>
      <c r="H347" s="222">
        <v>1</v>
      </c>
      <c r="I347" s="223"/>
      <c r="J347" s="224">
        <f>ROUND(I347*H347,2)</f>
        <v>0</v>
      </c>
      <c r="K347" s="220" t="s">
        <v>19</v>
      </c>
      <c r="L347" s="44"/>
      <c r="M347" s="225" t="s">
        <v>19</v>
      </c>
      <c r="N347" s="226" t="s">
        <v>43</v>
      </c>
      <c r="O347" s="84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9" t="s">
        <v>151</v>
      </c>
      <c r="AT347" s="229" t="s">
        <v>114</v>
      </c>
      <c r="AU347" s="229" t="s">
        <v>159</v>
      </c>
      <c r="AY347" s="17" t="s">
        <v>111</v>
      </c>
      <c r="BE347" s="230">
        <f>IF(N347="základní",J347,0)</f>
        <v>0</v>
      </c>
      <c r="BF347" s="230">
        <f>IF(N347="snížená",J347,0)</f>
        <v>0</v>
      </c>
      <c r="BG347" s="230">
        <f>IF(N347="zákl. přenesená",J347,0)</f>
        <v>0</v>
      </c>
      <c r="BH347" s="230">
        <f>IF(N347="sníž. přenesená",J347,0)</f>
        <v>0</v>
      </c>
      <c r="BI347" s="230">
        <f>IF(N347="nulová",J347,0)</f>
        <v>0</v>
      </c>
      <c r="BJ347" s="17" t="s">
        <v>80</v>
      </c>
      <c r="BK347" s="230">
        <f>ROUND(I347*H347,2)</f>
        <v>0</v>
      </c>
      <c r="BL347" s="17" t="s">
        <v>151</v>
      </c>
      <c r="BM347" s="229" t="s">
        <v>521</v>
      </c>
    </row>
    <row r="348" spans="1:47" s="2" customFormat="1" ht="12">
      <c r="A348" s="38"/>
      <c r="B348" s="39"/>
      <c r="C348" s="40"/>
      <c r="D348" s="231" t="s">
        <v>121</v>
      </c>
      <c r="E348" s="40"/>
      <c r="F348" s="232" t="s">
        <v>520</v>
      </c>
      <c r="G348" s="40"/>
      <c r="H348" s="40"/>
      <c r="I348" s="136"/>
      <c r="J348" s="40"/>
      <c r="K348" s="40"/>
      <c r="L348" s="44"/>
      <c r="M348" s="233"/>
      <c r="N348" s="234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121</v>
      </c>
      <c r="AU348" s="17" t="s">
        <v>159</v>
      </c>
    </row>
    <row r="349" spans="1:47" s="2" customFormat="1" ht="12">
      <c r="A349" s="38"/>
      <c r="B349" s="39"/>
      <c r="C349" s="40"/>
      <c r="D349" s="231" t="s">
        <v>153</v>
      </c>
      <c r="E349" s="40"/>
      <c r="F349" s="239" t="s">
        <v>522</v>
      </c>
      <c r="G349" s="40"/>
      <c r="H349" s="40"/>
      <c r="I349" s="136"/>
      <c r="J349" s="40"/>
      <c r="K349" s="40"/>
      <c r="L349" s="44"/>
      <c r="M349" s="233"/>
      <c r="N349" s="234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153</v>
      </c>
      <c r="AU349" s="17" t="s">
        <v>159</v>
      </c>
    </row>
    <row r="350" spans="1:65" s="2" customFormat="1" ht="16.5" customHeight="1">
      <c r="A350" s="38"/>
      <c r="B350" s="39"/>
      <c r="C350" s="218" t="s">
        <v>523</v>
      </c>
      <c r="D350" s="218" t="s">
        <v>114</v>
      </c>
      <c r="E350" s="219" t="s">
        <v>524</v>
      </c>
      <c r="F350" s="220" t="s">
        <v>525</v>
      </c>
      <c r="G350" s="221" t="s">
        <v>150</v>
      </c>
      <c r="H350" s="222">
        <v>1</v>
      </c>
      <c r="I350" s="223"/>
      <c r="J350" s="224">
        <f>ROUND(I350*H350,2)</f>
        <v>0</v>
      </c>
      <c r="K350" s="220" t="s">
        <v>19</v>
      </c>
      <c r="L350" s="44"/>
      <c r="M350" s="225" t="s">
        <v>19</v>
      </c>
      <c r="N350" s="226" t="s">
        <v>43</v>
      </c>
      <c r="O350" s="84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9" t="s">
        <v>151</v>
      </c>
      <c r="AT350" s="229" t="s">
        <v>114</v>
      </c>
      <c r="AU350" s="229" t="s">
        <v>159</v>
      </c>
      <c r="AY350" s="17" t="s">
        <v>111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7" t="s">
        <v>80</v>
      </c>
      <c r="BK350" s="230">
        <f>ROUND(I350*H350,2)</f>
        <v>0</v>
      </c>
      <c r="BL350" s="17" t="s">
        <v>151</v>
      </c>
      <c r="BM350" s="229" t="s">
        <v>526</v>
      </c>
    </row>
    <row r="351" spans="1:47" s="2" customFormat="1" ht="12">
      <c r="A351" s="38"/>
      <c r="B351" s="39"/>
      <c r="C351" s="40"/>
      <c r="D351" s="231" t="s">
        <v>121</v>
      </c>
      <c r="E351" s="40"/>
      <c r="F351" s="232" t="s">
        <v>525</v>
      </c>
      <c r="G351" s="40"/>
      <c r="H351" s="40"/>
      <c r="I351" s="136"/>
      <c r="J351" s="40"/>
      <c r="K351" s="40"/>
      <c r="L351" s="44"/>
      <c r="M351" s="233"/>
      <c r="N351" s="234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121</v>
      </c>
      <c r="AU351" s="17" t="s">
        <v>159</v>
      </c>
    </row>
    <row r="352" spans="1:47" s="2" customFormat="1" ht="12">
      <c r="A352" s="38"/>
      <c r="B352" s="39"/>
      <c r="C352" s="40"/>
      <c r="D352" s="231" t="s">
        <v>153</v>
      </c>
      <c r="E352" s="40"/>
      <c r="F352" s="239" t="s">
        <v>527</v>
      </c>
      <c r="G352" s="40"/>
      <c r="H352" s="40"/>
      <c r="I352" s="136"/>
      <c r="J352" s="40"/>
      <c r="K352" s="40"/>
      <c r="L352" s="44"/>
      <c r="M352" s="233"/>
      <c r="N352" s="234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153</v>
      </c>
      <c r="AU352" s="17" t="s">
        <v>159</v>
      </c>
    </row>
    <row r="353" spans="1:65" s="2" customFormat="1" ht="16.5" customHeight="1">
      <c r="A353" s="38"/>
      <c r="B353" s="39"/>
      <c r="C353" s="218" t="s">
        <v>528</v>
      </c>
      <c r="D353" s="218" t="s">
        <v>114</v>
      </c>
      <c r="E353" s="219" t="s">
        <v>529</v>
      </c>
      <c r="F353" s="220" t="s">
        <v>530</v>
      </c>
      <c r="G353" s="221" t="s">
        <v>150</v>
      </c>
      <c r="H353" s="222">
        <v>2</v>
      </c>
      <c r="I353" s="223"/>
      <c r="J353" s="224">
        <f>ROUND(I353*H353,2)</f>
        <v>0</v>
      </c>
      <c r="K353" s="220" t="s">
        <v>19</v>
      </c>
      <c r="L353" s="44"/>
      <c r="M353" s="225" t="s">
        <v>19</v>
      </c>
      <c r="N353" s="226" t="s">
        <v>43</v>
      </c>
      <c r="O353" s="84"/>
      <c r="P353" s="227">
        <f>O353*H353</f>
        <v>0</v>
      </c>
      <c r="Q353" s="227">
        <v>0</v>
      </c>
      <c r="R353" s="227">
        <f>Q353*H353</f>
        <v>0</v>
      </c>
      <c r="S353" s="227">
        <v>0</v>
      </c>
      <c r="T353" s="228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9" t="s">
        <v>151</v>
      </c>
      <c r="AT353" s="229" t="s">
        <v>114</v>
      </c>
      <c r="AU353" s="229" t="s">
        <v>159</v>
      </c>
      <c r="AY353" s="17" t="s">
        <v>111</v>
      </c>
      <c r="BE353" s="230">
        <f>IF(N353="základní",J353,0)</f>
        <v>0</v>
      </c>
      <c r="BF353" s="230">
        <f>IF(N353="snížená",J353,0)</f>
        <v>0</v>
      </c>
      <c r="BG353" s="230">
        <f>IF(N353="zákl. přenesená",J353,0)</f>
        <v>0</v>
      </c>
      <c r="BH353" s="230">
        <f>IF(N353="sníž. přenesená",J353,0)</f>
        <v>0</v>
      </c>
      <c r="BI353" s="230">
        <f>IF(N353="nulová",J353,0)</f>
        <v>0</v>
      </c>
      <c r="BJ353" s="17" t="s">
        <v>80</v>
      </c>
      <c r="BK353" s="230">
        <f>ROUND(I353*H353,2)</f>
        <v>0</v>
      </c>
      <c r="BL353" s="17" t="s">
        <v>151</v>
      </c>
      <c r="BM353" s="229" t="s">
        <v>531</v>
      </c>
    </row>
    <row r="354" spans="1:47" s="2" customFormat="1" ht="12">
      <c r="A354" s="38"/>
      <c r="B354" s="39"/>
      <c r="C354" s="40"/>
      <c r="D354" s="231" t="s">
        <v>121</v>
      </c>
      <c r="E354" s="40"/>
      <c r="F354" s="232" t="s">
        <v>530</v>
      </c>
      <c r="G354" s="40"/>
      <c r="H354" s="40"/>
      <c r="I354" s="136"/>
      <c r="J354" s="40"/>
      <c r="K354" s="40"/>
      <c r="L354" s="44"/>
      <c r="M354" s="233"/>
      <c r="N354" s="234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121</v>
      </c>
      <c r="AU354" s="17" t="s">
        <v>159</v>
      </c>
    </row>
    <row r="355" spans="1:47" s="2" customFormat="1" ht="12">
      <c r="A355" s="38"/>
      <c r="B355" s="39"/>
      <c r="C355" s="40"/>
      <c r="D355" s="231" t="s">
        <v>153</v>
      </c>
      <c r="E355" s="40"/>
      <c r="F355" s="239" t="s">
        <v>532</v>
      </c>
      <c r="G355" s="40"/>
      <c r="H355" s="40"/>
      <c r="I355" s="136"/>
      <c r="J355" s="40"/>
      <c r="K355" s="40"/>
      <c r="L355" s="44"/>
      <c r="M355" s="233"/>
      <c r="N355" s="234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153</v>
      </c>
      <c r="AU355" s="17" t="s">
        <v>159</v>
      </c>
    </row>
    <row r="356" spans="1:51" s="13" customFormat="1" ht="12">
      <c r="A356" s="13"/>
      <c r="B356" s="240"/>
      <c r="C356" s="241"/>
      <c r="D356" s="231" t="s">
        <v>402</v>
      </c>
      <c r="E356" s="242" t="s">
        <v>19</v>
      </c>
      <c r="F356" s="243" t="s">
        <v>533</v>
      </c>
      <c r="G356" s="241"/>
      <c r="H356" s="244">
        <v>2</v>
      </c>
      <c r="I356" s="245"/>
      <c r="J356" s="241"/>
      <c r="K356" s="241"/>
      <c r="L356" s="246"/>
      <c r="M356" s="247"/>
      <c r="N356" s="248"/>
      <c r="O356" s="248"/>
      <c r="P356" s="248"/>
      <c r="Q356" s="248"/>
      <c r="R356" s="248"/>
      <c r="S356" s="248"/>
      <c r="T356" s="24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0" t="s">
        <v>402</v>
      </c>
      <c r="AU356" s="250" t="s">
        <v>159</v>
      </c>
      <c r="AV356" s="13" t="s">
        <v>82</v>
      </c>
      <c r="AW356" s="13" t="s">
        <v>33</v>
      </c>
      <c r="AX356" s="13" t="s">
        <v>80</v>
      </c>
      <c r="AY356" s="250" t="s">
        <v>111</v>
      </c>
    </row>
    <row r="357" spans="1:65" s="2" customFormat="1" ht="16.5" customHeight="1">
      <c r="A357" s="38"/>
      <c r="B357" s="39"/>
      <c r="C357" s="218" t="s">
        <v>534</v>
      </c>
      <c r="D357" s="218" t="s">
        <v>114</v>
      </c>
      <c r="E357" s="219" t="s">
        <v>535</v>
      </c>
      <c r="F357" s="220" t="s">
        <v>536</v>
      </c>
      <c r="G357" s="221" t="s">
        <v>150</v>
      </c>
      <c r="H357" s="222">
        <v>2</v>
      </c>
      <c r="I357" s="223"/>
      <c r="J357" s="224">
        <f>ROUND(I357*H357,2)</f>
        <v>0</v>
      </c>
      <c r="K357" s="220" t="s">
        <v>19</v>
      </c>
      <c r="L357" s="44"/>
      <c r="M357" s="225" t="s">
        <v>19</v>
      </c>
      <c r="N357" s="226" t="s">
        <v>43</v>
      </c>
      <c r="O357" s="84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9" t="s">
        <v>151</v>
      </c>
      <c r="AT357" s="229" t="s">
        <v>114</v>
      </c>
      <c r="AU357" s="229" t="s">
        <v>159</v>
      </c>
      <c r="AY357" s="17" t="s">
        <v>111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7" t="s">
        <v>80</v>
      </c>
      <c r="BK357" s="230">
        <f>ROUND(I357*H357,2)</f>
        <v>0</v>
      </c>
      <c r="BL357" s="17" t="s">
        <v>151</v>
      </c>
      <c r="BM357" s="229" t="s">
        <v>537</v>
      </c>
    </row>
    <row r="358" spans="1:47" s="2" customFormat="1" ht="12">
      <c r="A358" s="38"/>
      <c r="B358" s="39"/>
      <c r="C358" s="40"/>
      <c r="D358" s="231" t="s">
        <v>121</v>
      </c>
      <c r="E358" s="40"/>
      <c r="F358" s="232" t="s">
        <v>536</v>
      </c>
      <c r="G358" s="40"/>
      <c r="H358" s="40"/>
      <c r="I358" s="136"/>
      <c r="J358" s="40"/>
      <c r="K358" s="40"/>
      <c r="L358" s="44"/>
      <c r="M358" s="233"/>
      <c r="N358" s="234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121</v>
      </c>
      <c r="AU358" s="17" t="s">
        <v>159</v>
      </c>
    </row>
    <row r="359" spans="1:47" s="2" customFormat="1" ht="12">
      <c r="A359" s="38"/>
      <c r="B359" s="39"/>
      <c r="C359" s="40"/>
      <c r="D359" s="231" t="s">
        <v>153</v>
      </c>
      <c r="E359" s="40"/>
      <c r="F359" s="239" t="s">
        <v>538</v>
      </c>
      <c r="G359" s="40"/>
      <c r="H359" s="40"/>
      <c r="I359" s="136"/>
      <c r="J359" s="40"/>
      <c r="K359" s="40"/>
      <c r="L359" s="44"/>
      <c r="M359" s="233"/>
      <c r="N359" s="234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153</v>
      </c>
      <c r="AU359" s="17" t="s">
        <v>159</v>
      </c>
    </row>
    <row r="360" spans="1:51" s="13" customFormat="1" ht="12">
      <c r="A360" s="13"/>
      <c r="B360" s="240"/>
      <c r="C360" s="241"/>
      <c r="D360" s="231" t="s">
        <v>402</v>
      </c>
      <c r="E360" s="242" t="s">
        <v>19</v>
      </c>
      <c r="F360" s="243" t="s">
        <v>533</v>
      </c>
      <c r="G360" s="241"/>
      <c r="H360" s="244">
        <v>2</v>
      </c>
      <c r="I360" s="245"/>
      <c r="J360" s="241"/>
      <c r="K360" s="241"/>
      <c r="L360" s="246"/>
      <c r="M360" s="247"/>
      <c r="N360" s="248"/>
      <c r="O360" s="248"/>
      <c r="P360" s="248"/>
      <c r="Q360" s="248"/>
      <c r="R360" s="248"/>
      <c r="S360" s="248"/>
      <c r="T360" s="24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0" t="s">
        <v>402</v>
      </c>
      <c r="AU360" s="250" t="s">
        <v>159</v>
      </c>
      <c r="AV360" s="13" t="s">
        <v>82</v>
      </c>
      <c r="AW360" s="13" t="s">
        <v>33</v>
      </c>
      <c r="AX360" s="13" t="s">
        <v>80</v>
      </c>
      <c r="AY360" s="250" t="s">
        <v>111</v>
      </c>
    </row>
    <row r="361" spans="1:65" s="2" customFormat="1" ht="16.5" customHeight="1">
      <c r="A361" s="38"/>
      <c r="B361" s="39"/>
      <c r="C361" s="218" t="s">
        <v>539</v>
      </c>
      <c r="D361" s="218" t="s">
        <v>114</v>
      </c>
      <c r="E361" s="219" t="s">
        <v>540</v>
      </c>
      <c r="F361" s="220" t="s">
        <v>541</v>
      </c>
      <c r="G361" s="221" t="s">
        <v>150</v>
      </c>
      <c r="H361" s="222">
        <v>4</v>
      </c>
      <c r="I361" s="223"/>
      <c r="J361" s="224">
        <f>ROUND(I361*H361,2)</f>
        <v>0</v>
      </c>
      <c r="K361" s="220" t="s">
        <v>19</v>
      </c>
      <c r="L361" s="44"/>
      <c r="M361" s="225" t="s">
        <v>19</v>
      </c>
      <c r="N361" s="226" t="s">
        <v>43</v>
      </c>
      <c r="O361" s="84"/>
      <c r="P361" s="227">
        <f>O361*H361</f>
        <v>0</v>
      </c>
      <c r="Q361" s="227">
        <v>0</v>
      </c>
      <c r="R361" s="227">
        <f>Q361*H361</f>
        <v>0</v>
      </c>
      <c r="S361" s="227">
        <v>0</v>
      </c>
      <c r="T361" s="22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9" t="s">
        <v>151</v>
      </c>
      <c r="AT361" s="229" t="s">
        <v>114</v>
      </c>
      <c r="AU361" s="229" t="s">
        <v>159</v>
      </c>
      <c r="AY361" s="17" t="s">
        <v>111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7" t="s">
        <v>80</v>
      </c>
      <c r="BK361" s="230">
        <f>ROUND(I361*H361,2)</f>
        <v>0</v>
      </c>
      <c r="BL361" s="17" t="s">
        <v>151</v>
      </c>
      <c r="BM361" s="229" t="s">
        <v>542</v>
      </c>
    </row>
    <row r="362" spans="1:47" s="2" customFormat="1" ht="12">
      <c r="A362" s="38"/>
      <c r="B362" s="39"/>
      <c r="C362" s="40"/>
      <c r="D362" s="231" t="s">
        <v>121</v>
      </c>
      <c r="E362" s="40"/>
      <c r="F362" s="232" t="s">
        <v>541</v>
      </c>
      <c r="G362" s="40"/>
      <c r="H362" s="40"/>
      <c r="I362" s="136"/>
      <c r="J362" s="40"/>
      <c r="K362" s="40"/>
      <c r="L362" s="44"/>
      <c r="M362" s="233"/>
      <c r="N362" s="234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121</v>
      </c>
      <c r="AU362" s="17" t="s">
        <v>159</v>
      </c>
    </row>
    <row r="363" spans="1:47" s="2" customFormat="1" ht="12">
      <c r="A363" s="38"/>
      <c r="B363" s="39"/>
      <c r="C363" s="40"/>
      <c r="D363" s="231" t="s">
        <v>153</v>
      </c>
      <c r="E363" s="40"/>
      <c r="F363" s="239" t="s">
        <v>543</v>
      </c>
      <c r="G363" s="40"/>
      <c r="H363" s="40"/>
      <c r="I363" s="136"/>
      <c r="J363" s="40"/>
      <c r="K363" s="40"/>
      <c r="L363" s="44"/>
      <c r="M363" s="233"/>
      <c r="N363" s="234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153</v>
      </c>
      <c r="AU363" s="17" t="s">
        <v>159</v>
      </c>
    </row>
    <row r="364" spans="1:65" s="2" customFormat="1" ht="16.5" customHeight="1">
      <c r="A364" s="38"/>
      <c r="B364" s="39"/>
      <c r="C364" s="218" t="s">
        <v>544</v>
      </c>
      <c r="D364" s="218" t="s">
        <v>114</v>
      </c>
      <c r="E364" s="219" t="s">
        <v>545</v>
      </c>
      <c r="F364" s="220" t="s">
        <v>546</v>
      </c>
      <c r="G364" s="221" t="s">
        <v>150</v>
      </c>
      <c r="H364" s="222">
        <v>1</v>
      </c>
      <c r="I364" s="223"/>
      <c r="J364" s="224">
        <f>ROUND(I364*H364,2)</f>
        <v>0</v>
      </c>
      <c r="K364" s="220" t="s">
        <v>19</v>
      </c>
      <c r="L364" s="44"/>
      <c r="M364" s="225" t="s">
        <v>19</v>
      </c>
      <c r="N364" s="226" t="s">
        <v>43</v>
      </c>
      <c r="O364" s="84"/>
      <c r="P364" s="227">
        <f>O364*H364</f>
        <v>0</v>
      </c>
      <c r="Q364" s="227">
        <v>0</v>
      </c>
      <c r="R364" s="227">
        <f>Q364*H364</f>
        <v>0</v>
      </c>
      <c r="S364" s="227">
        <v>0</v>
      </c>
      <c r="T364" s="228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9" t="s">
        <v>151</v>
      </c>
      <c r="AT364" s="229" t="s">
        <v>114</v>
      </c>
      <c r="AU364" s="229" t="s">
        <v>159</v>
      </c>
      <c r="AY364" s="17" t="s">
        <v>111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7" t="s">
        <v>80</v>
      </c>
      <c r="BK364" s="230">
        <f>ROUND(I364*H364,2)</f>
        <v>0</v>
      </c>
      <c r="BL364" s="17" t="s">
        <v>151</v>
      </c>
      <c r="BM364" s="229" t="s">
        <v>547</v>
      </c>
    </row>
    <row r="365" spans="1:47" s="2" customFormat="1" ht="12">
      <c r="A365" s="38"/>
      <c r="B365" s="39"/>
      <c r="C365" s="40"/>
      <c r="D365" s="231" t="s">
        <v>121</v>
      </c>
      <c r="E365" s="40"/>
      <c r="F365" s="232" t="s">
        <v>546</v>
      </c>
      <c r="G365" s="40"/>
      <c r="H365" s="40"/>
      <c r="I365" s="136"/>
      <c r="J365" s="40"/>
      <c r="K365" s="40"/>
      <c r="L365" s="44"/>
      <c r="M365" s="233"/>
      <c r="N365" s="234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121</v>
      </c>
      <c r="AU365" s="17" t="s">
        <v>159</v>
      </c>
    </row>
    <row r="366" spans="1:47" s="2" customFormat="1" ht="12">
      <c r="A366" s="38"/>
      <c r="B366" s="39"/>
      <c r="C366" s="40"/>
      <c r="D366" s="231" t="s">
        <v>153</v>
      </c>
      <c r="E366" s="40"/>
      <c r="F366" s="239" t="s">
        <v>548</v>
      </c>
      <c r="G366" s="40"/>
      <c r="H366" s="40"/>
      <c r="I366" s="136"/>
      <c r="J366" s="40"/>
      <c r="K366" s="40"/>
      <c r="L366" s="44"/>
      <c r="M366" s="233"/>
      <c r="N366" s="234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153</v>
      </c>
      <c r="AU366" s="17" t="s">
        <v>159</v>
      </c>
    </row>
    <row r="367" spans="1:65" s="2" customFormat="1" ht="16.5" customHeight="1">
      <c r="A367" s="38"/>
      <c r="B367" s="39"/>
      <c r="C367" s="218" t="s">
        <v>549</v>
      </c>
      <c r="D367" s="218" t="s">
        <v>114</v>
      </c>
      <c r="E367" s="219" t="s">
        <v>550</v>
      </c>
      <c r="F367" s="220" t="s">
        <v>551</v>
      </c>
      <c r="G367" s="221" t="s">
        <v>150</v>
      </c>
      <c r="H367" s="222">
        <v>2</v>
      </c>
      <c r="I367" s="223"/>
      <c r="J367" s="224">
        <f>ROUND(I367*H367,2)</f>
        <v>0</v>
      </c>
      <c r="K367" s="220" t="s">
        <v>19</v>
      </c>
      <c r="L367" s="44"/>
      <c r="M367" s="225" t="s">
        <v>19</v>
      </c>
      <c r="N367" s="226" t="s">
        <v>43</v>
      </c>
      <c r="O367" s="84"/>
      <c r="P367" s="227">
        <f>O367*H367</f>
        <v>0</v>
      </c>
      <c r="Q367" s="227">
        <v>0</v>
      </c>
      <c r="R367" s="227">
        <f>Q367*H367</f>
        <v>0</v>
      </c>
      <c r="S367" s="227">
        <v>0</v>
      </c>
      <c r="T367" s="228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9" t="s">
        <v>151</v>
      </c>
      <c r="AT367" s="229" t="s">
        <v>114</v>
      </c>
      <c r="AU367" s="229" t="s">
        <v>159</v>
      </c>
      <c r="AY367" s="17" t="s">
        <v>111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7" t="s">
        <v>80</v>
      </c>
      <c r="BK367" s="230">
        <f>ROUND(I367*H367,2)</f>
        <v>0</v>
      </c>
      <c r="BL367" s="17" t="s">
        <v>151</v>
      </c>
      <c r="BM367" s="229" t="s">
        <v>552</v>
      </c>
    </row>
    <row r="368" spans="1:47" s="2" customFormat="1" ht="12">
      <c r="A368" s="38"/>
      <c r="B368" s="39"/>
      <c r="C368" s="40"/>
      <c r="D368" s="231" t="s">
        <v>121</v>
      </c>
      <c r="E368" s="40"/>
      <c r="F368" s="232" t="s">
        <v>551</v>
      </c>
      <c r="G368" s="40"/>
      <c r="H368" s="40"/>
      <c r="I368" s="136"/>
      <c r="J368" s="40"/>
      <c r="K368" s="40"/>
      <c r="L368" s="44"/>
      <c r="M368" s="233"/>
      <c r="N368" s="234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121</v>
      </c>
      <c r="AU368" s="17" t="s">
        <v>159</v>
      </c>
    </row>
    <row r="369" spans="1:47" s="2" customFormat="1" ht="12">
      <c r="A369" s="38"/>
      <c r="B369" s="39"/>
      <c r="C369" s="40"/>
      <c r="D369" s="231" t="s">
        <v>153</v>
      </c>
      <c r="E369" s="40"/>
      <c r="F369" s="239" t="s">
        <v>553</v>
      </c>
      <c r="G369" s="40"/>
      <c r="H369" s="40"/>
      <c r="I369" s="136"/>
      <c r="J369" s="40"/>
      <c r="K369" s="40"/>
      <c r="L369" s="44"/>
      <c r="M369" s="233"/>
      <c r="N369" s="234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153</v>
      </c>
      <c r="AU369" s="17" t="s">
        <v>159</v>
      </c>
    </row>
    <row r="370" spans="1:65" s="2" customFormat="1" ht="16.5" customHeight="1">
      <c r="A370" s="38"/>
      <c r="B370" s="39"/>
      <c r="C370" s="218" t="s">
        <v>554</v>
      </c>
      <c r="D370" s="218" t="s">
        <v>114</v>
      </c>
      <c r="E370" s="219" t="s">
        <v>555</v>
      </c>
      <c r="F370" s="220" t="s">
        <v>556</v>
      </c>
      <c r="G370" s="221" t="s">
        <v>150</v>
      </c>
      <c r="H370" s="222">
        <v>1</v>
      </c>
      <c r="I370" s="223"/>
      <c r="J370" s="224">
        <f>ROUND(I370*H370,2)</f>
        <v>0</v>
      </c>
      <c r="K370" s="220" t="s">
        <v>19</v>
      </c>
      <c r="L370" s="44"/>
      <c r="M370" s="225" t="s">
        <v>19</v>
      </c>
      <c r="N370" s="226" t="s">
        <v>43</v>
      </c>
      <c r="O370" s="84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9" t="s">
        <v>151</v>
      </c>
      <c r="AT370" s="229" t="s">
        <v>114</v>
      </c>
      <c r="AU370" s="229" t="s">
        <v>159</v>
      </c>
      <c r="AY370" s="17" t="s">
        <v>111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7" t="s">
        <v>80</v>
      </c>
      <c r="BK370" s="230">
        <f>ROUND(I370*H370,2)</f>
        <v>0</v>
      </c>
      <c r="BL370" s="17" t="s">
        <v>151</v>
      </c>
      <c r="BM370" s="229" t="s">
        <v>557</v>
      </c>
    </row>
    <row r="371" spans="1:47" s="2" customFormat="1" ht="12">
      <c r="A371" s="38"/>
      <c r="B371" s="39"/>
      <c r="C371" s="40"/>
      <c r="D371" s="231" t="s">
        <v>121</v>
      </c>
      <c r="E371" s="40"/>
      <c r="F371" s="232" t="s">
        <v>556</v>
      </c>
      <c r="G371" s="40"/>
      <c r="H371" s="40"/>
      <c r="I371" s="136"/>
      <c r="J371" s="40"/>
      <c r="K371" s="40"/>
      <c r="L371" s="44"/>
      <c r="M371" s="233"/>
      <c r="N371" s="234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121</v>
      </c>
      <c r="AU371" s="17" t="s">
        <v>159</v>
      </c>
    </row>
    <row r="372" spans="1:47" s="2" customFormat="1" ht="12">
      <c r="A372" s="38"/>
      <c r="B372" s="39"/>
      <c r="C372" s="40"/>
      <c r="D372" s="231" t="s">
        <v>153</v>
      </c>
      <c r="E372" s="40"/>
      <c r="F372" s="239" t="s">
        <v>222</v>
      </c>
      <c r="G372" s="40"/>
      <c r="H372" s="40"/>
      <c r="I372" s="136"/>
      <c r="J372" s="40"/>
      <c r="K372" s="40"/>
      <c r="L372" s="44"/>
      <c r="M372" s="233"/>
      <c r="N372" s="234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153</v>
      </c>
      <c r="AU372" s="17" t="s">
        <v>159</v>
      </c>
    </row>
    <row r="373" spans="1:65" s="2" customFormat="1" ht="16.5" customHeight="1">
      <c r="A373" s="38"/>
      <c r="B373" s="39"/>
      <c r="C373" s="218" t="s">
        <v>558</v>
      </c>
      <c r="D373" s="218" t="s">
        <v>114</v>
      </c>
      <c r="E373" s="219" t="s">
        <v>559</v>
      </c>
      <c r="F373" s="220" t="s">
        <v>560</v>
      </c>
      <c r="G373" s="221" t="s">
        <v>150</v>
      </c>
      <c r="H373" s="222">
        <v>11</v>
      </c>
      <c r="I373" s="223"/>
      <c r="J373" s="224">
        <f>ROUND(I373*H373,2)</f>
        <v>0</v>
      </c>
      <c r="K373" s="220" t="s">
        <v>19</v>
      </c>
      <c r="L373" s="44"/>
      <c r="M373" s="225" t="s">
        <v>19</v>
      </c>
      <c r="N373" s="226" t="s">
        <v>43</v>
      </c>
      <c r="O373" s="84"/>
      <c r="P373" s="227">
        <f>O373*H373</f>
        <v>0</v>
      </c>
      <c r="Q373" s="227">
        <v>0</v>
      </c>
      <c r="R373" s="227">
        <f>Q373*H373</f>
        <v>0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151</v>
      </c>
      <c r="AT373" s="229" t="s">
        <v>114</v>
      </c>
      <c r="AU373" s="229" t="s">
        <v>159</v>
      </c>
      <c r="AY373" s="17" t="s">
        <v>111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80</v>
      </c>
      <c r="BK373" s="230">
        <f>ROUND(I373*H373,2)</f>
        <v>0</v>
      </c>
      <c r="BL373" s="17" t="s">
        <v>151</v>
      </c>
      <c r="BM373" s="229" t="s">
        <v>561</v>
      </c>
    </row>
    <row r="374" spans="1:47" s="2" customFormat="1" ht="12">
      <c r="A374" s="38"/>
      <c r="B374" s="39"/>
      <c r="C374" s="40"/>
      <c r="D374" s="231" t="s">
        <v>121</v>
      </c>
      <c r="E374" s="40"/>
      <c r="F374" s="232" t="s">
        <v>560</v>
      </c>
      <c r="G374" s="40"/>
      <c r="H374" s="40"/>
      <c r="I374" s="136"/>
      <c r="J374" s="40"/>
      <c r="K374" s="40"/>
      <c r="L374" s="44"/>
      <c r="M374" s="233"/>
      <c r="N374" s="234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121</v>
      </c>
      <c r="AU374" s="17" t="s">
        <v>159</v>
      </c>
    </row>
    <row r="375" spans="1:47" s="2" customFormat="1" ht="12">
      <c r="A375" s="38"/>
      <c r="B375" s="39"/>
      <c r="C375" s="40"/>
      <c r="D375" s="231" t="s">
        <v>153</v>
      </c>
      <c r="E375" s="40"/>
      <c r="F375" s="239" t="s">
        <v>562</v>
      </c>
      <c r="G375" s="40"/>
      <c r="H375" s="40"/>
      <c r="I375" s="136"/>
      <c r="J375" s="40"/>
      <c r="K375" s="40"/>
      <c r="L375" s="44"/>
      <c r="M375" s="233"/>
      <c r="N375" s="234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153</v>
      </c>
      <c r="AU375" s="17" t="s">
        <v>159</v>
      </c>
    </row>
    <row r="376" spans="1:65" s="2" customFormat="1" ht="16.5" customHeight="1">
      <c r="A376" s="38"/>
      <c r="B376" s="39"/>
      <c r="C376" s="218" t="s">
        <v>563</v>
      </c>
      <c r="D376" s="218" t="s">
        <v>114</v>
      </c>
      <c r="E376" s="219" t="s">
        <v>564</v>
      </c>
      <c r="F376" s="220" t="s">
        <v>565</v>
      </c>
      <c r="G376" s="221" t="s">
        <v>150</v>
      </c>
      <c r="H376" s="222">
        <v>4</v>
      </c>
      <c r="I376" s="223"/>
      <c r="J376" s="224">
        <f>ROUND(I376*H376,2)</f>
        <v>0</v>
      </c>
      <c r="K376" s="220" t="s">
        <v>19</v>
      </c>
      <c r="L376" s="44"/>
      <c r="M376" s="225" t="s">
        <v>19</v>
      </c>
      <c r="N376" s="226" t="s">
        <v>43</v>
      </c>
      <c r="O376" s="84"/>
      <c r="P376" s="227">
        <f>O376*H376</f>
        <v>0</v>
      </c>
      <c r="Q376" s="227">
        <v>0</v>
      </c>
      <c r="R376" s="227">
        <f>Q376*H376</f>
        <v>0</v>
      </c>
      <c r="S376" s="227">
        <v>0</v>
      </c>
      <c r="T376" s="22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151</v>
      </c>
      <c r="AT376" s="229" t="s">
        <v>114</v>
      </c>
      <c r="AU376" s="229" t="s">
        <v>159</v>
      </c>
      <c r="AY376" s="17" t="s">
        <v>111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80</v>
      </c>
      <c r="BK376" s="230">
        <f>ROUND(I376*H376,2)</f>
        <v>0</v>
      </c>
      <c r="BL376" s="17" t="s">
        <v>151</v>
      </c>
      <c r="BM376" s="229" t="s">
        <v>566</v>
      </c>
    </row>
    <row r="377" spans="1:47" s="2" customFormat="1" ht="12">
      <c r="A377" s="38"/>
      <c r="B377" s="39"/>
      <c r="C377" s="40"/>
      <c r="D377" s="231" t="s">
        <v>121</v>
      </c>
      <c r="E377" s="40"/>
      <c r="F377" s="232" t="s">
        <v>565</v>
      </c>
      <c r="G377" s="40"/>
      <c r="H377" s="40"/>
      <c r="I377" s="136"/>
      <c r="J377" s="40"/>
      <c r="K377" s="40"/>
      <c r="L377" s="44"/>
      <c r="M377" s="233"/>
      <c r="N377" s="234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121</v>
      </c>
      <c r="AU377" s="17" t="s">
        <v>159</v>
      </c>
    </row>
    <row r="378" spans="1:47" s="2" customFormat="1" ht="12">
      <c r="A378" s="38"/>
      <c r="B378" s="39"/>
      <c r="C378" s="40"/>
      <c r="D378" s="231" t="s">
        <v>153</v>
      </c>
      <c r="E378" s="40"/>
      <c r="F378" s="239" t="s">
        <v>567</v>
      </c>
      <c r="G378" s="40"/>
      <c r="H378" s="40"/>
      <c r="I378" s="136"/>
      <c r="J378" s="40"/>
      <c r="K378" s="40"/>
      <c r="L378" s="44"/>
      <c r="M378" s="233"/>
      <c r="N378" s="234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153</v>
      </c>
      <c r="AU378" s="17" t="s">
        <v>159</v>
      </c>
    </row>
    <row r="379" spans="1:65" s="2" customFormat="1" ht="16.5" customHeight="1">
      <c r="A379" s="38"/>
      <c r="B379" s="39"/>
      <c r="C379" s="218" t="s">
        <v>568</v>
      </c>
      <c r="D379" s="218" t="s">
        <v>114</v>
      </c>
      <c r="E379" s="219" t="s">
        <v>569</v>
      </c>
      <c r="F379" s="220" t="s">
        <v>570</v>
      </c>
      <c r="G379" s="221" t="s">
        <v>150</v>
      </c>
      <c r="H379" s="222">
        <v>1</v>
      </c>
      <c r="I379" s="223"/>
      <c r="J379" s="224">
        <f>ROUND(I379*H379,2)</f>
        <v>0</v>
      </c>
      <c r="K379" s="220" t="s">
        <v>19</v>
      </c>
      <c r="L379" s="44"/>
      <c r="M379" s="225" t="s">
        <v>19</v>
      </c>
      <c r="N379" s="226" t="s">
        <v>43</v>
      </c>
      <c r="O379" s="84"/>
      <c r="P379" s="227">
        <f>O379*H379</f>
        <v>0</v>
      </c>
      <c r="Q379" s="227">
        <v>0</v>
      </c>
      <c r="R379" s="227">
        <f>Q379*H379</f>
        <v>0</v>
      </c>
      <c r="S379" s="227">
        <v>0</v>
      </c>
      <c r="T379" s="228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9" t="s">
        <v>151</v>
      </c>
      <c r="AT379" s="229" t="s">
        <v>114</v>
      </c>
      <c r="AU379" s="229" t="s">
        <v>159</v>
      </c>
      <c r="AY379" s="17" t="s">
        <v>111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17" t="s">
        <v>80</v>
      </c>
      <c r="BK379" s="230">
        <f>ROUND(I379*H379,2)</f>
        <v>0</v>
      </c>
      <c r="BL379" s="17" t="s">
        <v>151</v>
      </c>
      <c r="BM379" s="229" t="s">
        <v>571</v>
      </c>
    </row>
    <row r="380" spans="1:47" s="2" customFormat="1" ht="12">
      <c r="A380" s="38"/>
      <c r="B380" s="39"/>
      <c r="C380" s="40"/>
      <c r="D380" s="231" t="s">
        <v>121</v>
      </c>
      <c r="E380" s="40"/>
      <c r="F380" s="232" t="s">
        <v>570</v>
      </c>
      <c r="G380" s="40"/>
      <c r="H380" s="40"/>
      <c r="I380" s="136"/>
      <c r="J380" s="40"/>
      <c r="K380" s="40"/>
      <c r="L380" s="44"/>
      <c r="M380" s="233"/>
      <c r="N380" s="234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121</v>
      </c>
      <c r="AU380" s="17" t="s">
        <v>159</v>
      </c>
    </row>
    <row r="381" spans="1:47" s="2" customFormat="1" ht="12">
      <c r="A381" s="38"/>
      <c r="B381" s="39"/>
      <c r="C381" s="40"/>
      <c r="D381" s="231" t="s">
        <v>153</v>
      </c>
      <c r="E381" s="40"/>
      <c r="F381" s="239" t="s">
        <v>572</v>
      </c>
      <c r="G381" s="40"/>
      <c r="H381" s="40"/>
      <c r="I381" s="136"/>
      <c r="J381" s="40"/>
      <c r="K381" s="40"/>
      <c r="L381" s="44"/>
      <c r="M381" s="233"/>
      <c r="N381" s="234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153</v>
      </c>
      <c r="AU381" s="17" t="s">
        <v>159</v>
      </c>
    </row>
    <row r="382" spans="1:65" s="2" customFormat="1" ht="16.5" customHeight="1">
      <c r="A382" s="38"/>
      <c r="B382" s="39"/>
      <c r="C382" s="218" t="s">
        <v>573</v>
      </c>
      <c r="D382" s="218" t="s">
        <v>114</v>
      </c>
      <c r="E382" s="219" t="s">
        <v>574</v>
      </c>
      <c r="F382" s="220" t="s">
        <v>575</v>
      </c>
      <c r="G382" s="221" t="s">
        <v>150</v>
      </c>
      <c r="H382" s="222">
        <v>2</v>
      </c>
      <c r="I382" s="223"/>
      <c r="J382" s="224">
        <f>ROUND(I382*H382,2)</f>
        <v>0</v>
      </c>
      <c r="K382" s="220" t="s">
        <v>19</v>
      </c>
      <c r="L382" s="44"/>
      <c r="M382" s="225" t="s">
        <v>19</v>
      </c>
      <c r="N382" s="226" t="s">
        <v>43</v>
      </c>
      <c r="O382" s="84"/>
      <c r="P382" s="227">
        <f>O382*H382</f>
        <v>0</v>
      </c>
      <c r="Q382" s="227">
        <v>0</v>
      </c>
      <c r="R382" s="227">
        <f>Q382*H382</f>
        <v>0</v>
      </c>
      <c r="S382" s="227">
        <v>0</v>
      </c>
      <c r="T382" s="22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9" t="s">
        <v>151</v>
      </c>
      <c r="AT382" s="229" t="s">
        <v>114</v>
      </c>
      <c r="AU382" s="229" t="s">
        <v>159</v>
      </c>
      <c r="AY382" s="17" t="s">
        <v>111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7" t="s">
        <v>80</v>
      </c>
      <c r="BK382" s="230">
        <f>ROUND(I382*H382,2)</f>
        <v>0</v>
      </c>
      <c r="BL382" s="17" t="s">
        <v>151</v>
      </c>
      <c r="BM382" s="229" t="s">
        <v>576</v>
      </c>
    </row>
    <row r="383" spans="1:47" s="2" customFormat="1" ht="12">
      <c r="A383" s="38"/>
      <c r="B383" s="39"/>
      <c r="C383" s="40"/>
      <c r="D383" s="231" t="s">
        <v>121</v>
      </c>
      <c r="E383" s="40"/>
      <c r="F383" s="232" t="s">
        <v>575</v>
      </c>
      <c r="G383" s="40"/>
      <c r="H383" s="40"/>
      <c r="I383" s="136"/>
      <c r="J383" s="40"/>
      <c r="K383" s="40"/>
      <c r="L383" s="44"/>
      <c r="M383" s="233"/>
      <c r="N383" s="234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121</v>
      </c>
      <c r="AU383" s="17" t="s">
        <v>159</v>
      </c>
    </row>
    <row r="384" spans="1:47" s="2" customFormat="1" ht="12">
      <c r="A384" s="38"/>
      <c r="B384" s="39"/>
      <c r="C384" s="40"/>
      <c r="D384" s="231" t="s">
        <v>153</v>
      </c>
      <c r="E384" s="40"/>
      <c r="F384" s="239" t="s">
        <v>577</v>
      </c>
      <c r="G384" s="40"/>
      <c r="H384" s="40"/>
      <c r="I384" s="136"/>
      <c r="J384" s="40"/>
      <c r="K384" s="40"/>
      <c r="L384" s="44"/>
      <c r="M384" s="233"/>
      <c r="N384" s="234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153</v>
      </c>
      <c r="AU384" s="17" t="s">
        <v>159</v>
      </c>
    </row>
    <row r="385" spans="1:65" s="2" customFormat="1" ht="16.5" customHeight="1">
      <c r="A385" s="38"/>
      <c r="B385" s="39"/>
      <c r="C385" s="218" t="s">
        <v>578</v>
      </c>
      <c r="D385" s="218" t="s">
        <v>114</v>
      </c>
      <c r="E385" s="219" t="s">
        <v>579</v>
      </c>
      <c r="F385" s="220" t="s">
        <v>580</v>
      </c>
      <c r="G385" s="221" t="s">
        <v>150</v>
      </c>
      <c r="H385" s="222">
        <v>1</v>
      </c>
      <c r="I385" s="223"/>
      <c r="J385" s="224">
        <f>ROUND(I385*H385,2)</f>
        <v>0</v>
      </c>
      <c r="K385" s="220" t="s">
        <v>19</v>
      </c>
      <c r="L385" s="44"/>
      <c r="M385" s="225" t="s">
        <v>19</v>
      </c>
      <c r="N385" s="226" t="s">
        <v>43</v>
      </c>
      <c r="O385" s="84"/>
      <c r="P385" s="227">
        <f>O385*H385</f>
        <v>0</v>
      </c>
      <c r="Q385" s="227">
        <v>0</v>
      </c>
      <c r="R385" s="227">
        <f>Q385*H385</f>
        <v>0</v>
      </c>
      <c r="S385" s="227">
        <v>0</v>
      </c>
      <c r="T385" s="228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9" t="s">
        <v>151</v>
      </c>
      <c r="AT385" s="229" t="s">
        <v>114</v>
      </c>
      <c r="AU385" s="229" t="s">
        <v>159</v>
      </c>
      <c r="AY385" s="17" t="s">
        <v>111</v>
      </c>
      <c r="BE385" s="230">
        <f>IF(N385="základní",J385,0)</f>
        <v>0</v>
      </c>
      <c r="BF385" s="230">
        <f>IF(N385="snížená",J385,0)</f>
        <v>0</v>
      </c>
      <c r="BG385" s="230">
        <f>IF(N385="zákl. přenesená",J385,0)</f>
        <v>0</v>
      </c>
      <c r="BH385" s="230">
        <f>IF(N385="sníž. přenesená",J385,0)</f>
        <v>0</v>
      </c>
      <c r="BI385" s="230">
        <f>IF(N385="nulová",J385,0)</f>
        <v>0</v>
      </c>
      <c r="BJ385" s="17" t="s">
        <v>80</v>
      </c>
      <c r="BK385" s="230">
        <f>ROUND(I385*H385,2)</f>
        <v>0</v>
      </c>
      <c r="BL385" s="17" t="s">
        <v>151</v>
      </c>
      <c r="BM385" s="229" t="s">
        <v>581</v>
      </c>
    </row>
    <row r="386" spans="1:47" s="2" customFormat="1" ht="12">
      <c r="A386" s="38"/>
      <c r="B386" s="39"/>
      <c r="C386" s="40"/>
      <c r="D386" s="231" t="s">
        <v>121</v>
      </c>
      <c r="E386" s="40"/>
      <c r="F386" s="232" t="s">
        <v>580</v>
      </c>
      <c r="G386" s="40"/>
      <c r="H386" s="40"/>
      <c r="I386" s="136"/>
      <c r="J386" s="40"/>
      <c r="K386" s="40"/>
      <c r="L386" s="44"/>
      <c r="M386" s="233"/>
      <c r="N386" s="234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121</v>
      </c>
      <c r="AU386" s="17" t="s">
        <v>159</v>
      </c>
    </row>
    <row r="387" spans="1:47" s="2" customFormat="1" ht="12">
      <c r="A387" s="38"/>
      <c r="B387" s="39"/>
      <c r="C387" s="40"/>
      <c r="D387" s="231" t="s">
        <v>153</v>
      </c>
      <c r="E387" s="40"/>
      <c r="F387" s="239" t="s">
        <v>582</v>
      </c>
      <c r="G387" s="40"/>
      <c r="H387" s="40"/>
      <c r="I387" s="136"/>
      <c r="J387" s="40"/>
      <c r="K387" s="40"/>
      <c r="L387" s="44"/>
      <c r="M387" s="233"/>
      <c r="N387" s="234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153</v>
      </c>
      <c r="AU387" s="17" t="s">
        <v>159</v>
      </c>
    </row>
    <row r="388" spans="1:65" s="2" customFormat="1" ht="16.5" customHeight="1">
      <c r="A388" s="38"/>
      <c r="B388" s="39"/>
      <c r="C388" s="218" t="s">
        <v>583</v>
      </c>
      <c r="D388" s="218" t="s">
        <v>114</v>
      </c>
      <c r="E388" s="219" t="s">
        <v>584</v>
      </c>
      <c r="F388" s="220" t="s">
        <v>585</v>
      </c>
      <c r="G388" s="221" t="s">
        <v>150</v>
      </c>
      <c r="H388" s="222">
        <v>2</v>
      </c>
      <c r="I388" s="223"/>
      <c r="J388" s="224">
        <f>ROUND(I388*H388,2)</f>
        <v>0</v>
      </c>
      <c r="K388" s="220" t="s">
        <v>19</v>
      </c>
      <c r="L388" s="44"/>
      <c r="M388" s="225" t="s">
        <v>19</v>
      </c>
      <c r="N388" s="226" t="s">
        <v>43</v>
      </c>
      <c r="O388" s="84"/>
      <c r="P388" s="227">
        <f>O388*H388</f>
        <v>0</v>
      </c>
      <c r="Q388" s="227">
        <v>0</v>
      </c>
      <c r="R388" s="227">
        <f>Q388*H388</f>
        <v>0</v>
      </c>
      <c r="S388" s="227">
        <v>0</v>
      </c>
      <c r="T388" s="228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9" t="s">
        <v>151</v>
      </c>
      <c r="AT388" s="229" t="s">
        <v>114</v>
      </c>
      <c r="AU388" s="229" t="s">
        <v>159</v>
      </c>
      <c r="AY388" s="17" t="s">
        <v>111</v>
      </c>
      <c r="BE388" s="230">
        <f>IF(N388="základní",J388,0)</f>
        <v>0</v>
      </c>
      <c r="BF388" s="230">
        <f>IF(N388="snížená",J388,0)</f>
        <v>0</v>
      </c>
      <c r="BG388" s="230">
        <f>IF(N388="zákl. přenesená",J388,0)</f>
        <v>0</v>
      </c>
      <c r="BH388" s="230">
        <f>IF(N388="sníž. přenesená",J388,0)</f>
        <v>0</v>
      </c>
      <c r="BI388" s="230">
        <f>IF(N388="nulová",J388,0)</f>
        <v>0</v>
      </c>
      <c r="BJ388" s="17" t="s">
        <v>80</v>
      </c>
      <c r="BK388" s="230">
        <f>ROUND(I388*H388,2)</f>
        <v>0</v>
      </c>
      <c r="BL388" s="17" t="s">
        <v>151</v>
      </c>
      <c r="BM388" s="229" t="s">
        <v>586</v>
      </c>
    </row>
    <row r="389" spans="1:47" s="2" customFormat="1" ht="12">
      <c r="A389" s="38"/>
      <c r="B389" s="39"/>
      <c r="C389" s="40"/>
      <c r="D389" s="231" t="s">
        <v>121</v>
      </c>
      <c r="E389" s="40"/>
      <c r="F389" s="232" t="s">
        <v>585</v>
      </c>
      <c r="G389" s="40"/>
      <c r="H389" s="40"/>
      <c r="I389" s="136"/>
      <c r="J389" s="40"/>
      <c r="K389" s="40"/>
      <c r="L389" s="44"/>
      <c r="M389" s="233"/>
      <c r="N389" s="234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121</v>
      </c>
      <c r="AU389" s="17" t="s">
        <v>159</v>
      </c>
    </row>
    <row r="390" spans="1:47" s="2" customFormat="1" ht="12">
      <c r="A390" s="38"/>
      <c r="B390" s="39"/>
      <c r="C390" s="40"/>
      <c r="D390" s="231" t="s">
        <v>153</v>
      </c>
      <c r="E390" s="40"/>
      <c r="F390" s="239" t="s">
        <v>587</v>
      </c>
      <c r="G390" s="40"/>
      <c r="H390" s="40"/>
      <c r="I390" s="136"/>
      <c r="J390" s="40"/>
      <c r="K390" s="40"/>
      <c r="L390" s="44"/>
      <c r="M390" s="233"/>
      <c r="N390" s="234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153</v>
      </c>
      <c r="AU390" s="17" t="s">
        <v>159</v>
      </c>
    </row>
    <row r="391" spans="1:65" s="2" customFormat="1" ht="16.5" customHeight="1">
      <c r="A391" s="38"/>
      <c r="B391" s="39"/>
      <c r="C391" s="218" t="s">
        <v>588</v>
      </c>
      <c r="D391" s="218" t="s">
        <v>114</v>
      </c>
      <c r="E391" s="219" t="s">
        <v>589</v>
      </c>
      <c r="F391" s="220" t="s">
        <v>590</v>
      </c>
      <c r="G391" s="221" t="s">
        <v>150</v>
      </c>
      <c r="H391" s="222">
        <v>2</v>
      </c>
      <c r="I391" s="223"/>
      <c r="J391" s="224">
        <f>ROUND(I391*H391,2)</f>
        <v>0</v>
      </c>
      <c r="K391" s="220" t="s">
        <v>19</v>
      </c>
      <c r="L391" s="44"/>
      <c r="M391" s="225" t="s">
        <v>19</v>
      </c>
      <c r="N391" s="226" t="s">
        <v>43</v>
      </c>
      <c r="O391" s="84"/>
      <c r="P391" s="227">
        <f>O391*H391</f>
        <v>0</v>
      </c>
      <c r="Q391" s="227">
        <v>0</v>
      </c>
      <c r="R391" s="227">
        <f>Q391*H391</f>
        <v>0</v>
      </c>
      <c r="S391" s="227">
        <v>0</v>
      </c>
      <c r="T391" s="228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9" t="s">
        <v>151</v>
      </c>
      <c r="AT391" s="229" t="s">
        <v>114</v>
      </c>
      <c r="AU391" s="229" t="s">
        <v>159</v>
      </c>
      <c r="AY391" s="17" t="s">
        <v>111</v>
      </c>
      <c r="BE391" s="230">
        <f>IF(N391="základní",J391,0)</f>
        <v>0</v>
      </c>
      <c r="BF391" s="230">
        <f>IF(N391="snížená",J391,0)</f>
        <v>0</v>
      </c>
      <c r="BG391" s="230">
        <f>IF(N391="zákl. přenesená",J391,0)</f>
        <v>0</v>
      </c>
      <c r="BH391" s="230">
        <f>IF(N391="sníž. přenesená",J391,0)</f>
        <v>0</v>
      </c>
      <c r="BI391" s="230">
        <f>IF(N391="nulová",J391,0)</f>
        <v>0</v>
      </c>
      <c r="BJ391" s="17" t="s">
        <v>80</v>
      </c>
      <c r="BK391" s="230">
        <f>ROUND(I391*H391,2)</f>
        <v>0</v>
      </c>
      <c r="BL391" s="17" t="s">
        <v>151</v>
      </c>
      <c r="BM391" s="229" t="s">
        <v>591</v>
      </c>
    </row>
    <row r="392" spans="1:47" s="2" customFormat="1" ht="12">
      <c r="A392" s="38"/>
      <c r="B392" s="39"/>
      <c r="C392" s="40"/>
      <c r="D392" s="231" t="s">
        <v>121</v>
      </c>
      <c r="E392" s="40"/>
      <c r="F392" s="232" t="s">
        <v>590</v>
      </c>
      <c r="G392" s="40"/>
      <c r="H392" s="40"/>
      <c r="I392" s="136"/>
      <c r="J392" s="40"/>
      <c r="K392" s="40"/>
      <c r="L392" s="44"/>
      <c r="M392" s="233"/>
      <c r="N392" s="234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121</v>
      </c>
      <c r="AU392" s="17" t="s">
        <v>159</v>
      </c>
    </row>
    <row r="393" spans="1:47" s="2" customFormat="1" ht="12">
      <c r="A393" s="38"/>
      <c r="B393" s="39"/>
      <c r="C393" s="40"/>
      <c r="D393" s="231" t="s">
        <v>153</v>
      </c>
      <c r="E393" s="40"/>
      <c r="F393" s="239" t="s">
        <v>592</v>
      </c>
      <c r="G393" s="40"/>
      <c r="H393" s="40"/>
      <c r="I393" s="136"/>
      <c r="J393" s="40"/>
      <c r="K393" s="40"/>
      <c r="L393" s="44"/>
      <c r="M393" s="233"/>
      <c r="N393" s="234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153</v>
      </c>
      <c r="AU393" s="17" t="s">
        <v>159</v>
      </c>
    </row>
    <row r="394" spans="1:65" s="2" customFormat="1" ht="16.5" customHeight="1">
      <c r="A394" s="38"/>
      <c r="B394" s="39"/>
      <c r="C394" s="218" t="s">
        <v>593</v>
      </c>
      <c r="D394" s="218" t="s">
        <v>114</v>
      </c>
      <c r="E394" s="219" t="s">
        <v>594</v>
      </c>
      <c r="F394" s="220" t="s">
        <v>595</v>
      </c>
      <c r="G394" s="221" t="s">
        <v>150</v>
      </c>
      <c r="H394" s="222">
        <v>1</v>
      </c>
      <c r="I394" s="223"/>
      <c r="J394" s="224">
        <f>ROUND(I394*H394,2)</f>
        <v>0</v>
      </c>
      <c r="K394" s="220" t="s">
        <v>19</v>
      </c>
      <c r="L394" s="44"/>
      <c r="M394" s="225" t="s">
        <v>19</v>
      </c>
      <c r="N394" s="226" t="s">
        <v>43</v>
      </c>
      <c r="O394" s="84"/>
      <c r="P394" s="227">
        <f>O394*H394</f>
        <v>0</v>
      </c>
      <c r="Q394" s="227">
        <v>0</v>
      </c>
      <c r="R394" s="227">
        <f>Q394*H394</f>
        <v>0</v>
      </c>
      <c r="S394" s="227">
        <v>0</v>
      </c>
      <c r="T394" s="228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9" t="s">
        <v>151</v>
      </c>
      <c r="AT394" s="229" t="s">
        <v>114</v>
      </c>
      <c r="AU394" s="229" t="s">
        <v>159</v>
      </c>
      <c r="AY394" s="17" t="s">
        <v>111</v>
      </c>
      <c r="BE394" s="230">
        <f>IF(N394="základní",J394,0)</f>
        <v>0</v>
      </c>
      <c r="BF394" s="230">
        <f>IF(N394="snížená",J394,0)</f>
        <v>0</v>
      </c>
      <c r="BG394" s="230">
        <f>IF(N394="zákl. přenesená",J394,0)</f>
        <v>0</v>
      </c>
      <c r="BH394" s="230">
        <f>IF(N394="sníž. přenesená",J394,0)</f>
        <v>0</v>
      </c>
      <c r="BI394" s="230">
        <f>IF(N394="nulová",J394,0)</f>
        <v>0</v>
      </c>
      <c r="BJ394" s="17" t="s">
        <v>80</v>
      </c>
      <c r="BK394" s="230">
        <f>ROUND(I394*H394,2)</f>
        <v>0</v>
      </c>
      <c r="BL394" s="17" t="s">
        <v>151</v>
      </c>
      <c r="BM394" s="229" t="s">
        <v>596</v>
      </c>
    </row>
    <row r="395" spans="1:47" s="2" customFormat="1" ht="12">
      <c r="A395" s="38"/>
      <c r="B395" s="39"/>
      <c r="C395" s="40"/>
      <c r="D395" s="231" t="s">
        <v>121</v>
      </c>
      <c r="E395" s="40"/>
      <c r="F395" s="232" t="s">
        <v>595</v>
      </c>
      <c r="G395" s="40"/>
      <c r="H395" s="40"/>
      <c r="I395" s="136"/>
      <c r="J395" s="40"/>
      <c r="K395" s="40"/>
      <c r="L395" s="44"/>
      <c r="M395" s="233"/>
      <c r="N395" s="234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121</v>
      </c>
      <c r="AU395" s="17" t="s">
        <v>159</v>
      </c>
    </row>
    <row r="396" spans="1:47" s="2" customFormat="1" ht="12">
      <c r="A396" s="38"/>
      <c r="B396" s="39"/>
      <c r="C396" s="40"/>
      <c r="D396" s="231" t="s">
        <v>153</v>
      </c>
      <c r="E396" s="40"/>
      <c r="F396" s="239" t="s">
        <v>597</v>
      </c>
      <c r="G396" s="40"/>
      <c r="H396" s="40"/>
      <c r="I396" s="136"/>
      <c r="J396" s="40"/>
      <c r="K396" s="40"/>
      <c r="L396" s="44"/>
      <c r="M396" s="233"/>
      <c r="N396" s="234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153</v>
      </c>
      <c r="AU396" s="17" t="s">
        <v>159</v>
      </c>
    </row>
    <row r="397" spans="1:65" s="2" customFormat="1" ht="16.5" customHeight="1">
      <c r="A397" s="38"/>
      <c r="B397" s="39"/>
      <c r="C397" s="218" t="s">
        <v>598</v>
      </c>
      <c r="D397" s="218" t="s">
        <v>114</v>
      </c>
      <c r="E397" s="219" t="s">
        <v>599</v>
      </c>
      <c r="F397" s="220" t="s">
        <v>600</v>
      </c>
      <c r="G397" s="221" t="s">
        <v>150</v>
      </c>
      <c r="H397" s="222">
        <v>1</v>
      </c>
      <c r="I397" s="223"/>
      <c r="J397" s="224">
        <f>ROUND(I397*H397,2)</f>
        <v>0</v>
      </c>
      <c r="K397" s="220" t="s">
        <v>19</v>
      </c>
      <c r="L397" s="44"/>
      <c r="M397" s="225" t="s">
        <v>19</v>
      </c>
      <c r="N397" s="226" t="s">
        <v>43</v>
      </c>
      <c r="O397" s="84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9" t="s">
        <v>151</v>
      </c>
      <c r="AT397" s="229" t="s">
        <v>114</v>
      </c>
      <c r="AU397" s="229" t="s">
        <v>159</v>
      </c>
      <c r="AY397" s="17" t="s">
        <v>111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7" t="s">
        <v>80</v>
      </c>
      <c r="BK397" s="230">
        <f>ROUND(I397*H397,2)</f>
        <v>0</v>
      </c>
      <c r="BL397" s="17" t="s">
        <v>151</v>
      </c>
      <c r="BM397" s="229" t="s">
        <v>601</v>
      </c>
    </row>
    <row r="398" spans="1:47" s="2" customFormat="1" ht="12">
      <c r="A398" s="38"/>
      <c r="B398" s="39"/>
      <c r="C398" s="40"/>
      <c r="D398" s="231" t="s">
        <v>121</v>
      </c>
      <c r="E398" s="40"/>
      <c r="F398" s="232" t="s">
        <v>600</v>
      </c>
      <c r="G398" s="40"/>
      <c r="H398" s="40"/>
      <c r="I398" s="136"/>
      <c r="J398" s="40"/>
      <c r="K398" s="40"/>
      <c r="L398" s="44"/>
      <c r="M398" s="233"/>
      <c r="N398" s="234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121</v>
      </c>
      <c r="AU398" s="17" t="s">
        <v>159</v>
      </c>
    </row>
    <row r="399" spans="1:47" s="2" customFormat="1" ht="12">
      <c r="A399" s="38"/>
      <c r="B399" s="39"/>
      <c r="C399" s="40"/>
      <c r="D399" s="231" t="s">
        <v>153</v>
      </c>
      <c r="E399" s="40"/>
      <c r="F399" s="239" t="s">
        <v>602</v>
      </c>
      <c r="G399" s="40"/>
      <c r="H399" s="40"/>
      <c r="I399" s="136"/>
      <c r="J399" s="40"/>
      <c r="K399" s="40"/>
      <c r="L399" s="44"/>
      <c r="M399" s="233"/>
      <c r="N399" s="234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153</v>
      </c>
      <c r="AU399" s="17" t="s">
        <v>159</v>
      </c>
    </row>
    <row r="400" spans="1:65" s="2" customFormat="1" ht="16.5" customHeight="1">
      <c r="A400" s="38"/>
      <c r="B400" s="39"/>
      <c r="C400" s="218" t="s">
        <v>603</v>
      </c>
      <c r="D400" s="218" t="s">
        <v>114</v>
      </c>
      <c r="E400" s="219" t="s">
        <v>604</v>
      </c>
      <c r="F400" s="220" t="s">
        <v>605</v>
      </c>
      <c r="G400" s="221" t="s">
        <v>150</v>
      </c>
      <c r="H400" s="222">
        <v>1</v>
      </c>
      <c r="I400" s="223"/>
      <c r="J400" s="224">
        <f>ROUND(I400*H400,2)</f>
        <v>0</v>
      </c>
      <c r="K400" s="220" t="s">
        <v>19</v>
      </c>
      <c r="L400" s="44"/>
      <c r="M400" s="225" t="s">
        <v>19</v>
      </c>
      <c r="N400" s="226" t="s">
        <v>43</v>
      </c>
      <c r="O400" s="84"/>
      <c r="P400" s="227">
        <f>O400*H400</f>
        <v>0</v>
      </c>
      <c r="Q400" s="227">
        <v>0</v>
      </c>
      <c r="R400" s="227">
        <f>Q400*H400</f>
        <v>0</v>
      </c>
      <c r="S400" s="227">
        <v>0</v>
      </c>
      <c r="T400" s="228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9" t="s">
        <v>151</v>
      </c>
      <c r="AT400" s="229" t="s">
        <v>114</v>
      </c>
      <c r="AU400" s="229" t="s">
        <v>159</v>
      </c>
      <c r="AY400" s="17" t="s">
        <v>111</v>
      </c>
      <c r="BE400" s="230">
        <f>IF(N400="základní",J400,0)</f>
        <v>0</v>
      </c>
      <c r="BF400" s="230">
        <f>IF(N400="snížená",J400,0)</f>
        <v>0</v>
      </c>
      <c r="BG400" s="230">
        <f>IF(N400="zákl. přenesená",J400,0)</f>
        <v>0</v>
      </c>
      <c r="BH400" s="230">
        <f>IF(N400="sníž. přenesená",J400,0)</f>
        <v>0</v>
      </c>
      <c r="BI400" s="230">
        <f>IF(N400="nulová",J400,0)</f>
        <v>0</v>
      </c>
      <c r="BJ400" s="17" t="s">
        <v>80</v>
      </c>
      <c r="BK400" s="230">
        <f>ROUND(I400*H400,2)</f>
        <v>0</v>
      </c>
      <c r="BL400" s="17" t="s">
        <v>151</v>
      </c>
      <c r="BM400" s="229" t="s">
        <v>606</v>
      </c>
    </row>
    <row r="401" spans="1:47" s="2" customFormat="1" ht="12">
      <c r="A401" s="38"/>
      <c r="B401" s="39"/>
      <c r="C401" s="40"/>
      <c r="D401" s="231" t="s">
        <v>121</v>
      </c>
      <c r="E401" s="40"/>
      <c r="F401" s="232" t="s">
        <v>605</v>
      </c>
      <c r="G401" s="40"/>
      <c r="H401" s="40"/>
      <c r="I401" s="136"/>
      <c r="J401" s="40"/>
      <c r="K401" s="40"/>
      <c r="L401" s="44"/>
      <c r="M401" s="233"/>
      <c r="N401" s="234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121</v>
      </c>
      <c r="AU401" s="17" t="s">
        <v>159</v>
      </c>
    </row>
    <row r="402" spans="1:47" s="2" customFormat="1" ht="12">
      <c r="A402" s="38"/>
      <c r="B402" s="39"/>
      <c r="C402" s="40"/>
      <c r="D402" s="231" t="s">
        <v>153</v>
      </c>
      <c r="E402" s="40"/>
      <c r="F402" s="239" t="s">
        <v>607</v>
      </c>
      <c r="G402" s="40"/>
      <c r="H402" s="40"/>
      <c r="I402" s="136"/>
      <c r="J402" s="40"/>
      <c r="K402" s="40"/>
      <c r="L402" s="44"/>
      <c r="M402" s="233"/>
      <c r="N402" s="234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153</v>
      </c>
      <c r="AU402" s="17" t="s">
        <v>159</v>
      </c>
    </row>
    <row r="403" spans="1:65" s="2" customFormat="1" ht="16.5" customHeight="1">
      <c r="A403" s="38"/>
      <c r="B403" s="39"/>
      <c r="C403" s="218" t="s">
        <v>608</v>
      </c>
      <c r="D403" s="218" t="s">
        <v>114</v>
      </c>
      <c r="E403" s="219" t="s">
        <v>609</v>
      </c>
      <c r="F403" s="220" t="s">
        <v>610</v>
      </c>
      <c r="G403" s="221" t="s">
        <v>150</v>
      </c>
      <c r="H403" s="222">
        <v>1</v>
      </c>
      <c r="I403" s="223"/>
      <c r="J403" s="224">
        <f>ROUND(I403*H403,2)</f>
        <v>0</v>
      </c>
      <c r="K403" s="220" t="s">
        <v>19</v>
      </c>
      <c r="L403" s="44"/>
      <c r="M403" s="225" t="s">
        <v>19</v>
      </c>
      <c r="N403" s="226" t="s">
        <v>43</v>
      </c>
      <c r="O403" s="84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9" t="s">
        <v>151</v>
      </c>
      <c r="AT403" s="229" t="s">
        <v>114</v>
      </c>
      <c r="AU403" s="229" t="s">
        <v>159</v>
      </c>
      <c r="AY403" s="17" t="s">
        <v>111</v>
      </c>
      <c r="BE403" s="230">
        <f>IF(N403="základní",J403,0)</f>
        <v>0</v>
      </c>
      <c r="BF403" s="230">
        <f>IF(N403="snížená",J403,0)</f>
        <v>0</v>
      </c>
      <c r="BG403" s="230">
        <f>IF(N403="zákl. přenesená",J403,0)</f>
        <v>0</v>
      </c>
      <c r="BH403" s="230">
        <f>IF(N403="sníž. přenesená",J403,0)</f>
        <v>0</v>
      </c>
      <c r="BI403" s="230">
        <f>IF(N403="nulová",J403,0)</f>
        <v>0</v>
      </c>
      <c r="BJ403" s="17" t="s">
        <v>80</v>
      </c>
      <c r="BK403" s="230">
        <f>ROUND(I403*H403,2)</f>
        <v>0</v>
      </c>
      <c r="BL403" s="17" t="s">
        <v>151</v>
      </c>
      <c r="BM403" s="229" t="s">
        <v>611</v>
      </c>
    </row>
    <row r="404" spans="1:47" s="2" customFormat="1" ht="12">
      <c r="A404" s="38"/>
      <c r="B404" s="39"/>
      <c r="C404" s="40"/>
      <c r="D404" s="231" t="s">
        <v>121</v>
      </c>
      <c r="E404" s="40"/>
      <c r="F404" s="232" t="s">
        <v>610</v>
      </c>
      <c r="G404" s="40"/>
      <c r="H404" s="40"/>
      <c r="I404" s="136"/>
      <c r="J404" s="40"/>
      <c r="K404" s="40"/>
      <c r="L404" s="44"/>
      <c r="M404" s="233"/>
      <c r="N404" s="234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121</v>
      </c>
      <c r="AU404" s="17" t="s">
        <v>159</v>
      </c>
    </row>
    <row r="405" spans="1:47" s="2" customFormat="1" ht="12">
      <c r="A405" s="38"/>
      <c r="B405" s="39"/>
      <c r="C405" s="40"/>
      <c r="D405" s="231" t="s">
        <v>153</v>
      </c>
      <c r="E405" s="40"/>
      <c r="F405" s="239" t="s">
        <v>612</v>
      </c>
      <c r="G405" s="40"/>
      <c r="H405" s="40"/>
      <c r="I405" s="136"/>
      <c r="J405" s="40"/>
      <c r="K405" s="40"/>
      <c r="L405" s="44"/>
      <c r="M405" s="233"/>
      <c r="N405" s="234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153</v>
      </c>
      <c r="AU405" s="17" t="s">
        <v>159</v>
      </c>
    </row>
    <row r="406" spans="1:65" s="2" customFormat="1" ht="16.5" customHeight="1">
      <c r="A406" s="38"/>
      <c r="B406" s="39"/>
      <c r="C406" s="218" t="s">
        <v>613</v>
      </c>
      <c r="D406" s="218" t="s">
        <v>114</v>
      </c>
      <c r="E406" s="219" t="s">
        <v>614</v>
      </c>
      <c r="F406" s="220" t="s">
        <v>615</v>
      </c>
      <c r="G406" s="221" t="s">
        <v>150</v>
      </c>
      <c r="H406" s="222">
        <v>1</v>
      </c>
      <c r="I406" s="223"/>
      <c r="J406" s="224">
        <f>ROUND(I406*H406,2)</f>
        <v>0</v>
      </c>
      <c r="K406" s="220" t="s">
        <v>19</v>
      </c>
      <c r="L406" s="44"/>
      <c r="M406" s="225" t="s">
        <v>19</v>
      </c>
      <c r="N406" s="226" t="s">
        <v>43</v>
      </c>
      <c r="O406" s="84"/>
      <c r="P406" s="227">
        <f>O406*H406</f>
        <v>0</v>
      </c>
      <c r="Q406" s="227">
        <v>0</v>
      </c>
      <c r="R406" s="227">
        <f>Q406*H406</f>
        <v>0</v>
      </c>
      <c r="S406" s="227">
        <v>0</v>
      </c>
      <c r="T406" s="228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9" t="s">
        <v>151</v>
      </c>
      <c r="AT406" s="229" t="s">
        <v>114</v>
      </c>
      <c r="AU406" s="229" t="s">
        <v>159</v>
      </c>
      <c r="AY406" s="17" t="s">
        <v>111</v>
      </c>
      <c r="BE406" s="230">
        <f>IF(N406="základní",J406,0)</f>
        <v>0</v>
      </c>
      <c r="BF406" s="230">
        <f>IF(N406="snížená",J406,0)</f>
        <v>0</v>
      </c>
      <c r="BG406" s="230">
        <f>IF(N406="zákl. přenesená",J406,0)</f>
        <v>0</v>
      </c>
      <c r="BH406" s="230">
        <f>IF(N406="sníž. přenesená",J406,0)</f>
        <v>0</v>
      </c>
      <c r="BI406" s="230">
        <f>IF(N406="nulová",J406,0)</f>
        <v>0</v>
      </c>
      <c r="BJ406" s="17" t="s">
        <v>80</v>
      </c>
      <c r="BK406" s="230">
        <f>ROUND(I406*H406,2)</f>
        <v>0</v>
      </c>
      <c r="BL406" s="17" t="s">
        <v>151</v>
      </c>
      <c r="BM406" s="229" t="s">
        <v>616</v>
      </c>
    </row>
    <row r="407" spans="1:47" s="2" customFormat="1" ht="12">
      <c r="A407" s="38"/>
      <c r="B407" s="39"/>
      <c r="C407" s="40"/>
      <c r="D407" s="231" t="s">
        <v>121</v>
      </c>
      <c r="E407" s="40"/>
      <c r="F407" s="232" t="s">
        <v>615</v>
      </c>
      <c r="G407" s="40"/>
      <c r="H407" s="40"/>
      <c r="I407" s="136"/>
      <c r="J407" s="40"/>
      <c r="K407" s="40"/>
      <c r="L407" s="44"/>
      <c r="M407" s="233"/>
      <c r="N407" s="234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121</v>
      </c>
      <c r="AU407" s="17" t="s">
        <v>159</v>
      </c>
    </row>
    <row r="408" spans="1:47" s="2" customFormat="1" ht="12">
      <c r="A408" s="38"/>
      <c r="B408" s="39"/>
      <c r="C408" s="40"/>
      <c r="D408" s="231" t="s">
        <v>153</v>
      </c>
      <c r="E408" s="40"/>
      <c r="F408" s="239" t="s">
        <v>617</v>
      </c>
      <c r="G408" s="40"/>
      <c r="H408" s="40"/>
      <c r="I408" s="136"/>
      <c r="J408" s="40"/>
      <c r="K408" s="40"/>
      <c r="L408" s="44"/>
      <c r="M408" s="233"/>
      <c r="N408" s="234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153</v>
      </c>
      <c r="AU408" s="17" t="s">
        <v>159</v>
      </c>
    </row>
    <row r="409" spans="1:65" s="2" customFormat="1" ht="16.5" customHeight="1">
      <c r="A409" s="38"/>
      <c r="B409" s="39"/>
      <c r="C409" s="218" t="s">
        <v>618</v>
      </c>
      <c r="D409" s="218" t="s">
        <v>114</v>
      </c>
      <c r="E409" s="219" t="s">
        <v>619</v>
      </c>
      <c r="F409" s="220" t="s">
        <v>620</v>
      </c>
      <c r="G409" s="221" t="s">
        <v>150</v>
      </c>
      <c r="H409" s="222">
        <v>1</v>
      </c>
      <c r="I409" s="223"/>
      <c r="J409" s="224">
        <f>ROUND(I409*H409,2)</f>
        <v>0</v>
      </c>
      <c r="K409" s="220" t="s">
        <v>19</v>
      </c>
      <c r="L409" s="44"/>
      <c r="M409" s="225" t="s">
        <v>19</v>
      </c>
      <c r="N409" s="226" t="s">
        <v>43</v>
      </c>
      <c r="O409" s="84"/>
      <c r="P409" s="227">
        <f>O409*H409</f>
        <v>0</v>
      </c>
      <c r="Q409" s="227">
        <v>0</v>
      </c>
      <c r="R409" s="227">
        <f>Q409*H409</f>
        <v>0</v>
      </c>
      <c r="S409" s="227">
        <v>0</v>
      </c>
      <c r="T409" s="228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9" t="s">
        <v>151</v>
      </c>
      <c r="AT409" s="229" t="s">
        <v>114</v>
      </c>
      <c r="AU409" s="229" t="s">
        <v>159</v>
      </c>
      <c r="AY409" s="17" t="s">
        <v>111</v>
      </c>
      <c r="BE409" s="230">
        <f>IF(N409="základní",J409,0)</f>
        <v>0</v>
      </c>
      <c r="BF409" s="230">
        <f>IF(N409="snížená",J409,0)</f>
        <v>0</v>
      </c>
      <c r="BG409" s="230">
        <f>IF(N409="zákl. přenesená",J409,0)</f>
        <v>0</v>
      </c>
      <c r="BH409" s="230">
        <f>IF(N409="sníž. přenesená",J409,0)</f>
        <v>0</v>
      </c>
      <c r="BI409" s="230">
        <f>IF(N409="nulová",J409,0)</f>
        <v>0</v>
      </c>
      <c r="BJ409" s="17" t="s">
        <v>80</v>
      </c>
      <c r="BK409" s="230">
        <f>ROUND(I409*H409,2)</f>
        <v>0</v>
      </c>
      <c r="BL409" s="17" t="s">
        <v>151</v>
      </c>
      <c r="BM409" s="229" t="s">
        <v>621</v>
      </c>
    </row>
    <row r="410" spans="1:47" s="2" customFormat="1" ht="12">
      <c r="A410" s="38"/>
      <c r="B410" s="39"/>
      <c r="C410" s="40"/>
      <c r="D410" s="231" t="s">
        <v>121</v>
      </c>
      <c r="E410" s="40"/>
      <c r="F410" s="232" t="s">
        <v>620</v>
      </c>
      <c r="G410" s="40"/>
      <c r="H410" s="40"/>
      <c r="I410" s="136"/>
      <c r="J410" s="40"/>
      <c r="K410" s="40"/>
      <c r="L410" s="44"/>
      <c r="M410" s="233"/>
      <c r="N410" s="234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121</v>
      </c>
      <c r="AU410" s="17" t="s">
        <v>159</v>
      </c>
    </row>
    <row r="411" spans="1:47" s="2" customFormat="1" ht="12">
      <c r="A411" s="38"/>
      <c r="B411" s="39"/>
      <c r="C411" s="40"/>
      <c r="D411" s="231" t="s">
        <v>153</v>
      </c>
      <c r="E411" s="40"/>
      <c r="F411" s="239" t="s">
        <v>622</v>
      </c>
      <c r="G411" s="40"/>
      <c r="H411" s="40"/>
      <c r="I411" s="136"/>
      <c r="J411" s="40"/>
      <c r="K411" s="40"/>
      <c r="L411" s="44"/>
      <c r="M411" s="233"/>
      <c r="N411" s="234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153</v>
      </c>
      <c r="AU411" s="17" t="s">
        <v>159</v>
      </c>
    </row>
    <row r="412" spans="1:65" s="2" customFormat="1" ht="16.5" customHeight="1">
      <c r="A412" s="38"/>
      <c r="B412" s="39"/>
      <c r="C412" s="218" t="s">
        <v>623</v>
      </c>
      <c r="D412" s="218" t="s">
        <v>114</v>
      </c>
      <c r="E412" s="219" t="s">
        <v>624</v>
      </c>
      <c r="F412" s="220" t="s">
        <v>625</v>
      </c>
      <c r="G412" s="221" t="s">
        <v>150</v>
      </c>
      <c r="H412" s="222">
        <v>4</v>
      </c>
      <c r="I412" s="223"/>
      <c r="J412" s="224">
        <f>ROUND(I412*H412,2)</f>
        <v>0</v>
      </c>
      <c r="K412" s="220" t="s">
        <v>19</v>
      </c>
      <c r="L412" s="44"/>
      <c r="M412" s="225" t="s">
        <v>19</v>
      </c>
      <c r="N412" s="226" t="s">
        <v>43</v>
      </c>
      <c r="O412" s="84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9" t="s">
        <v>151</v>
      </c>
      <c r="AT412" s="229" t="s">
        <v>114</v>
      </c>
      <c r="AU412" s="229" t="s">
        <v>159</v>
      </c>
      <c r="AY412" s="17" t="s">
        <v>111</v>
      </c>
      <c r="BE412" s="230">
        <f>IF(N412="základní",J412,0)</f>
        <v>0</v>
      </c>
      <c r="BF412" s="230">
        <f>IF(N412="snížená",J412,0)</f>
        <v>0</v>
      </c>
      <c r="BG412" s="230">
        <f>IF(N412="zákl. přenesená",J412,0)</f>
        <v>0</v>
      </c>
      <c r="BH412" s="230">
        <f>IF(N412="sníž. přenesená",J412,0)</f>
        <v>0</v>
      </c>
      <c r="BI412" s="230">
        <f>IF(N412="nulová",J412,0)</f>
        <v>0</v>
      </c>
      <c r="BJ412" s="17" t="s">
        <v>80</v>
      </c>
      <c r="BK412" s="230">
        <f>ROUND(I412*H412,2)</f>
        <v>0</v>
      </c>
      <c r="BL412" s="17" t="s">
        <v>151</v>
      </c>
      <c r="BM412" s="229" t="s">
        <v>626</v>
      </c>
    </row>
    <row r="413" spans="1:47" s="2" customFormat="1" ht="12">
      <c r="A413" s="38"/>
      <c r="B413" s="39"/>
      <c r="C413" s="40"/>
      <c r="D413" s="231" t="s">
        <v>121</v>
      </c>
      <c r="E413" s="40"/>
      <c r="F413" s="232" t="s">
        <v>625</v>
      </c>
      <c r="G413" s="40"/>
      <c r="H413" s="40"/>
      <c r="I413" s="136"/>
      <c r="J413" s="40"/>
      <c r="K413" s="40"/>
      <c r="L413" s="44"/>
      <c r="M413" s="233"/>
      <c r="N413" s="234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121</v>
      </c>
      <c r="AU413" s="17" t="s">
        <v>159</v>
      </c>
    </row>
    <row r="414" spans="1:47" s="2" customFormat="1" ht="12">
      <c r="A414" s="38"/>
      <c r="B414" s="39"/>
      <c r="C414" s="40"/>
      <c r="D414" s="231" t="s">
        <v>153</v>
      </c>
      <c r="E414" s="40"/>
      <c r="F414" s="239" t="s">
        <v>627</v>
      </c>
      <c r="G414" s="40"/>
      <c r="H414" s="40"/>
      <c r="I414" s="136"/>
      <c r="J414" s="40"/>
      <c r="K414" s="40"/>
      <c r="L414" s="44"/>
      <c r="M414" s="233"/>
      <c r="N414" s="234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153</v>
      </c>
      <c r="AU414" s="17" t="s">
        <v>159</v>
      </c>
    </row>
    <row r="415" spans="1:65" s="2" customFormat="1" ht="16.5" customHeight="1">
      <c r="A415" s="38"/>
      <c r="B415" s="39"/>
      <c r="C415" s="218" t="s">
        <v>628</v>
      </c>
      <c r="D415" s="218" t="s">
        <v>114</v>
      </c>
      <c r="E415" s="219" t="s">
        <v>629</v>
      </c>
      <c r="F415" s="220" t="s">
        <v>630</v>
      </c>
      <c r="G415" s="221" t="s">
        <v>150</v>
      </c>
      <c r="H415" s="222">
        <v>1</v>
      </c>
      <c r="I415" s="223"/>
      <c r="J415" s="224">
        <f>ROUND(I415*H415,2)</f>
        <v>0</v>
      </c>
      <c r="K415" s="220" t="s">
        <v>19</v>
      </c>
      <c r="L415" s="44"/>
      <c r="M415" s="225" t="s">
        <v>19</v>
      </c>
      <c r="N415" s="226" t="s">
        <v>43</v>
      </c>
      <c r="O415" s="84"/>
      <c r="P415" s="227">
        <f>O415*H415</f>
        <v>0</v>
      </c>
      <c r="Q415" s="227">
        <v>0</v>
      </c>
      <c r="R415" s="227">
        <f>Q415*H415</f>
        <v>0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151</v>
      </c>
      <c r="AT415" s="229" t="s">
        <v>114</v>
      </c>
      <c r="AU415" s="229" t="s">
        <v>159</v>
      </c>
      <c r="AY415" s="17" t="s">
        <v>111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80</v>
      </c>
      <c r="BK415" s="230">
        <f>ROUND(I415*H415,2)</f>
        <v>0</v>
      </c>
      <c r="BL415" s="17" t="s">
        <v>151</v>
      </c>
      <c r="BM415" s="229" t="s">
        <v>631</v>
      </c>
    </row>
    <row r="416" spans="1:47" s="2" customFormat="1" ht="12">
      <c r="A416" s="38"/>
      <c r="B416" s="39"/>
      <c r="C416" s="40"/>
      <c r="D416" s="231" t="s">
        <v>121</v>
      </c>
      <c r="E416" s="40"/>
      <c r="F416" s="232" t="s">
        <v>630</v>
      </c>
      <c r="G416" s="40"/>
      <c r="H416" s="40"/>
      <c r="I416" s="136"/>
      <c r="J416" s="40"/>
      <c r="K416" s="40"/>
      <c r="L416" s="44"/>
      <c r="M416" s="233"/>
      <c r="N416" s="234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121</v>
      </c>
      <c r="AU416" s="17" t="s">
        <v>159</v>
      </c>
    </row>
    <row r="417" spans="1:47" s="2" customFormat="1" ht="12">
      <c r="A417" s="38"/>
      <c r="B417" s="39"/>
      <c r="C417" s="40"/>
      <c r="D417" s="231" t="s">
        <v>153</v>
      </c>
      <c r="E417" s="40"/>
      <c r="F417" s="239" t="s">
        <v>632</v>
      </c>
      <c r="G417" s="40"/>
      <c r="H417" s="40"/>
      <c r="I417" s="136"/>
      <c r="J417" s="40"/>
      <c r="K417" s="40"/>
      <c r="L417" s="44"/>
      <c r="M417" s="233"/>
      <c r="N417" s="234"/>
      <c r="O417" s="84"/>
      <c r="P417" s="84"/>
      <c r="Q417" s="84"/>
      <c r="R417" s="84"/>
      <c r="S417" s="84"/>
      <c r="T417" s="85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153</v>
      </c>
      <c r="AU417" s="17" t="s">
        <v>159</v>
      </c>
    </row>
    <row r="418" spans="1:65" s="2" customFormat="1" ht="16.5" customHeight="1">
      <c r="A418" s="38"/>
      <c r="B418" s="39"/>
      <c r="C418" s="218" t="s">
        <v>633</v>
      </c>
      <c r="D418" s="218" t="s">
        <v>114</v>
      </c>
      <c r="E418" s="219" t="s">
        <v>634</v>
      </c>
      <c r="F418" s="220" t="s">
        <v>635</v>
      </c>
      <c r="G418" s="221" t="s">
        <v>150</v>
      </c>
      <c r="H418" s="222">
        <v>11</v>
      </c>
      <c r="I418" s="223"/>
      <c r="J418" s="224">
        <f>ROUND(I418*H418,2)</f>
        <v>0</v>
      </c>
      <c r="K418" s="220" t="s">
        <v>19</v>
      </c>
      <c r="L418" s="44"/>
      <c r="M418" s="225" t="s">
        <v>19</v>
      </c>
      <c r="N418" s="226" t="s">
        <v>43</v>
      </c>
      <c r="O418" s="84"/>
      <c r="P418" s="227">
        <f>O418*H418</f>
        <v>0</v>
      </c>
      <c r="Q418" s="227">
        <v>0</v>
      </c>
      <c r="R418" s="227">
        <f>Q418*H418</f>
        <v>0</v>
      </c>
      <c r="S418" s="227">
        <v>0</v>
      </c>
      <c r="T418" s="228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9" t="s">
        <v>151</v>
      </c>
      <c r="AT418" s="229" t="s">
        <v>114</v>
      </c>
      <c r="AU418" s="229" t="s">
        <v>159</v>
      </c>
      <c r="AY418" s="17" t="s">
        <v>111</v>
      </c>
      <c r="BE418" s="230">
        <f>IF(N418="základní",J418,0)</f>
        <v>0</v>
      </c>
      <c r="BF418" s="230">
        <f>IF(N418="snížená",J418,0)</f>
        <v>0</v>
      </c>
      <c r="BG418" s="230">
        <f>IF(N418="zákl. přenesená",J418,0)</f>
        <v>0</v>
      </c>
      <c r="BH418" s="230">
        <f>IF(N418="sníž. přenesená",J418,0)</f>
        <v>0</v>
      </c>
      <c r="BI418" s="230">
        <f>IF(N418="nulová",J418,0)</f>
        <v>0</v>
      </c>
      <c r="BJ418" s="17" t="s">
        <v>80</v>
      </c>
      <c r="BK418" s="230">
        <f>ROUND(I418*H418,2)</f>
        <v>0</v>
      </c>
      <c r="BL418" s="17" t="s">
        <v>151</v>
      </c>
      <c r="BM418" s="229" t="s">
        <v>636</v>
      </c>
    </row>
    <row r="419" spans="1:47" s="2" customFormat="1" ht="12">
      <c r="A419" s="38"/>
      <c r="B419" s="39"/>
      <c r="C419" s="40"/>
      <c r="D419" s="231" t="s">
        <v>121</v>
      </c>
      <c r="E419" s="40"/>
      <c r="F419" s="232" t="s">
        <v>635</v>
      </c>
      <c r="G419" s="40"/>
      <c r="H419" s="40"/>
      <c r="I419" s="136"/>
      <c r="J419" s="40"/>
      <c r="K419" s="40"/>
      <c r="L419" s="44"/>
      <c r="M419" s="233"/>
      <c r="N419" s="234"/>
      <c r="O419" s="84"/>
      <c r="P419" s="84"/>
      <c r="Q419" s="84"/>
      <c r="R419" s="84"/>
      <c r="S419" s="84"/>
      <c r="T419" s="85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121</v>
      </c>
      <c r="AU419" s="17" t="s">
        <v>159</v>
      </c>
    </row>
    <row r="420" spans="1:47" s="2" customFormat="1" ht="12">
      <c r="A420" s="38"/>
      <c r="B420" s="39"/>
      <c r="C420" s="40"/>
      <c r="D420" s="231" t="s">
        <v>153</v>
      </c>
      <c r="E420" s="40"/>
      <c r="F420" s="239" t="s">
        <v>637</v>
      </c>
      <c r="G420" s="40"/>
      <c r="H420" s="40"/>
      <c r="I420" s="136"/>
      <c r="J420" s="40"/>
      <c r="K420" s="40"/>
      <c r="L420" s="44"/>
      <c r="M420" s="233"/>
      <c r="N420" s="234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153</v>
      </c>
      <c r="AU420" s="17" t="s">
        <v>159</v>
      </c>
    </row>
    <row r="421" spans="1:65" s="2" customFormat="1" ht="16.5" customHeight="1">
      <c r="A421" s="38"/>
      <c r="B421" s="39"/>
      <c r="C421" s="218" t="s">
        <v>638</v>
      </c>
      <c r="D421" s="218" t="s">
        <v>114</v>
      </c>
      <c r="E421" s="219" t="s">
        <v>639</v>
      </c>
      <c r="F421" s="220" t="s">
        <v>640</v>
      </c>
      <c r="G421" s="221" t="s">
        <v>150</v>
      </c>
      <c r="H421" s="222">
        <v>1</v>
      </c>
      <c r="I421" s="223"/>
      <c r="J421" s="224">
        <f>ROUND(I421*H421,2)</f>
        <v>0</v>
      </c>
      <c r="K421" s="220" t="s">
        <v>19</v>
      </c>
      <c r="L421" s="44"/>
      <c r="M421" s="225" t="s">
        <v>19</v>
      </c>
      <c r="N421" s="226" t="s">
        <v>43</v>
      </c>
      <c r="O421" s="84"/>
      <c r="P421" s="227">
        <f>O421*H421</f>
        <v>0</v>
      </c>
      <c r="Q421" s="227">
        <v>0</v>
      </c>
      <c r="R421" s="227">
        <f>Q421*H421</f>
        <v>0</v>
      </c>
      <c r="S421" s="227">
        <v>0</v>
      </c>
      <c r="T421" s="228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9" t="s">
        <v>151</v>
      </c>
      <c r="AT421" s="229" t="s">
        <v>114</v>
      </c>
      <c r="AU421" s="229" t="s">
        <v>159</v>
      </c>
      <c r="AY421" s="17" t="s">
        <v>111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17" t="s">
        <v>80</v>
      </c>
      <c r="BK421" s="230">
        <f>ROUND(I421*H421,2)</f>
        <v>0</v>
      </c>
      <c r="BL421" s="17" t="s">
        <v>151</v>
      </c>
      <c r="BM421" s="229" t="s">
        <v>641</v>
      </c>
    </row>
    <row r="422" spans="1:47" s="2" customFormat="1" ht="12">
      <c r="A422" s="38"/>
      <c r="B422" s="39"/>
      <c r="C422" s="40"/>
      <c r="D422" s="231" t="s">
        <v>121</v>
      </c>
      <c r="E422" s="40"/>
      <c r="F422" s="232" t="s">
        <v>640</v>
      </c>
      <c r="G422" s="40"/>
      <c r="H422" s="40"/>
      <c r="I422" s="136"/>
      <c r="J422" s="40"/>
      <c r="K422" s="40"/>
      <c r="L422" s="44"/>
      <c r="M422" s="233"/>
      <c r="N422" s="234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121</v>
      </c>
      <c r="AU422" s="17" t="s">
        <v>159</v>
      </c>
    </row>
    <row r="423" spans="1:47" s="2" customFormat="1" ht="12">
      <c r="A423" s="38"/>
      <c r="B423" s="39"/>
      <c r="C423" s="40"/>
      <c r="D423" s="231" t="s">
        <v>153</v>
      </c>
      <c r="E423" s="40"/>
      <c r="F423" s="239" t="s">
        <v>642</v>
      </c>
      <c r="G423" s="40"/>
      <c r="H423" s="40"/>
      <c r="I423" s="136"/>
      <c r="J423" s="40"/>
      <c r="K423" s="40"/>
      <c r="L423" s="44"/>
      <c r="M423" s="233"/>
      <c r="N423" s="234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153</v>
      </c>
      <c r="AU423" s="17" t="s">
        <v>159</v>
      </c>
    </row>
    <row r="424" spans="1:65" s="2" customFormat="1" ht="16.5" customHeight="1">
      <c r="A424" s="38"/>
      <c r="B424" s="39"/>
      <c r="C424" s="218" t="s">
        <v>643</v>
      </c>
      <c r="D424" s="218" t="s">
        <v>114</v>
      </c>
      <c r="E424" s="219" t="s">
        <v>644</v>
      </c>
      <c r="F424" s="220" t="s">
        <v>645</v>
      </c>
      <c r="G424" s="221" t="s">
        <v>150</v>
      </c>
      <c r="H424" s="222">
        <v>1</v>
      </c>
      <c r="I424" s="223"/>
      <c r="J424" s="224">
        <f>ROUND(I424*H424,2)</f>
        <v>0</v>
      </c>
      <c r="K424" s="220" t="s">
        <v>19</v>
      </c>
      <c r="L424" s="44"/>
      <c r="M424" s="225" t="s">
        <v>19</v>
      </c>
      <c r="N424" s="226" t="s">
        <v>43</v>
      </c>
      <c r="O424" s="84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9" t="s">
        <v>151</v>
      </c>
      <c r="AT424" s="229" t="s">
        <v>114</v>
      </c>
      <c r="AU424" s="229" t="s">
        <v>159</v>
      </c>
      <c r="AY424" s="17" t="s">
        <v>111</v>
      </c>
      <c r="BE424" s="230">
        <f>IF(N424="základní",J424,0)</f>
        <v>0</v>
      </c>
      <c r="BF424" s="230">
        <f>IF(N424="snížená",J424,0)</f>
        <v>0</v>
      </c>
      <c r="BG424" s="230">
        <f>IF(N424="zákl. přenesená",J424,0)</f>
        <v>0</v>
      </c>
      <c r="BH424" s="230">
        <f>IF(N424="sníž. přenesená",J424,0)</f>
        <v>0</v>
      </c>
      <c r="BI424" s="230">
        <f>IF(N424="nulová",J424,0)</f>
        <v>0</v>
      </c>
      <c r="BJ424" s="17" t="s">
        <v>80</v>
      </c>
      <c r="BK424" s="230">
        <f>ROUND(I424*H424,2)</f>
        <v>0</v>
      </c>
      <c r="BL424" s="17" t="s">
        <v>151</v>
      </c>
      <c r="BM424" s="229" t="s">
        <v>646</v>
      </c>
    </row>
    <row r="425" spans="1:47" s="2" customFormat="1" ht="12">
      <c r="A425" s="38"/>
      <c r="B425" s="39"/>
      <c r="C425" s="40"/>
      <c r="D425" s="231" t="s">
        <v>121</v>
      </c>
      <c r="E425" s="40"/>
      <c r="F425" s="232" t="s">
        <v>645</v>
      </c>
      <c r="G425" s="40"/>
      <c r="H425" s="40"/>
      <c r="I425" s="136"/>
      <c r="J425" s="40"/>
      <c r="K425" s="40"/>
      <c r="L425" s="44"/>
      <c r="M425" s="233"/>
      <c r="N425" s="234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121</v>
      </c>
      <c r="AU425" s="17" t="s">
        <v>159</v>
      </c>
    </row>
    <row r="426" spans="1:47" s="2" customFormat="1" ht="12">
      <c r="A426" s="38"/>
      <c r="B426" s="39"/>
      <c r="C426" s="40"/>
      <c r="D426" s="231" t="s">
        <v>153</v>
      </c>
      <c r="E426" s="40"/>
      <c r="F426" s="239" t="s">
        <v>647</v>
      </c>
      <c r="G426" s="40"/>
      <c r="H426" s="40"/>
      <c r="I426" s="136"/>
      <c r="J426" s="40"/>
      <c r="K426" s="40"/>
      <c r="L426" s="44"/>
      <c r="M426" s="233"/>
      <c r="N426" s="234"/>
      <c r="O426" s="84"/>
      <c r="P426" s="84"/>
      <c r="Q426" s="84"/>
      <c r="R426" s="84"/>
      <c r="S426" s="84"/>
      <c r="T426" s="85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153</v>
      </c>
      <c r="AU426" s="17" t="s">
        <v>159</v>
      </c>
    </row>
    <row r="427" spans="1:65" s="2" customFormat="1" ht="16.5" customHeight="1">
      <c r="A427" s="38"/>
      <c r="B427" s="39"/>
      <c r="C427" s="218" t="s">
        <v>648</v>
      </c>
      <c r="D427" s="218" t="s">
        <v>114</v>
      </c>
      <c r="E427" s="219" t="s">
        <v>649</v>
      </c>
      <c r="F427" s="220" t="s">
        <v>650</v>
      </c>
      <c r="G427" s="221" t="s">
        <v>150</v>
      </c>
      <c r="H427" s="222">
        <v>2</v>
      </c>
      <c r="I427" s="223"/>
      <c r="J427" s="224">
        <f>ROUND(I427*H427,2)</f>
        <v>0</v>
      </c>
      <c r="K427" s="220" t="s">
        <v>19</v>
      </c>
      <c r="L427" s="44"/>
      <c r="M427" s="225" t="s">
        <v>19</v>
      </c>
      <c r="N427" s="226" t="s">
        <v>43</v>
      </c>
      <c r="O427" s="84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9" t="s">
        <v>151</v>
      </c>
      <c r="AT427" s="229" t="s">
        <v>114</v>
      </c>
      <c r="AU427" s="229" t="s">
        <v>159</v>
      </c>
      <c r="AY427" s="17" t="s">
        <v>111</v>
      </c>
      <c r="BE427" s="230">
        <f>IF(N427="základní",J427,0)</f>
        <v>0</v>
      </c>
      <c r="BF427" s="230">
        <f>IF(N427="snížená",J427,0)</f>
        <v>0</v>
      </c>
      <c r="BG427" s="230">
        <f>IF(N427="zákl. přenesená",J427,0)</f>
        <v>0</v>
      </c>
      <c r="BH427" s="230">
        <f>IF(N427="sníž. přenesená",J427,0)</f>
        <v>0</v>
      </c>
      <c r="BI427" s="230">
        <f>IF(N427="nulová",J427,0)</f>
        <v>0</v>
      </c>
      <c r="BJ427" s="17" t="s">
        <v>80</v>
      </c>
      <c r="BK427" s="230">
        <f>ROUND(I427*H427,2)</f>
        <v>0</v>
      </c>
      <c r="BL427" s="17" t="s">
        <v>151</v>
      </c>
      <c r="BM427" s="229" t="s">
        <v>651</v>
      </c>
    </row>
    <row r="428" spans="1:47" s="2" customFormat="1" ht="12">
      <c r="A428" s="38"/>
      <c r="B428" s="39"/>
      <c r="C428" s="40"/>
      <c r="D428" s="231" t="s">
        <v>121</v>
      </c>
      <c r="E428" s="40"/>
      <c r="F428" s="232" t="s">
        <v>650</v>
      </c>
      <c r="G428" s="40"/>
      <c r="H428" s="40"/>
      <c r="I428" s="136"/>
      <c r="J428" s="40"/>
      <c r="K428" s="40"/>
      <c r="L428" s="44"/>
      <c r="M428" s="233"/>
      <c r="N428" s="234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121</v>
      </c>
      <c r="AU428" s="17" t="s">
        <v>159</v>
      </c>
    </row>
    <row r="429" spans="1:47" s="2" customFormat="1" ht="12">
      <c r="A429" s="38"/>
      <c r="B429" s="39"/>
      <c r="C429" s="40"/>
      <c r="D429" s="231" t="s">
        <v>153</v>
      </c>
      <c r="E429" s="40"/>
      <c r="F429" s="239" t="s">
        <v>652</v>
      </c>
      <c r="G429" s="40"/>
      <c r="H429" s="40"/>
      <c r="I429" s="136"/>
      <c r="J429" s="40"/>
      <c r="K429" s="40"/>
      <c r="L429" s="44"/>
      <c r="M429" s="233"/>
      <c r="N429" s="234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153</v>
      </c>
      <c r="AU429" s="17" t="s">
        <v>159</v>
      </c>
    </row>
    <row r="430" spans="1:65" s="2" customFormat="1" ht="16.5" customHeight="1">
      <c r="A430" s="38"/>
      <c r="B430" s="39"/>
      <c r="C430" s="218" t="s">
        <v>653</v>
      </c>
      <c r="D430" s="218" t="s">
        <v>114</v>
      </c>
      <c r="E430" s="219" t="s">
        <v>654</v>
      </c>
      <c r="F430" s="220" t="s">
        <v>655</v>
      </c>
      <c r="G430" s="221" t="s">
        <v>150</v>
      </c>
      <c r="H430" s="222">
        <v>2</v>
      </c>
      <c r="I430" s="223"/>
      <c r="J430" s="224">
        <f>ROUND(I430*H430,2)</f>
        <v>0</v>
      </c>
      <c r="K430" s="220" t="s">
        <v>19</v>
      </c>
      <c r="L430" s="44"/>
      <c r="M430" s="225" t="s">
        <v>19</v>
      </c>
      <c r="N430" s="226" t="s">
        <v>43</v>
      </c>
      <c r="O430" s="84"/>
      <c r="P430" s="227">
        <f>O430*H430</f>
        <v>0</v>
      </c>
      <c r="Q430" s="227">
        <v>0</v>
      </c>
      <c r="R430" s="227">
        <f>Q430*H430</f>
        <v>0</v>
      </c>
      <c r="S430" s="227">
        <v>0</v>
      </c>
      <c r="T430" s="228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9" t="s">
        <v>151</v>
      </c>
      <c r="AT430" s="229" t="s">
        <v>114</v>
      </c>
      <c r="AU430" s="229" t="s">
        <v>159</v>
      </c>
      <c r="AY430" s="17" t="s">
        <v>111</v>
      </c>
      <c r="BE430" s="230">
        <f>IF(N430="základní",J430,0)</f>
        <v>0</v>
      </c>
      <c r="BF430" s="230">
        <f>IF(N430="snížená",J430,0)</f>
        <v>0</v>
      </c>
      <c r="BG430" s="230">
        <f>IF(N430="zákl. přenesená",J430,0)</f>
        <v>0</v>
      </c>
      <c r="BH430" s="230">
        <f>IF(N430="sníž. přenesená",J430,0)</f>
        <v>0</v>
      </c>
      <c r="BI430" s="230">
        <f>IF(N430="nulová",J430,0)</f>
        <v>0</v>
      </c>
      <c r="BJ430" s="17" t="s">
        <v>80</v>
      </c>
      <c r="BK430" s="230">
        <f>ROUND(I430*H430,2)</f>
        <v>0</v>
      </c>
      <c r="BL430" s="17" t="s">
        <v>151</v>
      </c>
      <c r="BM430" s="229" t="s">
        <v>656</v>
      </c>
    </row>
    <row r="431" spans="1:47" s="2" customFormat="1" ht="12">
      <c r="A431" s="38"/>
      <c r="B431" s="39"/>
      <c r="C431" s="40"/>
      <c r="D431" s="231" t="s">
        <v>121</v>
      </c>
      <c r="E431" s="40"/>
      <c r="F431" s="232" t="s">
        <v>655</v>
      </c>
      <c r="G431" s="40"/>
      <c r="H431" s="40"/>
      <c r="I431" s="136"/>
      <c r="J431" s="40"/>
      <c r="K431" s="40"/>
      <c r="L431" s="44"/>
      <c r="M431" s="233"/>
      <c r="N431" s="234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121</v>
      </c>
      <c r="AU431" s="17" t="s">
        <v>159</v>
      </c>
    </row>
    <row r="432" spans="1:47" s="2" customFormat="1" ht="12">
      <c r="A432" s="38"/>
      <c r="B432" s="39"/>
      <c r="C432" s="40"/>
      <c r="D432" s="231" t="s">
        <v>153</v>
      </c>
      <c r="E432" s="40"/>
      <c r="F432" s="239" t="s">
        <v>657</v>
      </c>
      <c r="G432" s="40"/>
      <c r="H432" s="40"/>
      <c r="I432" s="136"/>
      <c r="J432" s="40"/>
      <c r="K432" s="40"/>
      <c r="L432" s="44"/>
      <c r="M432" s="233"/>
      <c r="N432" s="234"/>
      <c r="O432" s="84"/>
      <c r="P432" s="84"/>
      <c r="Q432" s="84"/>
      <c r="R432" s="84"/>
      <c r="S432" s="84"/>
      <c r="T432" s="85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153</v>
      </c>
      <c r="AU432" s="17" t="s">
        <v>159</v>
      </c>
    </row>
    <row r="433" spans="1:65" s="2" customFormat="1" ht="16.5" customHeight="1">
      <c r="A433" s="38"/>
      <c r="B433" s="39"/>
      <c r="C433" s="218" t="s">
        <v>658</v>
      </c>
      <c r="D433" s="218" t="s">
        <v>114</v>
      </c>
      <c r="E433" s="219" t="s">
        <v>659</v>
      </c>
      <c r="F433" s="220" t="s">
        <v>660</v>
      </c>
      <c r="G433" s="221" t="s">
        <v>150</v>
      </c>
      <c r="H433" s="222">
        <v>3</v>
      </c>
      <c r="I433" s="223"/>
      <c r="J433" s="224">
        <f>ROUND(I433*H433,2)</f>
        <v>0</v>
      </c>
      <c r="K433" s="220" t="s">
        <v>19</v>
      </c>
      <c r="L433" s="44"/>
      <c r="M433" s="225" t="s">
        <v>19</v>
      </c>
      <c r="N433" s="226" t="s">
        <v>43</v>
      </c>
      <c r="O433" s="84"/>
      <c r="P433" s="227">
        <f>O433*H433</f>
        <v>0</v>
      </c>
      <c r="Q433" s="227">
        <v>0</v>
      </c>
      <c r="R433" s="227">
        <f>Q433*H433</f>
        <v>0</v>
      </c>
      <c r="S433" s="227">
        <v>0</v>
      </c>
      <c r="T433" s="228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9" t="s">
        <v>151</v>
      </c>
      <c r="AT433" s="229" t="s">
        <v>114</v>
      </c>
      <c r="AU433" s="229" t="s">
        <v>159</v>
      </c>
      <c r="AY433" s="17" t="s">
        <v>111</v>
      </c>
      <c r="BE433" s="230">
        <f>IF(N433="základní",J433,0)</f>
        <v>0</v>
      </c>
      <c r="BF433" s="230">
        <f>IF(N433="snížená",J433,0)</f>
        <v>0</v>
      </c>
      <c r="BG433" s="230">
        <f>IF(N433="zákl. přenesená",J433,0)</f>
        <v>0</v>
      </c>
      <c r="BH433" s="230">
        <f>IF(N433="sníž. přenesená",J433,0)</f>
        <v>0</v>
      </c>
      <c r="BI433" s="230">
        <f>IF(N433="nulová",J433,0)</f>
        <v>0</v>
      </c>
      <c r="BJ433" s="17" t="s">
        <v>80</v>
      </c>
      <c r="BK433" s="230">
        <f>ROUND(I433*H433,2)</f>
        <v>0</v>
      </c>
      <c r="BL433" s="17" t="s">
        <v>151</v>
      </c>
      <c r="BM433" s="229" t="s">
        <v>661</v>
      </c>
    </row>
    <row r="434" spans="1:47" s="2" customFormat="1" ht="12">
      <c r="A434" s="38"/>
      <c r="B434" s="39"/>
      <c r="C434" s="40"/>
      <c r="D434" s="231" t="s">
        <v>121</v>
      </c>
      <c r="E434" s="40"/>
      <c r="F434" s="232" t="s">
        <v>660</v>
      </c>
      <c r="G434" s="40"/>
      <c r="H434" s="40"/>
      <c r="I434" s="136"/>
      <c r="J434" s="40"/>
      <c r="K434" s="40"/>
      <c r="L434" s="44"/>
      <c r="M434" s="233"/>
      <c r="N434" s="234"/>
      <c r="O434" s="84"/>
      <c r="P434" s="84"/>
      <c r="Q434" s="84"/>
      <c r="R434" s="84"/>
      <c r="S434" s="84"/>
      <c r="T434" s="85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121</v>
      </c>
      <c r="AU434" s="17" t="s">
        <v>159</v>
      </c>
    </row>
    <row r="435" spans="1:47" s="2" customFormat="1" ht="12">
      <c r="A435" s="38"/>
      <c r="B435" s="39"/>
      <c r="C435" s="40"/>
      <c r="D435" s="231" t="s">
        <v>153</v>
      </c>
      <c r="E435" s="40"/>
      <c r="F435" s="239" t="s">
        <v>662</v>
      </c>
      <c r="G435" s="40"/>
      <c r="H435" s="40"/>
      <c r="I435" s="136"/>
      <c r="J435" s="40"/>
      <c r="K435" s="40"/>
      <c r="L435" s="44"/>
      <c r="M435" s="233"/>
      <c r="N435" s="234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153</v>
      </c>
      <c r="AU435" s="17" t="s">
        <v>159</v>
      </c>
    </row>
    <row r="436" spans="1:65" s="2" customFormat="1" ht="16.5" customHeight="1">
      <c r="A436" s="38"/>
      <c r="B436" s="39"/>
      <c r="C436" s="218" t="s">
        <v>663</v>
      </c>
      <c r="D436" s="218" t="s">
        <v>114</v>
      </c>
      <c r="E436" s="219" t="s">
        <v>664</v>
      </c>
      <c r="F436" s="220" t="s">
        <v>665</v>
      </c>
      <c r="G436" s="221" t="s">
        <v>150</v>
      </c>
      <c r="H436" s="222">
        <v>3</v>
      </c>
      <c r="I436" s="223"/>
      <c r="J436" s="224">
        <f>ROUND(I436*H436,2)</f>
        <v>0</v>
      </c>
      <c r="K436" s="220" t="s">
        <v>19</v>
      </c>
      <c r="L436" s="44"/>
      <c r="M436" s="225" t="s">
        <v>19</v>
      </c>
      <c r="N436" s="226" t="s">
        <v>43</v>
      </c>
      <c r="O436" s="84"/>
      <c r="P436" s="227">
        <f>O436*H436</f>
        <v>0</v>
      </c>
      <c r="Q436" s="227">
        <v>0</v>
      </c>
      <c r="R436" s="227">
        <f>Q436*H436</f>
        <v>0</v>
      </c>
      <c r="S436" s="227">
        <v>0</v>
      </c>
      <c r="T436" s="228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9" t="s">
        <v>151</v>
      </c>
      <c r="AT436" s="229" t="s">
        <v>114</v>
      </c>
      <c r="AU436" s="229" t="s">
        <v>159</v>
      </c>
      <c r="AY436" s="17" t="s">
        <v>111</v>
      </c>
      <c r="BE436" s="230">
        <f>IF(N436="základní",J436,0)</f>
        <v>0</v>
      </c>
      <c r="BF436" s="230">
        <f>IF(N436="snížená",J436,0)</f>
        <v>0</v>
      </c>
      <c r="BG436" s="230">
        <f>IF(N436="zákl. přenesená",J436,0)</f>
        <v>0</v>
      </c>
      <c r="BH436" s="230">
        <f>IF(N436="sníž. přenesená",J436,0)</f>
        <v>0</v>
      </c>
      <c r="BI436" s="230">
        <f>IF(N436="nulová",J436,0)</f>
        <v>0</v>
      </c>
      <c r="BJ436" s="17" t="s">
        <v>80</v>
      </c>
      <c r="BK436" s="230">
        <f>ROUND(I436*H436,2)</f>
        <v>0</v>
      </c>
      <c r="BL436" s="17" t="s">
        <v>151</v>
      </c>
      <c r="BM436" s="229" t="s">
        <v>666</v>
      </c>
    </row>
    <row r="437" spans="1:47" s="2" customFormat="1" ht="12">
      <c r="A437" s="38"/>
      <c r="B437" s="39"/>
      <c r="C437" s="40"/>
      <c r="D437" s="231" t="s">
        <v>121</v>
      </c>
      <c r="E437" s="40"/>
      <c r="F437" s="232" t="s">
        <v>665</v>
      </c>
      <c r="G437" s="40"/>
      <c r="H437" s="40"/>
      <c r="I437" s="136"/>
      <c r="J437" s="40"/>
      <c r="K437" s="40"/>
      <c r="L437" s="44"/>
      <c r="M437" s="233"/>
      <c r="N437" s="234"/>
      <c r="O437" s="84"/>
      <c r="P437" s="84"/>
      <c r="Q437" s="84"/>
      <c r="R437" s="84"/>
      <c r="S437" s="84"/>
      <c r="T437" s="85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121</v>
      </c>
      <c r="AU437" s="17" t="s">
        <v>159</v>
      </c>
    </row>
    <row r="438" spans="1:47" s="2" customFormat="1" ht="12">
      <c r="A438" s="38"/>
      <c r="B438" s="39"/>
      <c r="C438" s="40"/>
      <c r="D438" s="231" t="s">
        <v>153</v>
      </c>
      <c r="E438" s="40"/>
      <c r="F438" s="239" t="s">
        <v>667</v>
      </c>
      <c r="G438" s="40"/>
      <c r="H438" s="40"/>
      <c r="I438" s="136"/>
      <c r="J438" s="40"/>
      <c r="K438" s="40"/>
      <c r="L438" s="44"/>
      <c r="M438" s="233"/>
      <c r="N438" s="234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153</v>
      </c>
      <c r="AU438" s="17" t="s">
        <v>159</v>
      </c>
    </row>
    <row r="439" spans="1:65" s="2" customFormat="1" ht="16.5" customHeight="1">
      <c r="A439" s="38"/>
      <c r="B439" s="39"/>
      <c r="C439" s="218" t="s">
        <v>668</v>
      </c>
      <c r="D439" s="218" t="s">
        <v>114</v>
      </c>
      <c r="E439" s="219" t="s">
        <v>669</v>
      </c>
      <c r="F439" s="220" t="s">
        <v>670</v>
      </c>
      <c r="G439" s="221" t="s">
        <v>150</v>
      </c>
      <c r="H439" s="222">
        <v>2</v>
      </c>
      <c r="I439" s="223"/>
      <c r="J439" s="224">
        <f>ROUND(I439*H439,2)</f>
        <v>0</v>
      </c>
      <c r="K439" s="220" t="s">
        <v>19</v>
      </c>
      <c r="L439" s="44"/>
      <c r="M439" s="225" t="s">
        <v>19</v>
      </c>
      <c r="N439" s="226" t="s">
        <v>43</v>
      </c>
      <c r="O439" s="84"/>
      <c r="P439" s="227">
        <f>O439*H439</f>
        <v>0</v>
      </c>
      <c r="Q439" s="227">
        <v>0</v>
      </c>
      <c r="R439" s="227">
        <f>Q439*H439</f>
        <v>0</v>
      </c>
      <c r="S439" s="227">
        <v>0</v>
      </c>
      <c r="T439" s="228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9" t="s">
        <v>151</v>
      </c>
      <c r="AT439" s="229" t="s">
        <v>114</v>
      </c>
      <c r="AU439" s="229" t="s">
        <v>159</v>
      </c>
      <c r="AY439" s="17" t="s">
        <v>111</v>
      </c>
      <c r="BE439" s="230">
        <f>IF(N439="základní",J439,0)</f>
        <v>0</v>
      </c>
      <c r="BF439" s="230">
        <f>IF(N439="snížená",J439,0)</f>
        <v>0</v>
      </c>
      <c r="BG439" s="230">
        <f>IF(N439="zákl. přenesená",J439,0)</f>
        <v>0</v>
      </c>
      <c r="BH439" s="230">
        <f>IF(N439="sníž. přenesená",J439,0)</f>
        <v>0</v>
      </c>
      <c r="BI439" s="230">
        <f>IF(N439="nulová",J439,0)</f>
        <v>0</v>
      </c>
      <c r="BJ439" s="17" t="s">
        <v>80</v>
      </c>
      <c r="BK439" s="230">
        <f>ROUND(I439*H439,2)</f>
        <v>0</v>
      </c>
      <c r="BL439" s="17" t="s">
        <v>151</v>
      </c>
      <c r="BM439" s="229" t="s">
        <v>671</v>
      </c>
    </row>
    <row r="440" spans="1:47" s="2" customFormat="1" ht="12">
      <c r="A440" s="38"/>
      <c r="B440" s="39"/>
      <c r="C440" s="40"/>
      <c r="D440" s="231" t="s">
        <v>121</v>
      </c>
      <c r="E440" s="40"/>
      <c r="F440" s="232" t="s">
        <v>670</v>
      </c>
      <c r="G440" s="40"/>
      <c r="H440" s="40"/>
      <c r="I440" s="136"/>
      <c r="J440" s="40"/>
      <c r="K440" s="40"/>
      <c r="L440" s="44"/>
      <c r="M440" s="233"/>
      <c r="N440" s="234"/>
      <c r="O440" s="84"/>
      <c r="P440" s="84"/>
      <c r="Q440" s="84"/>
      <c r="R440" s="84"/>
      <c r="S440" s="84"/>
      <c r="T440" s="85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121</v>
      </c>
      <c r="AU440" s="17" t="s">
        <v>159</v>
      </c>
    </row>
    <row r="441" spans="1:47" s="2" customFormat="1" ht="12">
      <c r="A441" s="38"/>
      <c r="B441" s="39"/>
      <c r="C441" s="40"/>
      <c r="D441" s="231" t="s">
        <v>153</v>
      </c>
      <c r="E441" s="40"/>
      <c r="F441" s="239" t="s">
        <v>672</v>
      </c>
      <c r="G441" s="40"/>
      <c r="H441" s="40"/>
      <c r="I441" s="136"/>
      <c r="J441" s="40"/>
      <c r="K441" s="40"/>
      <c r="L441" s="44"/>
      <c r="M441" s="233"/>
      <c r="N441" s="234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153</v>
      </c>
      <c r="AU441" s="17" t="s">
        <v>159</v>
      </c>
    </row>
    <row r="442" spans="1:65" s="2" customFormat="1" ht="16.5" customHeight="1">
      <c r="A442" s="38"/>
      <c r="B442" s="39"/>
      <c r="C442" s="218" t="s">
        <v>673</v>
      </c>
      <c r="D442" s="218" t="s">
        <v>114</v>
      </c>
      <c r="E442" s="219" t="s">
        <v>674</v>
      </c>
      <c r="F442" s="220" t="s">
        <v>675</v>
      </c>
      <c r="G442" s="221" t="s">
        <v>150</v>
      </c>
      <c r="H442" s="222">
        <v>3</v>
      </c>
      <c r="I442" s="223"/>
      <c r="J442" s="224">
        <f>ROUND(I442*H442,2)</f>
        <v>0</v>
      </c>
      <c r="K442" s="220" t="s">
        <v>19</v>
      </c>
      <c r="L442" s="44"/>
      <c r="M442" s="225" t="s">
        <v>19</v>
      </c>
      <c r="N442" s="226" t="s">
        <v>43</v>
      </c>
      <c r="O442" s="84"/>
      <c r="P442" s="227">
        <f>O442*H442</f>
        <v>0</v>
      </c>
      <c r="Q442" s="227">
        <v>0</v>
      </c>
      <c r="R442" s="227">
        <f>Q442*H442</f>
        <v>0</v>
      </c>
      <c r="S442" s="227">
        <v>0</v>
      </c>
      <c r="T442" s="228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9" t="s">
        <v>151</v>
      </c>
      <c r="AT442" s="229" t="s">
        <v>114</v>
      </c>
      <c r="AU442" s="229" t="s">
        <v>159</v>
      </c>
      <c r="AY442" s="17" t="s">
        <v>111</v>
      </c>
      <c r="BE442" s="230">
        <f>IF(N442="základní",J442,0)</f>
        <v>0</v>
      </c>
      <c r="BF442" s="230">
        <f>IF(N442="snížená",J442,0)</f>
        <v>0</v>
      </c>
      <c r="BG442" s="230">
        <f>IF(N442="zákl. přenesená",J442,0)</f>
        <v>0</v>
      </c>
      <c r="BH442" s="230">
        <f>IF(N442="sníž. přenesená",J442,0)</f>
        <v>0</v>
      </c>
      <c r="BI442" s="230">
        <f>IF(N442="nulová",J442,0)</f>
        <v>0</v>
      </c>
      <c r="BJ442" s="17" t="s">
        <v>80</v>
      </c>
      <c r="BK442" s="230">
        <f>ROUND(I442*H442,2)</f>
        <v>0</v>
      </c>
      <c r="BL442" s="17" t="s">
        <v>151</v>
      </c>
      <c r="BM442" s="229" t="s">
        <v>676</v>
      </c>
    </row>
    <row r="443" spans="1:47" s="2" customFormat="1" ht="12">
      <c r="A443" s="38"/>
      <c r="B443" s="39"/>
      <c r="C443" s="40"/>
      <c r="D443" s="231" t="s">
        <v>121</v>
      </c>
      <c r="E443" s="40"/>
      <c r="F443" s="232" t="s">
        <v>675</v>
      </c>
      <c r="G443" s="40"/>
      <c r="H443" s="40"/>
      <c r="I443" s="136"/>
      <c r="J443" s="40"/>
      <c r="K443" s="40"/>
      <c r="L443" s="44"/>
      <c r="M443" s="233"/>
      <c r="N443" s="234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121</v>
      </c>
      <c r="AU443" s="17" t="s">
        <v>159</v>
      </c>
    </row>
    <row r="444" spans="1:47" s="2" customFormat="1" ht="12">
      <c r="A444" s="38"/>
      <c r="B444" s="39"/>
      <c r="C444" s="40"/>
      <c r="D444" s="231" t="s">
        <v>153</v>
      </c>
      <c r="E444" s="40"/>
      <c r="F444" s="239" t="s">
        <v>677</v>
      </c>
      <c r="G444" s="40"/>
      <c r="H444" s="40"/>
      <c r="I444" s="136"/>
      <c r="J444" s="40"/>
      <c r="K444" s="40"/>
      <c r="L444" s="44"/>
      <c r="M444" s="233"/>
      <c r="N444" s="234"/>
      <c r="O444" s="84"/>
      <c r="P444" s="84"/>
      <c r="Q444" s="84"/>
      <c r="R444" s="84"/>
      <c r="S444" s="84"/>
      <c r="T444" s="85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153</v>
      </c>
      <c r="AU444" s="17" t="s">
        <v>159</v>
      </c>
    </row>
    <row r="445" spans="1:65" s="2" customFormat="1" ht="16.5" customHeight="1">
      <c r="A445" s="38"/>
      <c r="B445" s="39"/>
      <c r="C445" s="218" t="s">
        <v>678</v>
      </c>
      <c r="D445" s="218" t="s">
        <v>114</v>
      </c>
      <c r="E445" s="219" t="s">
        <v>679</v>
      </c>
      <c r="F445" s="220" t="s">
        <v>680</v>
      </c>
      <c r="G445" s="221" t="s">
        <v>150</v>
      </c>
      <c r="H445" s="222">
        <v>2</v>
      </c>
      <c r="I445" s="223"/>
      <c r="J445" s="224">
        <f>ROUND(I445*H445,2)</f>
        <v>0</v>
      </c>
      <c r="K445" s="220" t="s">
        <v>19</v>
      </c>
      <c r="L445" s="44"/>
      <c r="M445" s="225" t="s">
        <v>19</v>
      </c>
      <c r="N445" s="226" t="s">
        <v>43</v>
      </c>
      <c r="O445" s="84"/>
      <c r="P445" s="227">
        <f>O445*H445</f>
        <v>0</v>
      </c>
      <c r="Q445" s="227">
        <v>0</v>
      </c>
      <c r="R445" s="227">
        <f>Q445*H445</f>
        <v>0</v>
      </c>
      <c r="S445" s="227">
        <v>0</v>
      </c>
      <c r="T445" s="228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9" t="s">
        <v>151</v>
      </c>
      <c r="AT445" s="229" t="s">
        <v>114</v>
      </c>
      <c r="AU445" s="229" t="s">
        <v>159</v>
      </c>
      <c r="AY445" s="17" t="s">
        <v>111</v>
      </c>
      <c r="BE445" s="230">
        <f>IF(N445="základní",J445,0)</f>
        <v>0</v>
      </c>
      <c r="BF445" s="230">
        <f>IF(N445="snížená",J445,0)</f>
        <v>0</v>
      </c>
      <c r="BG445" s="230">
        <f>IF(N445="zákl. přenesená",J445,0)</f>
        <v>0</v>
      </c>
      <c r="BH445" s="230">
        <f>IF(N445="sníž. přenesená",J445,0)</f>
        <v>0</v>
      </c>
      <c r="BI445" s="230">
        <f>IF(N445="nulová",J445,0)</f>
        <v>0</v>
      </c>
      <c r="BJ445" s="17" t="s">
        <v>80</v>
      </c>
      <c r="BK445" s="230">
        <f>ROUND(I445*H445,2)</f>
        <v>0</v>
      </c>
      <c r="BL445" s="17" t="s">
        <v>151</v>
      </c>
      <c r="BM445" s="229" t="s">
        <v>681</v>
      </c>
    </row>
    <row r="446" spans="1:47" s="2" customFormat="1" ht="12">
      <c r="A446" s="38"/>
      <c r="B446" s="39"/>
      <c r="C446" s="40"/>
      <c r="D446" s="231" t="s">
        <v>121</v>
      </c>
      <c r="E446" s="40"/>
      <c r="F446" s="232" t="s">
        <v>680</v>
      </c>
      <c r="G446" s="40"/>
      <c r="H446" s="40"/>
      <c r="I446" s="136"/>
      <c r="J446" s="40"/>
      <c r="K446" s="40"/>
      <c r="L446" s="44"/>
      <c r="M446" s="233"/>
      <c r="N446" s="234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121</v>
      </c>
      <c r="AU446" s="17" t="s">
        <v>159</v>
      </c>
    </row>
    <row r="447" spans="1:47" s="2" customFormat="1" ht="12">
      <c r="A447" s="38"/>
      <c r="B447" s="39"/>
      <c r="C447" s="40"/>
      <c r="D447" s="231" t="s">
        <v>153</v>
      </c>
      <c r="E447" s="40"/>
      <c r="F447" s="239" t="s">
        <v>682</v>
      </c>
      <c r="G447" s="40"/>
      <c r="H447" s="40"/>
      <c r="I447" s="136"/>
      <c r="J447" s="40"/>
      <c r="K447" s="40"/>
      <c r="L447" s="44"/>
      <c r="M447" s="233"/>
      <c r="N447" s="234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153</v>
      </c>
      <c r="AU447" s="17" t="s">
        <v>159</v>
      </c>
    </row>
    <row r="448" spans="1:65" s="2" customFormat="1" ht="16.5" customHeight="1">
      <c r="A448" s="38"/>
      <c r="B448" s="39"/>
      <c r="C448" s="218" t="s">
        <v>683</v>
      </c>
      <c r="D448" s="218" t="s">
        <v>114</v>
      </c>
      <c r="E448" s="219" t="s">
        <v>684</v>
      </c>
      <c r="F448" s="220" t="s">
        <v>685</v>
      </c>
      <c r="G448" s="221" t="s">
        <v>150</v>
      </c>
      <c r="H448" s="222">
        <v>3</v>
      </c>
      <c r="I448" s="223"/>
      <c r="J448" s="224">
        <f>ROUND(I448*H448,2)</f>
        <v>0</v>
      </c>
      <c r="K448" s="220" t="s">
        <v>19</v>
      </c>
      <c r="L448" s="44"/>
      <c r="M448" s="225" t="s">
        <v>19</v>
      </c>
      <c r="N448" s="226" t="s">
        <v>43</v>
      </c>
      <c r="O448" s="84"/>
      <c r="P448" s="227">
        <f>O448*H448</f>
        <v>0</v>
      </c>
      <c r="Q448" s="227">
        <v>0</v>
      </c>
      <c r="R448" s="227">
        <f>Q448*H448</f>
        <v>0</v>
      </c>
      <c r="S448" s="227">
        <v>0</v>
      </c>
      <c r="T448" s="228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29" t="s">
        <v>151</v>
      </c>
      <c r="AT448" s="229" t="s">
        <v>114</v>
      </c>
      <c r="AU448" s="229" t="s">
        <v>159</v>
      </c>
      <c r="AY448" s="17" t="s">
        <v>111</v>
      </c>
      <c r="BE448" s="230">
        <f>IF(N448="základní",J448,0)</f>
        <v>0</v>
      </c>
      <c r="BF448" s="230">
        <f>IF(N448="snížená",J448,0)</f>
        <v>0</v>
      </c>
      <c r="BG448" s="230">
        <f>IF(N448="zákl. přenesená",J448,0)</f>
        <v>0</v>
      </c>
      <c r="BH448" s="230">
        <f>IF(N448="sníž. přenesená",J448,0)</f>
        <v>0</v>
      </c>
      <c r="BI448" s="230">
        <f>IF(N448="nulová",J448,0)</f>
        <v>0</v>
      </c>
      <c r="BJ448" s="17" t="s">
        <v>80</v>
      </c>
      <c r="BK448" s="230">
        <f>ROUND(I448*H448,2)</f>
        <v>0</v>
      </c>
      <c r="BL448" s="17" t="s">
        <v>151</v>
      </c>
      <c r="BM448" s="229" t="s">
        <v>686</v>
      </c>
    </row>
    <row r="449" spans="1:47" s="2" customFormat="1" ht="12">
      <c r="A449" s="38"/>
      <c r="B449" s="39"/>
      <c r="C449" s="40"/>
      <c r="D449" s="231" t="s">
        <v>121</v>
      </c>
      <c r="E449" s="40"/>
      <c r="F449" s="232" t="s">
        <v>685</v>
      </c>
      <c r="G449" s="40"/>
      <c r="H449" s="40"/>
      <c r="I449" s="136"/>
      <c r="J449" s="40"/>
      <c r="K449" s="40"/>
      <c r="L449" s="44"/>
      <c r="M449" s="233"/>
      <c r="N449" s="234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121</v>
      </c>
      <c r="AU449" s="17" t="s">
        <v>159</v>
      </c>
    </row>
    <row r="450" spans="1:47" s="2" customFormat="1" ht="12">
      <c r="A450" s="38"/>
      <c r="B450" s="39"/>
      <c r="C450" s="40"/>
      <c r="D450" s="231" t="s">
        <v>153</v>
      </c>
      <c r="E450" s="40"/>
      <c r="F450" s="239" t="s">
        <v>687</v>
      </c>
      <c r="G450" s="40"/>
      <c r="H450" s="40"/>
      <c r="I450" s="136"/>
      <c r="J450" s="40"/>
      <c r="K450" s="40"/>
      <c r="L450" s="44"/>
      <c r="M450" s="233"/>
      <c r="N450" s="234"/>
      <c r="O450" s="84"/>
      <c r="P450" s="84"/>
      <c r="Q450" s="84"/>
      <c r="R450" s="84"/>
      <c r="S450" s="84"/>
      <c r="T450" s="85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153</v>
      </c>
      <c r="AU450" s="17" t="s">
        <v>159</v>
      </c>
    </row>
    <row r="451" spans="1:65" s="2" customFormat="1" ht="16.5" customHeight="1">
      <c r="A451" s="38"/>
      <c r="B451" s="39"/>
      <c r="C451" s="218" t="s">
        <v>688</v>
      </c>
      <c r="D451" s="218" t="s">
        <v>114</v>
      </c>
      <c r="E451" s="219" t="s">
        <v>689</v>
      </c>
      <c r="F451" s="220" t="s">
        <v>690</v>
      </c>
      <c r="G451" s="221" t="s">
        <v>150</v>
      </c>
      <c r="H451" s="222">
        <v>3</v>
      </c>
      <c r="I451" s="223"/>
      <c r="J451" s="224">
        <f>ROUND(I451*H451,2)</f>
        <v>0</v>
      </c>
      <c r="K451" s="220" t="s">
        <v>19</v>
      </c>
      <c r="L451" s="44"/>
      <c r="M451" s="225" t="s">
        <v>19</v>
      </c>
      <c r="N451" s="226" t="s">
        <v>43</v>
      </c>
      <c r="O451" s="84"/>
      <c r="P451" s="227">
        <f>O451*H451</f>
        <v>0</v>
      </c>
      <c r="Q451" s="227">
        <v>0</v>
      </c>
      <c r="R451" s="227">
        <f>Q451*H451</f>
        <v>0</v>
      </c>
      <c r="S451" s="227">
        <v>0</v>
      </c>
      <c r="T451" s="228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29" t="s">
        <v>151</v>
      </c>
      <c r="AT451" s="229" t="s">
        <v>114</v>
      </c>
      <c r="AU451" s="229" t="s">
        <v>159</v>
      </c>
      <c r="AY451" s="17" t="s">
        <v>111</v>
      </c>
      <c r="BE451" s="230">
        <f>IF(N451="základní",J451,0)</f>
        <v>0</v>
      </c>
      <c r="BF451" s="230">
        <f>IF(N451="snížená",J451,0)</f>
        <v>0</v>
      </c>
      <c r="BG451" s="230">
        <f>IF(N451="zákl. přenesená",J451,0)</f>
        <v>0</v>
      </c>
      <c r="BH451" s="230">
        <f>IF(N451="sníž. přenesená",J451,0)</f>
        <v>0</v>
      </c>
      <c r="BI451" s="230">
        <f>IF(N451="nulová",J451,0)</f>
        <v>0</v>
      </c>
      <c r="BJ451" s="17" t="s">
        <v>80</v>
      </c>
      <c r="BK451" s="230">
        <f>ROUND(I451*H451,2)</f>
        <v>0</v>
      </c>
      <c r="BL451" s="17" t="s">
        <v>151</v>
      </c>
      <c r="BM451" s="229" t="s">
        <v>691</v>
      </c>
    </row>
    <row r="452" spans="1:47" s="2" customFormat="1" ht="12">
      <c r="A452" s="38"/>
      <c r="B452" s="39"/>
      <c r="C452" s="40"/>
      <c r="D452" s="231" t="s">
        <v>121</v>
      </c>
      <c r="E452" s="40"/>
      <c r="F452" s="232" t="s">
        <v>690</v>
      </c>
      <c r="G452" s="40"/>
      <c r="H452" s="40"/>
      <c r="I452" s="136"/>
      <c r="J452" s="40"/>
      <c r="K452" s="40"/>
      <c r="L452" s="44"/>
      <c r="M452" s="233"/>
      <c r="N452" s="234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121</v>
      </c>
      <c r="AU452" s="17" t="s">
        <v>159</v>
      </c>
    </row>
    <row r="453" spans="1:47" s="2" customFormat="1" ht="12">
      <c r="A453" s="38"/>
      <c r="B453" s="39"/>
      <c r="C453" s="40"/>
      <c r="D453" s="231" t="s">
        <v>153</v>
      </c>
      <c r="E453" s="40"/>
      <c r="F453" s="239" t="s">
        <v>692</v>
      </c>
      <c r="G453" s="40"/>
      <c r="H453" s="40"/>
      <c r="I453" s="136"/>
      <c r="J453" s="40"/>
      <c r="K453" s="40"/>
      <c r="L453" s="44"/>
      <c r="M453" s="233"/>
      <c r="N453" s="234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153</v>
      </c>
      <c r="AU453" s="17" t="s">
        <v>159</v>
      </c>
    </row>
    <row r="454" spans="1:65" s="2" customFormat="1" ht="16.5" customHeight="1">
      <c r="A454" s="38"/>
      <c r="B454" s="39"/>
      <c r="C454" s="218" t="s">
        <v>693</v>
      </c>
      <c r="D454" s="218" t="s">
        <v>114</v>
      </c>
      <c r="E454" s="219" t="s">
        <v>694</v>
      </c>
      <c r="F454" s="220" t="s">
        <v>695</v>
      </c>
      <c r="G454" s="221" t="s">
        <v>150</v>
      </c>
      <c r="H454" s="222">
        <v>16</v>
      </c>
      <c r="I454" s="223"/>
      <c r="J454" s="224">
        <f>ROUND(I454*H454,2)</f>
        <v>0</v>
      </c>
      <c r="K454" s="220" t="s">
        <v>19</v>
      </c>
      <c r="L454" s="44"/>
      <c r="M454" s="225" t="s">
        <v>19</v>
      </c>
      <c r="N454" s="226" t="s">
        <v>43</v>
      </c>
      <c r="O454" s="84"/>
      <c r="P454" s="227">
        <f>O454*H454</f>
        <v>0</v>
      </c>
      <c r="Q454" s="227">
        <v>0</v>
      </c>
      <c r="R454" s="227">
        <f>Q454*H454</f>
        <v>0</v>
      </c>
      <c r="S454" s="227">
        <v>0</v>
      </c>
      <c r="T454" s="228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29" t="s">
        <v>151</v>
      </c>
      <c r="AT454" s="229" t="s">
        <v>114</v>
      </c>
      <c r="AU454" s="229" t="s">
        <v>159</v>
      </c>
      <c r="AY454" s="17" t="s">
        <v>111</v>
      </c>
      <c r="BE454" s="230">
        <f>IF(N454="základní",J454,0)</f>
        <v>0</v>
      </c>
      <c r="BF454" s="230">
        <f>IF(N454="snížená",J454,0)</f>
        <v>0</v>
      </c>
      <c r="BG454" s="230">
        <f>IF(N454="zákl. přenesená",J454,0)</f>
        <v>0</v>
      </c>
      <c r="BH454" s="230">
        <f>IF(N454="sníž. přenesená",J454,0)</f>
        <v>0</v>
      </c>
      <c r="BI454" s="230">
        <f>IF(N454="nulová",J454,0)</f>
        <v>0</v>
      </c>
      <c r="BJ454" s="17" t="s">
        <v>80</v>
      </c>
      <c r="BK454" s="230">
        <f>ROUND(I454*H454,2)</f>
        <v>0</v>
      </c>
      <c r="BL454" s="17" t="s">
        <v>151</v>
      </c>
      <c r="BM454" s="229" t="s">
        <v>696</v>
      </c>
    </row>
    <row r="455" spans="1:47" s="2" customFormat="1" ht="12">
      <c r="A455" s="38"/>
      <c r="B455" s="39"/>
      <c r="C455" s="40"/>
      <c r="D455" s="231" t="s">
        <v>121</v>
      </c>
      <c r="E455" s="40"/>
      <c r="F455" s="232" t="s">
        <v>695</v>
      </c>
      <c r="G455" s="40"/>
      <c r="H455" s="40"/>
      <c r="I455" s="136"/>
      <c r="J455" s="40"/>
      <c r="K455" s="40"/>
      <c r="L455" s="44"/>
      <c r="M455" s="233"/>
      <c r="N455" s="234"/>
      <c r="O455" s="84"/>
      <c r="P455" s="84"/>
      <c r="Q455" s="84"/>
      <c r="R455" s="84"/>
      <c r="S455" s="84"/>
      <c r="T455" s="85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121</v>
      </c>
      <c r="AU455" s="17" t="s">
        <v>159</v>
      </c>
    </row>
    <row r="456" spans="1:47" s="2" customFormat="1" ht="12">
      <c r="A456" s="38"/>
      <c r="B456" s="39"/>
      <c r="C456" s="40"/>
      <c r="D456" s="231" t="s">
        <v>153</v>
      </c>
      <c r="E456" s="40"/>
      <c r="F456" s="239" t="s">
        <v>697</v>
      </c>
      <c r="G456" s="40"/>
      <c r="H456" s="40"/>
      <c r="I456" s="136"/>
      <c r="J456" s="40"/>
      <c r="K456" s="40"/>
      <c r="L456" s="44"/>
      <c r="M456" s="233"/>
      <c r="N456" s="234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153</v>
      </c>
      <c r="AU456" s="17" t="s">
        <v>159</v>
      </c>
    </row>
    <row r="457" spans="1:65" s="2" customFormat="1" ht="21.75" customHeight="1">
      <c r="A457" s="38"/>
      <c r="B457" s="39"/>
      <c r="C457" s="218" t="s">
        <v>698</v>
      </c>
      <c r="D457" s="218" t="s">
        <v>114</v>
      </c>
      <c r="E457" s="219" t="s">
        <v>699</v>
      </c>
      <c r="F457" s="220" t="s">
        <v>700</v>
      </c>
      <c r="G457" s="221" t="s">
        <v>150</v>
      </c>
      <c r="H457" s="222">
        <v>5</v>
      </c>
      <c r="I457" s="223"/>
      <c r="J457" s="224">
        <f>ROUND(I457*H457,2)</f>
        <v>0</v>
      </c>
      <c r="K457" s="220" t="s">
        <v>19</v>
      </c>
      <c r="L457" s="44"/>
      <c r="M457" s="225" t="s">
        <v>19</v>
      </c>
      <c r="N457" s="226" t="s">
        <v>43</v>
      </c>
      <c r="O457" s="84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9" t="s">
        <v>151</v>
      </c>
      <c r="AT457" s="229" t="s">
        <v>114</v>
      </c>
      <c r="AU457" s="229" t="s">
        <v>159</v>
      </c>
      <c r="AY457" s="17" t="s">
        <v>111</v>
      </c>
      <c r="BE457" s="230">
        <f>IF(N457="základní",J457,0)</f>
        <v>0</v>
      </c>
      <c r="BF457" s="230">
        <f>IF(N457="snížená",J457,0)</f>
        <v>0</v>
      </c>
      <c r="BG457" s="230">
        <f>IF(N457="zákl. přenesená",J457,0)</f>
        <v>0</v>
      </c>
      <c r="BH457" s="230">
        <f>IF(N457="sníž. přenesená",J457,0)</f>
        <v>0</v>
      </c>
      <c r="BI457" s="230">
        <f>IF(N457="nulová",J457,0)</f>
        <v>0</v>
      </c>
      <c r="BJ457" s="17" t="s">
        <v>80</v>
      </c>
      <c r="BK457" s="230">
        <f>ROUND(I457*H457,2)</f>
        <v>0</v>
      </c>
      <c r="BL457" s="17" t="s">
        <v>151</v>
      </c>
      <c r="BM457" s="229" t="s">
        <v>701</v>
      </c>
    </row>
    <row r="458" spans="1:47" s="2" customFormat="1" ht="12">
      <c r="A458" s="38"/>
      <c r="B458" s="39"/>
      <c r="C458" s="40"/>
      <c r="D458" s="231" t="s">
        <v>121</v>
      </c>
      <c r="E458" s="40"/>
      <c r="F458" s="232" t="s">
        <v>700</v>
      </c>
      <c r="G458" s="40"/>
      <c r="H458" s="40"/>
      <c r="I458" s="136"/>
      <c r="J458" s="40"/>
      <c r="K458" s="40"/>
      <c r="L458" s="44"/>
      <c r="M458" s="233"/>
      <c r="N458" s="234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121</v>
      </c>
      <c r="AU458" s="17" t="s">
        <v>159</v>
      </c>
    </row>
    <row r="459" spans="1:47" s="2" customFormat="1" ht="12">
      <c r="A459" s="38"/>
      <c r="B459" s="39"/>
      <c r="C459" s="40"/>
      <c r="D459" s="231" t="s">
        <v>153</v>
      </c>
      <c r="E459" s="40"/>
      <c r="F459" s="239" t="s">
        <v>702</v>
      </c>
      <c r="G459" s="40"/>
      <c r="H459" s="40"/>
      <c r="I459" s="136"/>
      <c r="J459" s="40"/>
      <c r="K459" s="40"/>
      <c r="L459" s="44"/>
      <c r="M459" s="233"/>
      <c r="N459" s="234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153</v>
      </c>
      <c r="AU459" s="17" t="s">
        <v>159</v>
      </c>
    </row>
    <row r="460" spans="1:51" s="13" customFormat="1" ht="12">
      <c r="A460" s="13"/>
      <c r="B460" s="240"/>
      <c r="C460" s="241"/>
      <c r="D460" s="231" t="s">
        <v>402</v>
      </c>
      <c r="E460" s="242" t="s">
        <v>19</v>
      </c>
      <c r="F460" s="243" t="s">
        <v>703</v>
      </c>
      <c r="G460" s="241"/>
      <c r="H460" s="244">
        <v>5</v>
      </c>
      <c r="I460" s="245"/>
      <c r="J460" s="241"/>
      <c r="K460" s="241"/>
      <c r="L460" s="246"/>
      <c r="M460" s="247"/>
      <c r="N460" s="248"/>
      <c r="O460" s="248"/>
      <c r="P460" s="248"/>
      <c r="Q460" s="248"/>
      <c r="R460" s="248"/>
      <c r="S460" s="248"/>
      <c r="T460" s="24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0" t="s">
        <v>402</v>
      </c>
      <c r="AU460" s="250" t="s">
        <v>159</v>
      </c>
      <c r="AV460" s="13" t="s">
        <v>82</v>
      </c>
      <c r="AW460" s="13" t="s">
        <v>33</v>
      </c>
      <c r="AX460" s="13" t="s">
        <v>80</v>
      </c>
      <c r="AY460" s="250" t="s">
        <v>111</v>
      </c>
    </row>
    <row r="461" spans="1:65" s="2" customFormat="1" ht="16.5" customHeight="1">
      <c r="A461" s="38"/>
      <c r="B461" s="39"/>
      <c r="C461" s="218" t="s">
        <v>704</v>
      </c>
      <c r="D461" s="218" t="s">
        <v>114</v>
      </c>
      <c r="E461" s="219" t="s">
        <v>705</v>
      </c>
      <c r="F461" s="220" t="s">
        <v>706</v>
      </c>
      <c r="G461" s="221" t="s">
        <v>150</v>
      </c>
      <c r="H461" s="222">
        <v>2</v>
      </c>
      <c r="I461" s="223"/>
      <c r="J461" s="224">
        <f>ROUND(I461*H461,2)</f>
        <v>0</v>
      </c>
      <c r="K461" s="220" t="s">
        <v>19</v>
      </c>
      <c r="L461" s="44"/>
      <c r="M461" s="225" t="s">
        <v>19</v>
      </c>
      <c r="N461" s="226" t="s">
        <v>43</v>
      </c>
      <c r="O461" s="84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9" t="s">
        <v>151</v>
      </c>
      <c r="AT461" s="229" t="s">
        <v>114</v>
      </c>
      <c r="AU461" s="229" t="s">
        <v>159</v>
      </c>
      <c r="AY461" s="17" t="s">
        <v>111</v>
      </c>
      <c r="BE461" s="230">
        <f>IF(N461="základní",J461,0)</f>
        <v>0</v>
      </c>
      <c r="BF461" s="230">
        <f>IF(N461="snížená",J461,0)</f>
        <v>0</v>
      </c>
      <c r="BG461" s="230">
        <f>IF(N461="zákl. přenesená",J461,0)</f>
        <v>0</v>
      </c>
      <c r="BH461" s="230">
        <f>IF(N461="sníž. přenesená",J461,0)</f>
        <v>0</v>
      </c>
      <c r="BI461" s="230">
        <f>IF(N461="nulová",J461,0)</f>
        <v>0</v>
      </c>
      <c r="BJ461" s="17" t="s">
        <v>80</v>
      </c>
      <c r="BK461" s="230">
        <f>ROUND(I461*H461,2)</f>
        <v>0</v>
      </c>
      <c r="BL461" s="17" t="s">
        <v>151</v>
      </c>
      <c r="BM461" s="229" t="s">
        <v>707</v>
      </c>
    </row>
    <row r="462" spans="1:47" s="2" customFormat="1" ht="12">
      <c r="A462" s="38"/>
      <c r="B462" s="39"/>
      <c r="C462" s="40"/>
      <c r="D462" s="231" t="s">
        <v>121</v>
      </c>
      <c r="E462" s="40"/>
      <c r="F462" s="232" t="s">
        <v>706</v>
      </c>
      <c r="G462" s="40"/>
      <c r="H462" s="40"/>
      <c r="I462" s="136"/>
      <c r="J462" s="40"/>
      <c r="K462" s="40"/>
      <c r="L462" s="44"/>
      <c r="M462" s="233"/>
      <c r="N462" s="234"/>
      <c r="O462" s="84"/>
      <c r="P462" s="84"/>
      <c r="Q462" s="84"/>
      <c r="R462" s="84"/>
      <c r="S462" s="84"/>
      <c r="T462" s="85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121</v>
      </c>
      <c r="AU462" s="17" t="s">
        <v>159</v>
      </c>
    </row>
    <row r="463" spans="1:47" s="2" customFormat="1" ht="12">
      <c r="A463" s="38"/>
      <c r="B463" s="39"/>
      <c r="C463" s="40"/>
      <c r="D463" s="231" t="s">
        <v>153</v>
      </c>
      <c r="E463" s="40"/>
      <c r="F463" s="239" t="s">
        <v>708</v>
      </c>
      <c r="G463" s="40"/>
      <c r="H463" s="40"/>
      <c r="I463" s="136"/>
      <c r="J463" s="40"/>
      <c r="K463" s="40"/>
      <c r="L463" s="44"/>
      <c r="M463" s="233"/>
      <c r="N463" s="234"/>
      <c r="O463" s="84"/>
      <c r="P463" s="84"/>
      <c r="Q463" s="84"/>
      <c r="R463" s="84"/>
      <c r="S463" s="84"/>
      <c r="T463" s="85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153</v>
      </c>
      <c r="AU463" s="17" t="s">
        <v>159</v>
      </c>
    </row>
    <row r="464" spans="1:51" s="13" customFormat="1" ht="12">
      <c r="A464" s="13"/>
      <c r="B464" s="240"/>
      <c r="C464" s="241"/>
      <c r="D464" s="231" t="s">
        <v>402</v>
      </c>
      <c r="E464" s="242" t="s">
        <v>19</v>
      </c>
      <c r="F464" s="243" t="s">
        <v>709</v>
      </c>
      <c r="G464" s="241"/>
      <c r="H464" s="244">
        <v>1</v>
      </c>
      <c r="I464" s="245"/>
      <c r="J464" s="241"/>
      <c r="K464" s="241"/>
      <c r="L464" s="246"/>
      <c r="M464" s="247"/>
      <c r="N464" s="248"/>
      <c r="O464" s="248"/>
      <c r="P464" s="248"/>
      <c r="Q464" s="248"/>
      <c r="R464" s="248"/>
      <c r="S464" s="248"/>
      <c r="T464" s="24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0" t="s">
        <v>402</v>
      </c>
      <c r="AU464" s="250" t="s">
        <v>159</v>
      </c>
      <c r="AV464" s="13" t="s">
        <v>82</v>
      </c>
      <c r="AW464" s="13" t="s">
        <v>33</v>
      </c>
      <c r="AX464" s="13" t="s">
        <v>72</v>
      </c>
      <c r="AY464" s="250" t="s">
        <v>111</v>
      </c>
    </row>
    <row r="465" spans="1:51" s="13" customFormat="1" ht="12">
      <c r="A465" s="13"/>
      <c r="B465" s="240"/>
      <c r="C465" s="241"/>
      <c r="D465" s="231" t="s">
        <v>402</v>
      </c>
      <c r="E465" s="242" t="s">
        <v>19</v>
      </c>
      <c r="F465" s="243" t="s">
        <v>710</v>
      </c>
      <c r="G465" s="241"/>
      <c r="H465" s="244">
        <v>1</v>
      </c>
      <c r="I465" s="245"/>
      <c r="J465" s="241"/>
      <c r="K465" s="241"/>
      <c r="L465" s="246"/>
      <c r="M465" s="247"/>
      <c r="N465" s="248"/>
      <c r="O465" s="248"/>
      <c r="P465" s="248"/>
      <c r="Q465" s="248"/>
      <c r="R465" s="248"/>
      <c r="S465" s="248"/>
      <c r="T465" s="24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0" t="s">
        <v>402</v>
      </c>
      <c r="AU465" s="250" t="s">
        <v>159</v>
      </c>
      <c r="AV465" s="13" t="s">
        <v>82</v>
      </c>
      <c r="AW465" s="13" t="s">
        <v>33</v>
      </c>
      <c r="AX465" s="13" t="s">
        <v>72</v>
      </c>
      <c r="AY465" s="250" t="s">
        <v>111</v>
      </c>
    </row>
    <row r="466" spans="1:51" s="14" customFormat="1" ht="12">
      <c r="A466" s="14"/>
      <c r="B466" s="251"/>
      <c r="C466" s="252"/>
      <c r="D466" s="231" t="s">
        <v>402</v>
      </c>
      <c r="E466" s="253" t="s">
        <v>19</v>
      </c>
      <c r="F466" s="254" t="s">
        <v>409</v>
      </c>
      <c r="G466" s="252"/>
      <c r="H466" s="255">
        <v>2</v>
      </c>
      <c r="I466" s="256"/>
      <c r="J466" s="252"/>
      <c r="K466" s="252"/>
      <c r="L466" s="257"/>
      <c r="M466" s="258"/>
      <c r="N466" s="259"/>
      <c r="O466" s="259"/>
      <c r="P466" s="259"/>
      <c r="Q466" s="259"/>
      <c r="R466" s="259"/>
      <c r="S466" s="259"/>
      <c r="T466" s="26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1" t="s">
        <v>402</v>
      </c>
      <c r="AU466" s="261" t="s">
        <v>159</v>
      </c>
      <c r="AV466" s="14" t="s">
        <v>164</v>
      </c>
      <c r="AW466" s="14" t="s">
        <v>33</v>
      </c>
      <c r="AX466" s="14" t="s">
        <v>80</v>
      </c>
      <c r="AY466" s="261" t="s">
        <v>111</v>
      </c>
    </row>
    <row r="467" spans="1:65" s="2" customFormat="1" ht="16.5" customHeight="1">
      <c r="A467" s="38"/>
      <c r="B467" s="39"/>
      <c r="C467" s="218" t="s">
        <v>711</v>
      </c>
      <c r="D467" s="218" t="s">
        <v>114</v>
      </c>
      <c r="E467" s="219" t="s">
        <v>712</v>
      </c>
      <c r="F467" s="220" t="s">
        <v>713</v>
      </c>
      <c r="G467" s="221" t="s">
        <v>150</v>
      </c>
      <c r="H467" s="222">
        <v>1</v>
      </c>
      <c r="I467" s="223"/>
      <c r="J467" s="224">
        <f>ROUND(I467*H467,2)</f>
        <v>0</v>
      </c>
      <c r="K467" s="220" t="s">
        <v>19</v>
      </c>
      <c r="L467" s="44"/>
      <c r="M467" s="225" t="s">
        <v>19</v>
      </c>
      <c r="N467" s="226" t="s">
        <v>43</v>
      </c>
      <c r="O467" s="84"/>
      <c r="P467" s="227">
        <f>O467*H467</f>
        <v>0</v>
      </c>
      <c r="Q467" s="227">
        <v>0</v>
      </c>
      <c r="R467" s="227">
        <f>Q467*H467</f>
        <v>0</v>
      </c>
      <c r="S467" s="227">
        <v>0</v>
      </c>
      <c r="T467" s="228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29" t="s">
        <v>151</v>
      </c>
      <c r="AT467" s="229" t="s">
        <v>114</v>
      </c>
      <c r="AU467" s="229" t="s">
        <v>159</v>
      </c>
      <c r="AY467" s="17" t="s">
        <v>111</v>
      </c>
      <c r="BE467" s="230">
        <f>IF(N467="základní",J467,0)</f>
        <v>0</v>
      </c>
      <c r="BF467" s="230">
        <f>IF(N467="snížená",J467,0)</f>
        <v>0</v>
      </c>
      <c r="BG467" s="230">
        <f>IF(N467="zákl. přenesená",J467,0)</f>
        <v>0</v>
      </c>
      <c r="BH467" s="230">
        <f>IF(N467="sníž. přenesená",J467,0)</f>
        <v>0</v>
      </c>
      <c r="BI467" s="230">
        <f>IF(N467="nulová",J467,0)</f>
        <v>0</v>
      </c>
      <c r="BJ467" s="17" t="s">
        <v>80</v>
      </c>
      <c r="BK467" s="230">
        <f>ROUND(I467*H467,2)</f>
        <v>0</v>
      </c>
      <c r="BL467" s="17" t="s">
        <v>151</v>
      </c>
      <c r="BM467" s="229" t="s">
        <v>714</v>
      </c>
    </row>
    <row r="468" spans="1:47" s="2" customFormat="1" ht="12">
      <c r="A468" s="38"/>
      <c r="B468" s="39"/>
      <c r="C468" s="40"/>
      <c r="D468" s="231" t="s">
        <v>121</v>
      </c>
      <c r="E468" s="40"/>
      <c r="F468" s="232" t="s">
        <v>713</v>
      </c>
      <c r="G468" s="40"/>
      <c r="H468" s="40"/>
      <c r="I468" s="136"/>
      <c r="J468" s="40"/>
      <c r="K468" s="40"/>
      <c r="L468" s="44"/>
      <c r="M468" s="233"/>
      <c r="N468" s="234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121</v>
      </c>
      <c r="AU468" s="17" t="s">
        <v>159</v>
      </c>
    </row>
    <row r="469" spans="1:47" s="2" customFormat="1" ht="12">
      <c r="A469" s="38"/>
      <c r="B469" s="39"/>
      <c r="C469" s="40"/>
      <c r="D469" s="231" t="s">
        <v>153</v>
      </c>
      <c r="E469" s="40"/>
      <c r="F469" s="239" t="s">
        <v>715</v>
      </c>
      <c r="G469" s="40"/>
      <c r="H469" s="40"/>
      <c r="I469" s="136"/>
      <c r="J469" s="40"/>
      <c r="K469" s="40"/>
      <c r="L469" s="44"/>
      <c r="M469" s="233"/>
      <c r="N469" s="234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153</v>
      </c>
      <c r="AU469" s="17" t="s">
        <v>159</v>
      </c>
    </row>
    <row r="470" spans="1:65" s="2" customFormat="1" ht="16.5" customHeight="1">
      <c r="A470" s="38"/>
      <c r="B470" s="39"/>
      <c r="C470" s="218" t="s">
        <v>716</v>
      </c>
      <c r="D470" s="218" t="s">
        <v>114</v>
      </c>
      <c r="E470" s="219" t="s">
        <v>717</v>
      </c>
      <c r="F470" s="220" t="s">
        <v>718</v>
      </c>
      <c r="G470" s="221" t="s">
        <v>150</v>
      </c>
      <c r="H470" s="222">
        <v>9</v>
      </c>
      <c r="I470" s="223"/>
      <c r="J470" s="224">
        <f>ROUND(I470*H470,2)</f>
        <v>0</v>
      </c>
      <c r="K470" s="220" t="s">
        <v>19</v>
      </c>
      <c r="L470" s="44"/>
      <c r="M470" s="225" t="s">
        <v>19</v>
      </c>
      <c r="N470" s="226" t="s">
        <v>43</v>
      </c>
      <c r="O470" s="84"/>
      <c r="P470" s="227">
        <f>O470*H470</f>
        <v>0</v>
      </c>
      <c r="Q470" s="227">
        <v>0</v>
      </c>
      <c r="R470" s="227">
        <f>Q470*H470</f>
        <v>0</v>
      </c>
      <c r="S470" s="227">
        <v>0</v>
      </c>
      <c r="T470" s="228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29" t="s">
        <v>151</v>
      </c>
      <c r="AT470" s="229" t="s">
        <v>114</v>
      </c>
      <c r="AU470" s="229" t="s">
        <v>159</v>
      </c>
      <c r="AY470" s="17" t="s">
        <v>111</v>
      </c>
      <c r="BE470" s="230">
        <f>IF(N470="základní",J470,0)</f>
        <v>0</v>
      </c>
      <c r="BF470" s="230">
        <f>IF(N470="snížená",J470,0)</f>
        <v>0</v>
      </c>
      <c r="BG470" s="230">
        <f>IF(N470="zákl. přenesená",J470,0)</f>
        <v>0</v>
      </c>
      <c r="BH470" s="230">
        <f>IF(N470="sníž. přenesená",J470,0)</f>
        <v>0</v>
      </c>
      <c r="BI470" s="230">
        <f>IF(N470="nulová",J470,0)</f>
        <v>0</v>
      </c>
      <c r="BJ470" s="17" t="s">
        <v>80</v>
      </c>
      <c r="BK470" s="230">
        <f>ROUND(I470*H470,2)</f>
        <v>0</v>
      </c>
      <c r="BL470" s="17" t="s">
        <v>151</v>
      </c>
      <c r="BM470" s="229" t="s">
        <v>719</v>
      </c>
    </row>
    <row r="471" spans="1:47" s="2" customFormat="1" ht="12">
      <c r="A471" s="38"/>
      <c r="B471" s="39"/>
      <c r="C471" s="40"/>
      <c r="D471" s="231" t="s">
        <v>121</v>
      </c>
      <c r="E471" s="40"/>
      <c r="F471" s="232" t="s">
        <v>718</v>
      </c>
      <c r="G471" s="40"/>
      <c r="H471" s="40"/>
      <c r="I471" s="136"/>
      <c r="J471" s="40"/>
      <c r="K471" s="40"/>
      <c r="L471" s="44"/>
      <c r="M471" s="233"/>
      <c r="N471" s="234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121</v>
      </c>
      <c r="AU471" s="17" t="s">
        <v>159</v>
      </c>
    </row>
    <row r="472" spans="1:47" s="2" customFormat="1" ht="12">
      <c r="A472" s="38"/>
      <c r="B472" s="39"/>
      <c r="C472" s="40"/>
      <c r="D472" s="231" t="s">
        <v>153</v>
      </c>
      <c r="E472" s="40"/>
      <c r="F472" s="239" t="s">
        <v>720</v>
      </c>
      <c r="G472" s="40"/>
      <c r="H472" s="40"/>
      <c r="I472" s="136"/>
      <c r="J472" s="40"/>
      <c r="K472" s="40"/>
      <c r="L472" s="44"/>
      <c r="M472" s="233"/>
      <c r="N472" s="234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153</v>
      </c>
      <c r="AU472" s="17" t="s">
        <v>159</v>
      </c>
    </row>
    <row r="473" spans="1:65" s="2" customFormat="1" ht="16.5" customHeight="1">
      <c r="A473" s="38"/>
      <c r="B473" s="39"/>
      <c r="C473" s="218" t="s">
        <v>721</v>
      </c>
      <c r="D473" s="218" t="s">
        <v>114</v>
      </c>
      <c r="E473" s="219" t="s">
        <v>722</v>
      </c>
      <c r="F473" s="220" t="s">
        <v>723</v>
      </c>
      <c r="G473" s="221" t="s">
        <v>150</v>
      </c>
      <c r="H473" s="222">
        <v>4</v>
      </c>
      <c r="I473" s="223"/>
      <c r="J473" s="224">
        <f>ROUND(I473*H473,2)</f>
        <v>0</v>
      </c>
      <c r="K473" s="220" t="s">
        <v>19</v>
      </c>
      <c r="L473" s="44"/>
      <c r="M473" s="225" t="s">
        <v>19</v>
      </c>
      <c r="N473" s="226" t="s">
        <v>43</v>
      </c>
      <c r="O473" s="84"/>
      <c r="P473" s="227">
        <f>O473*H473</f>
        <v>0</v>
      </c>
      <c r="Q473" s="227">
        <v>0</v>
      </c>
      <c r="R473" s="227">
        <f>Q473*H473</f>
        <v>0</v>
      </c>
      <c r="S473" s="227">
        <v>0</v>
      </c>
      <c r="T473" s="228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29" t="s">
        <v>151</v>
      </c>
      <c r="AT473" s="229" t="s">
        <v>114</v>
      </c>
      <c r="AU473" s="229" t="s">
        <v>159</v>
      </c>
      <c r="AY473" s="17" t="s">
        <v>111</v>
      </c>
      <c r="BE473" s="230">
        <f>IF(N473="základní",J473,0)</f>
        <v>0</v>
      </c>
      <c r="BF473" s="230">
        <f>IF(N473="snížená",J473,0)</f>
        <v>0</v>
      </c>
      <c r="BG473" s="230">
        <f>IF(N473="zákl. přenesená",J473,0)</f>
        <v>0</v>
      </c>
      <c r="BH473" s="230">
        <f>IF(N473="sníž. přenesená",J473,0)</f>
        <v>0</v>
      </c>
      <c r="BI473" s="230">
        <f>IF(N473="nulová",J473,0)</f>
        <v>0</v>
      </c>
      <c r="BJ473" s="17" t="s">
        <v>80</v>
      </c>
      <c r="BK473" s="230">
        <f>ROUND(I473*H473,2)</f>
        <v>0</v>
      </c>
      <c r="BL473" s="17" t="s">
        <v>151</v>
      </c>
      <c r="BM473" s="229" t="s">
        <v>724</v>
      </c>
    </row>
    <row r="474" spans="1:47" s="2" customFormat="1" ht="12">
      <c r="A474" s="38"/>
      <c r="B474" s="39"/>
      <c r="C474" s="40"/>
      <c r="D474" s="231" t="s">
        <v>121</v>
      </c>
      <c r="E474" s="40"/>
      <c r="F474" s="232" t="s">
        <v>723</v>
      </c>
      <c r="G474" s="40"/>
      <c r="H474" s="40"/>
      <c r="I474" s="136"/>
      <c r="J474" s="40"/>
      <c r="K474" s="40"/>
      <c r="L474" s="44"/>
      <c r="M474" s="233"/>
      <c r="N474" s="234"/>
      <c r="O474" s="84"/>
      <c r="P474" s="84"/>
      <c r="Q474" s="84"/>
      <c r="R474" s="84"/>
      <c r="S474" s="84"/>
      <c r="T474" s="85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121</v>
      </c>
      <c r="AU474" s="17" t="s">
        <v>159</v>
      </c>
    </row>
    <row r="475" spans="1:47" s="2" customFormat="1" ht="12">
      <c r="A475" s="38"/>
      <c r="B475" s="39"/>
      <c r="C475" s="40"/>
      <c r="D475" s="231" t="s">
        <v>153</v>
      </c>
      <c r="E475" s="40"/>
      <c r="F475" s="239" t="s">
        <v>725</v>
      </c>
      <c r="G475" s="40"/>
      <c r="H475" s="40"/>
      <c r="I475" s="136"/>
      <c r="J475" s="40"/>
      <c r="K475" s="40"/>
      <c r="L475" s="44"/>
      <c r="M475" s="233"/>
      <c r="N475" s="234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153</v>
      </c>
      <c r="AU475" s="17" t="s">
        <v>159</v>
      </c>
    </row>
    <row r="476" spans="1:51" s="13" customFormat="1" ht="12">
      <c r="A476" s="13"/>
      <c r="B476" s="240"/>
      <c r="C476" s="241"/>
      <c r="D476" s="231" t="s">
        <v>402</v>
      </c>
      <c r="E476" s="242" t="s">
        <v>19</v>
      </c>
      <c r="F476" s="243" t="s">
        <v>726</v>
      </c>
      <c r="G476" s="241"/>
      <c r="H476" s="244">
        <v>4</v>
      </c>
      <c r="I476" s="245"/>
      <c r="J476" s="241"/>
      <c r="K476" s="241"/>
      <c r="L476" s="246"/>
      <c r="M476" s="247"/>
      <c r="N476" s="248"/>
      <c r="O476" s="248"/>
      <c r="P476" s="248"/>
      <c r="Q476" s="248"/>
      <c r="R476" s="248"/>
      <c r="S476" s="248"/>
      <c r="T476" s="24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0" t="s">
        <v>402</v>
      </c>
      <c r="AU476" s="250" t="s">
        <v>159</v>
      </c>
      <c r="AV476" s="13" t="s">
        <v>82</v>
      </c>
      <c r="AW476" s="13" t="s">
        <v>33</v>
      </c>
      <c r="AX476" s="13" t="s">
        <v>80</v>
      </c>
      <c r="AY476" s="250" t="s">
        <v>111</v>
      </c>
    </row>
    <row r="477" spans="1:65" s="2" customFormat="1" ht="16.5" customHeight="1">
      <c r="A477" s="38"/>
      <c r="B477" s="39"/>
      <c r="C477" s="218" t="s">
        <v>727</v>
      </c>
      <c r="D477" s="218" t="s">
        <v>114</v>
      </c>
      <c r="E477" s="219" t="s">
        <v>728</v>
      </c>
      <c r="F477" s="220" t="s">
        <v>729</v>
      </c>
      <c r="G477" s="221" t="s">
        <v>150</v>
      </c>
      <c r="H477" s="222">
        <v>8</v>
      </c>
      <c r="I477" s="223"/>
      <c r="J477" s="224">
        <f>ROUND(I477*H477,2)</f>
        <v>0</v>
      </c>
      <c r="K477" s="220" t="s">
        <v>19</v>
      </c>
      <c r="L477" s="44"/>
      <c r="M477" s="225" t="s">
        <v>19</v>
      </c>
      <c r="N477" s="226" t="s">
        <v>43</v>
      </c>
      <c r="O477" s="84"/>
      <c r="P477" s="227">
        <f>O477*H477</f>
        <v>0</v>
      </c>
      <c r="Q477" s="227">
        <v>0</v>
      </c>
      <c r="R477" s="227">
        <f>Q477*H477</f>
        <v>0</v>
      </c>
      <c r="S477" s="227">
        <v>0</v>
      </c>
      <c r="T477" s="228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29" t="s">
        <v>151</v>
      </c>
      <c r="AT477" s="229" t="s">
        <v>114</v>
      </c>
      <c r="AU477" s="229" t="s">
        <v>159</v>
      </c>
      <c r="AY477" s="17" t="s">
        <v>111</v>
      </c>
      <c r="BE477" s="230">
        <f>IF(N477="základní",J477,0)</f>
        <v>0</v>
      </c>
      <c r="BF477" s="230">
        <f>IF(N477="snížená",J477,0)</f>
        <v>0</v>
      </c>
      <c r="BG477" s="230">
        <f>IF(N477="zákl. přenesená",J477,0)</f>
        <v>0</v>
      </c>
      <c r="BH477" s="230">
        <f>IF(N477="sníž. přenesená",J477,0)</f>
        <v>0</v>
      </c>
      <c r="BI477" s="230">
        <f>IF(N477="nulová",J477,0)</f>
        <v>0</v>
      </c>
      <c r="BJ477" s="17" t="s">
        <v>80</v>
      </c>
      <c r="BK477" s="230">
        <f>ROUND(I477*H477,2)</f>
        <v>0</v>
      </c>
      <c r="BL477" s="17" t="s">
        <v>151</v>
      </c>
      <c r="BM477" s="229" t="s">
        <v>730</v>
      </c>
    </row>
    <row r="478" spans="1:47" s="2" customFormat="1" ht="12">
      <c r="A478" s="38"/>
      <c r="B478" s="39"/>
      <c r="C478" s="40"/>
      <c r="D478" s="231" t="s">
        <v>121</v>
      </c>
      <c r="E478" s="40"/>
      <c r="F478" s="232" t="s">
        <v>729</v>
      </c>
      <c r="G478" s="40"/>
      <c r="H478" s="40"/>
      <c r="I478" s="136"/>
      <c r="J478" s="40"/>
      <c r="K478" s="40"/>
      <c r="L478" s="44"/>
      <c r="M478" s="233"/>
      <c r="N478" s="234"/>
      <c r="O478" s="84"/>
      <c r="P478" s="84"/>
      <c r="Q478" s="84"/>
      <c r="R478" s="84"/>
      <c r="S478" s="84"/>
      <c r="T478" s="85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121</v>
      </c>
      <c r="AU478" s="17" t="s">
        <v>159</v>
      </c>
    </row>
    <row r="479" spans="1:47" s="2" customFormat="1" ht="12">
      <c r="A479" s="38"/>
      <c r="B479" s="39"/>
      <c r="C479" s="40"/>
      <c r="D479" s="231" t="s">
        <v>153</v>
      </c>
      <c r="E479" s="40"/>
      <c r="F479" s="239" t="s">
        <v>731</v>
      </c>
      <c r="G479" s="40"/>
      <c r="H479" s="40"/>
      <c r="I479" s="136"/>
      <c r="J479" s="40"/>
      <c r="K479" s="40"/>
      <c r="L479" s="44"/>
      <c r="M479" s="233"/>
      <c r="N479" s="234"/>
      <c r="O479" s="84"/>
      <c r="P479" s="84"/>
      <c r="Q479" s="84"/>
      <c r="R479" s="84"/>
      <c r="S479" s="84"/>
      <c r="T479" s="85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153</v>
      </c>
      <c r="AU479" s="17" t="s">
        <v>159</v>
      </c>
    </row>
    <row r="480" spans="1:65" s="2" customFormat="1" ht="16.5" customHeight="1">
      <c r="A480" s="38"/>
      <c r="B480" s="39"/>
      <c r="C480" s="218" t="s">
        <v>732</v>
      </c>
      <c r="D480" s="218" t="s">
        <v>114</v>
      </c>
      <c r="E480" s="219" t="s">
        <v>733</v>
      </c>
      <c r="F480" s="220" t="s">
        <v>734</v>
      </c>
      <c r="G480" s="221" t="s">
        <v>150</v>
      </c>
      <c r="H480" s="222">
        <v>2</v>
      </c>
      <c r="I480" s="223"/>
      <c r="J480" s="224">
        <f>ROUND(I480*H480,2)</f>
        <v>0</v>
      </c>
      <c r="K480" s="220" t="s">
        <v>19</v>
      </c>
      <c r="L480" s="44"/>
      <c r="M480" s="225" t="s">
        <v>19</v>
      </c>
      <c r="N480" s="226" t="s">
        <v>43</v>
      </c>
      <c r="O480" s="84"/>
      <c r="P480" s="227">
        <f>O480*H480</f>
        <v>0</v>
      </c>
      <c r="Q480" s="227">
        <v>0</v>
      </c>
      <c r="R480" s="227">
        <f>Q480*H480</f>
        <v>0</v>
      </c>
      <c r="S480" s="227">
        <v>0</v>
      </c>
      <c r="T480" s="228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29" t="s">
        <v>151</v>
      </c>
      <c r="AT480" s="229" t="s">
        <v>114</v>
      </c>
      <c r="AU480" s="229" t="s">
        <v>159</v>
      </c>
      <c r="AY480" s="17" t="s">
        <v>111</v>
      </c>
      <c r="BE480" s="230">
        <f>IF(N480="základní",J480,0)</f>
        <v>0</v>
      </c>
      <c r="BF480" s="230">
        <f>IF(N480="snížená",J480,0)</f>
        <v>0</v>
      </c>
      <c r="BG480" s="230">
        <f>IF(N480="zákl. přenesená",J480,0)</f>
        <v>0</v>
      </c>
      <c r="BH480" s="230">
        <f>IF(N480="sníž. přenesená",J480,0)</f>
        <v>0</v>
      </c>
      <c r="BI480" s="230">
        <f>IF(N480="nulová",J480,0)</f>
        <v>0</v>
      </c>
      <c r="BJ480" s="17" t="s">
        <v>80</v>
      </c>
      <c r="BK480" s="230">
        <f>ROUND(I480*H480,2)</f>
        <v>0</v>
      </c>
      <c r="BL480" s="17" t="s">
        <v>151</v>
      </c>
      <c r="BM480" s="229" t="s">
        <v>735</v>
      </c>
    </row>
    <row r="481" spans="1:47" s="2" customFormat="1" ht="12">
      <c r="A481" s="38"/>
      <c r="B481" s="39"/>
      <c r="C481" s="40"/>
      <c r="D481" s="231" t="s">
        <v>121</v>
      </c>
      <c r="E481" s="40"/>
      <c r="F481" s="232" t="s">
        <v>734</v>
      </c>
      <c r="G481" s="40"/>
      <c r="H481" s="40"/>
      <c r="I481" s="136"/>
      <c r="J481" s="40"/>
      <c r="K481" s="40"/>
      <c r="L481" s="44"/>
      <c r="M481" s="233"/>
      <c r="N481" s="234"/>
      <c r="O481" s="84"/>
      <c r="P481" s="84"/>
      <c r="Q481" s="84"/>
      <c r="R481" s="84"/>
      <c r="S481" s="84"/>
      <c r="T481" s="85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121</v>
      </c>
      <c r="AU481" s="17" t="s">
        <v>159</v>
      </c>
    </row>
    <row r="482" spans="1:47" s="2" customFormat="1" ht="12">
      <c r="A482" s="38"/>
      <c r="B482" s="39"/>
      <c r="C482" s="40"/>
      <c r="D482" s="231" t="s">
        <v>153</v>
      </c>
      <c r="E482" s="40"/>
      <c r="F482" s="239" t="s">
        <v>736</v>
      </c>
      <c r="G482" s="40"/>
      <c r="H482" s="40"/>
      <c r="I482" s="136"/>
      <c r="J482" s="40"/>
      <c r="K482" s="40"/>
      <c r="L482" s="44"/>
      <c r="M482" s="233"/>
      <c r="N482" s="234"/>
      <c r="O482" s="84"/>
      <c r="P482" s="84"/>
      <c r="Q482" s="84"/>
      <c r="R482" s="84"/>
      <c r="S482" s="84"/>
      <c r="T482" s="85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153</v>
      </c>
      <c r="AU482" s="17" t="s">
        <v>159</v>
      </c>
    </row>
    <row r="483" spans="1:65" s="2" customFormat="1" ht="16.5" customHeight="1">
      <c r="A483" s="38"/>
      <c r="B483" s="39"/>
      <c r="C483" s="218" t="s">
        <v>737</v>
      </c>
      <c r="D483" s="218" t="s">
        <v>114</v>
      </c>
      <c r="E483" s="219" t="s">
        <v>738</v>
      </c>
      <c r="F483" s="220" t="s">
        <v>739</v>
      </c>
      <c r="G483" s="221" t="s">
        <v>150</v>
      </c>
      <c r="H483" s="222">
        <v>2</v>
      </c>
      <c r="I483" s="223"/>
      <c r="J483" s="224">
        <f>ROUND(I483*H483,2)</f>
        <v>0</v>
      </c>
      <c r="K483" s="220" t="s">
        <v>19</v>
      </c>
      <c r="L483" s="44"/>
      <c r="M483" s="225" t="s">
        <v>19</v>
      </c>
      <c r="N483" s="226" t="s">
        <v>43</v>
      </c>
      <c r="O483" s="84"/>
      <c r="P483" s="227">
        <f>O483*H483</f>
        <v>0</v>
      </c>
      <c r="Q483" s="227">
        <v>0</v>
      </c>
      <c r="R483" s="227">
        <f>Q483*H483</f>
        <v>0</v>
      </c>
      <c r="S483" s="227">
        <v>0</v>
      </c>
      <c r="T483" s="228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29" t="s">
        <v>151</v>
      </c>
      <c r="AT483" s="229" t="s">
        <v>114</v>
      </c>
      <c r="AU483" s="229" t="s">
        <v>159</v>
      </c>
      <c r="AY483" s="17" t="s">
        <v>111</v>
      </c>
      <c r="BE483" s="230">
        <f>IF(N483="základní",J483,0)</f>
        <v>0</v>
      </c>
      <c r="BF483" s="230">
        <f>IF(N483="snížená",J483,0)</f>
        <v>0</v>
      </c>
      <c r="BG483" s="230">
        <f>IF(N483="zákl. přenesená",J483,0)</f>
        <v>0</v>
      </c>
      <c r="BH483" s="230">
        <f>IF(N483="sníž. přenesená",J483,0)</f>
        <v>0</v>
      </c>
      <c r="BI483" s="230">
        <f>IF(N483="nulová",J483,0)</f>
        <v>0</v>
      </c>
      <c r="BJ483" s="17" t="s">
        <v>80</v>
      </c>
      <c r="BK483" s="230">
        <f>ROUND(I483*H483,2)</f>
        <v>0</v>
      </c>
      <c r="BL483" s="17" t="s">
        <v>151</v>
      </c>
      <c r="BM483" s="229" t="s">
        <v>740</v>
      </c>
    </row>
    <row r="484" spans="1:47" s="2" customFormat="1" ht="12">
      <c r="A484" s="38"/>
      <c r="B484" s="39"/>
      <c r="C484" s="40"/>
      <c r="D484" s="231" t="s">
        <v>121</v>
      </c>
      <c r="E484" s="40"/>
      <c r="F484" s="232" t="s">
        <v>739</v>
      </c>
      <c r="G484" s="40"/>
      <c r="H484" s="40"/>
      <c r="I484" s="136"/>
      <c r="J484" s="40"/>
      <c r="K484" s="40"/>
      <c r="L484" s="44"/>
      <c r="M484" s="233"/>
      <c r="N484" s="234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121</v>
      </c>
      <c r="AU484" s="17" t="s">
        <v>159</v>
      </c>
    </row>
    <row r="485" spans="1:47" s="2" customFormat="1" ht="12">
      <c r="A485" s="38"/>
      <c r="B485" s="39"/>
      <c r="C485" s="40"/>
      <c r="D485" s="231" t="s">
        <v>153</v>
      </c>
      <c r="E485" s="40"/>
      <c r="F485" s="239" t="s">
        <v>741</v>
      </c>
      <c r="G485" s="40"/>
      <c r="H485" s="40"/>
      <c r="I485" s="136"/>
      <c r="J485" s="40"/>
      <c r="K485" s="40"/>
      <c r="L485" s="44"/>
      <c r="M485" s="233"/>
      <c r="N485" s="234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153</v>
      </c>
      <c r="AU485" s="17" t="s">
        <v>159</v>
      </c>
    </row>
    <row r="486" spans="1:65" s="2" customFormat="1" ht="16.5" customHeight="1">
      <c r="A486" s="38"/>
      <c r="B486" s="39"/>
      <c r="C486" s="218" t="s">
        <v>742</v>
      </c>
      <c r="D486" s="218" t="s">
        <v>114</v>
      </c>
      <c r="E486" s="219" t="s">
        <v>743</v>
      </c>
      <c r="F486" s="220" t="s">
        <v>744</v>
      </c>
      <c r="G486" s="221" t="s">
        <v>150</v>
      </c>
      <c r="H486" s="222">
        <v>7</v>
      </c>
      <c r="I486" s="223"/>
      <c r="J486" s="224">
        <f>ROUND(I486*H486,2)</f>
        <v>0</v>
      </c>
      <c r="K486" s="220" t="s">
        <v>19</v>
      </c>
      <c r="L486" s="44"/>
      <c r="M486" s="225" t="s">
        <v>19</v>
      </c>
      <c r="N486" s="226" t="s">
        <v>43</v>
      </c>
      <c r="O486" s="84"/>
      <c r="P486" s="227">
        <f>O486*H486</f>
        <v>0</v>
      </c>
      <c r="Q486" s="227">
        <v>0</v>
      </c>
      <c r="R486" s="227">
        <f>Q486*H486</f>
        <v>0</v>
      </c>
      <c r="S486" s="227">
        <v>0</v>
      </c>
      <c r="T486" s="228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29" t="s">
        <v>151</v>
      </c>
      <c r="AT486" s="229" t="s">
        <v>114</v>
      </c>
      <c r="AU486" s="229" t="s">
        <v>159</v>
      </c>
      <c r="AY486" s="17" t="s">
        <v>111</v>
      </c>
      <c r="BE486" s="230">
        <f>IF(N486="základní",J486,0)</f>
        <v>0</v>
      </c>
      <c r="BF486" s="230">
        <f>IF(N486="snížená",J486,0)</f>
        <v>0</v>
      </c>
      <c r="BG486" s="230">
        <f>IF(N486="zákl. přenesená",J486,0)</f>
        <v>0</v>
      </c>
      <c r="BH486" s="230">
        <f>IF(N486="sníž. přenesená",J486,0)</f>
        <v>0</v>
      </c>
      <c r="BI486" s="230">
        <f>IF(N486="nulová",J486,0)</f>
        <v>0</v>
      </c>
      <c r="BJ486" s="17" t="s">
        <v>80</v>
      </c>
      <c r="BK486" s="230">
        <f>ROUND(I486*H486,2)</f>
        <v>0</v>
      </c>
      <c r="BL486" s="17" t="s">
        <v>151</v>
      </c>
      <c r="BM486" s="229" t="s">
        <v>745</v>
      </c>
    </row>
    <row r="487" spans="1:47" s="2" customFormat="1" ht="12">
      <c r="A487" s="38"/>
      <c r="B487" s="39"/>
      <c r="C487" s="40"/>
      <c r="D487" s="231" t="s">
        <v>121</v>
      </c>
      <c r="E487" s="40"/>
      <c r="F487" s="232" t="s">
        <v>744</v>
      </c>
      <c r="G487" s="40"/>
      <c r="H487" s="40"/>
      <c r="I487" s="136"/>
      <c r="J487" s="40"/>
      <c r="K487" s="40"/>
      <c r="L487" s="44"/>
      <c r="M487" s="233"/>
      <c r="N487" s="234"/>
      <c r="O487" s="84"/>
      <c r="P487" s="84"/>
      <c r="Q487" s="84"/>
      <c r="R487" s="84"/>
      <c r="S487" s="84"/>
      <c r="T487" s="85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121</v>
      </c>
      <c r="AU487" s="17" t="s">
        <v>159</v>
      </c>
    </row>
    <row r="488" spans="1:47" s="2" customFormat="1" ht="12">
      <c r="A488" s="38"/>
      <c r="B488" s="39"/>
      <c r="C488" s="40"/>
      <c r="D488" s="231" t="s">
        <v>153</v>
      </c>
      <c r="E488" s="40"/>
      <c r="F488" s="239" t="s">
        <v>746</v>
      </c>
      <c r="G488" s="40"/>
      <c r="H488" s="40"/>
      <c r="I488" s="136"/>
      <c r="J488" s="40"/>
      <c r="K488" s="40"/>
      <c r="L488" s="44"/>
      <c r="M488" s="233"/>
      <c r="N488" s="234"/>
      <c r="O488" s="84"/>
      <c r="P488" s="84"/>
      <c r="Q488" s="84"/>
      <c r="R488" s="84"/>
      <c r="S488" s="84"/>
      <c r="T488" s="85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T488" s="17" t="s">
        <v>153</v>
      </c>
      <c r="AU488" s="17" t="s">
        <v>159</v>
      </c>
    </row>
    <row r="489" spans="1:65" s="2" customFormat="1" ht="16.5" customHeight="1">
      <c r="A489" s="38"/>
      <c r="B489" s="39"/>
      <c r="C489" s="218" t="s">
        <v>747</v>
      </c>
      <c r="D489" s="218" t="s">
        <v>114</v>
      </c>
      <c r="E489" s="219" t="s">
        <v>748</v>
      </c>
      <c r="F489" s="220" t="s">
        <v>749</v>
      </c>
      <c r="G489" s="221" t="s">
        <v>150</v>
      </c>
      <c r="H489" s="222">
        <v>5</v>
      </c>
      <c r="I489" s="223"/>
      <c r="J489" s="224">
        <f>ROUND(I489*H489,2)</f>
        <v>0</v>
      </c>
      <c r="K489" s="220" t="s">
        <v>19</v>
      </c>
      <c r="L489" s="44"/>
      <c r="M489" s="225" t="s">
        <v>19</v>
      </c>
      <c r="N489" s="226" t="s">
        <v>43</v>
      </c>
      <c r="O489" s="84"/>
      <c r="P489" s="227">
        <f>O489*H489</f>
        <v>0</v>
      </c>
      <c r="Q489" s="227">
        <v>0</v>
      </c>
      <c r="R489" s="227">
        <f>Q489*H489</f>
        <v>0</v>
      </c>
      <c r="S489" s="227">
        <v>0</v>
      </c>
      <c r="T489" s="228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9" t="s">
        <v>151</v>
      </c>
      <c r="AT489" s="229" t="s">
        <v>114</v>
      </c>
      <c r="AU489" s="229" t="s">
        <v>159</v>
      </c>
      <c r="AY489" s="17" t="s">
        <v>111</v>
      </c>
      <c r="BE489" s="230">
        <f>IF(N489="základní",J489,0)</f>
        <v>0</v>
      </c>
      <c r="BF489" s="230">
        <f>IF(N489="snížená",J489,0)</f>
        <v>0</v>
      </c>
      <c r="BG489" s="230">
        <f>IF(N489="zákl. přenesená",J489,0)</f>
        <v>0</v>
      </c>
      <c r="BH489" s="230">
        <f>IF(N489="sníž. přenesená",J489,0)</f>
        <v>0</v>
      </c>
      <c r="BI489" s="230">
        <f>IF(N489="nulová",J489,0)</f>
        <v>0</v>
      </c>
      <c r="BJ489" s="17" t="s">
        <v>80</v>
      </c>
      <c r="BK489" s="230">
        <f>ROUND(I489*H489,2)</f>
        <v>0</v>
      </c>
      <c r="BL489" s="17" t="s">
        <v>151</v>
      </c>
      <c r="BM489" s="229" t="s">
        <v>750</v>
      </c>
    </row>
    <row r="490" spans="1:47" s="2" customFormat="1" ht="12">
      <c r="A490" s="38"/>
      <c r="B490" s="39"/>
      <c r="C490" s="40"/>
      <c r="D490" s="231" t="s">
        <v>121</v>
      </c>
      <c r="E490" s="40"/>
      <c r="F490" s="232" t="s">
        <v>749</v>
      </c>
      <c r="G490" s="40"/>
      <c r="H490" s="40"/>
      <c r="I490" s="136"/>
      <c r="J490" s="40"/>
      <c r="K490" s="40"/>
      <c r="L490" s="44"/>
      <c r="M490" s="233"/>
      <c r="N490" s="234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121</v>
      </c>
      <c r="AU490" s="17" t="s">
        <v>159</v>
      </c>
    </row>
    <row r="491" spans="1:47" s="2" customFormat="1" ht="12">
      <c r="A491" s="38"/>
      <c r="B491" s="39"/>
      <c r="C491" s="40"/>
      <c r="D491" s="231" t="s">
        <v>153</v>
      </c>
      <c r="E491" s="40"/>
      <c r="F491" s="239" t="s">
        <v>751</v>
      </c>
      <c r="G491" s="40"/>
      <c r="H491" s="40"/>
      <c r="I491" s="136"/>
      <c r="J491" s="40"/>
      <c r="K491" s="40"/>
      <c r="L491" s="44"/>
      <c r="M491" s="233"/>
      <c r="N491" s="234"/>
      <c r="O491" s="84"/>
      <c r="P491" s="84"/>
      <c r="Q491" s="84"/>
      <c r="R491" s="84"/>
      <c r="S491" s="84"/>
      <c r="T491" s="85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153</v>
      </c>
      <c r="AU491" s="17" t="s">
        <v>159</v>
      </c>
    </row>
    <row r="492" spans="1:65" s="2" customFormat="1" ht="16.5" customHeight="1">
      <c r="A492" s="38"/>
      <c r="B492" s="39"/>
      <c r="C492" s="218" t="s">
        <v>752</v>
      </c>
      <c r="D492" s="218" t="s">
        <v>114</v>
      </c>
      <c r="E492" s="219" t="s">
        <v>753</v>
      </c>
      <c r="F492" s="220" t="s">
        <v>754</v>
      </c>
      <c r="G492" s="221" t="s">
        <v>150</v>
      </c>
      <c r="H492" s="222">
        <v>8</v>
      </c>
      <c r="I492" s="223"/>
      <c r="J492" s="224">
        <f>ROUND(I492*H492,2)</f>
        <v>0</v>
      </c>
      <c r="K492" s="220" t="s">
        <v>19</v>
      </c>
      <c r="L492" s="44"/>
      <c r="M492" s="225" t="s">
        <v>19</v>
      </c>
      <c r="N492" s="226" t="s">
        <v>43</v>
      </c>
      <c r="O492" s="84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9" t="s">
        <v>151</v>
      </c>
      <c r="AT492" s="229" t="s">
        <v>114</v>
      </c>
      <c r="AU492" s="229" t="s">
        <v>159</v>
      </c>
      <c r="AY492" s="17" t="s">
        <v>111</v>
      </c>
      <c r="BE492" s="230">
        <f>IF(N492="základní",J492,0)</f>
        <v>0</v>
      </c>
      <c r="BF492" s="230">
        <f>IF(N492="snížená",J492,0)</f>
        <v>0</v>
      </c>
      <c r="BG492" s="230">
        <f>IF(N492="zákl. přenesená",J492,0)</f>
        <v>0</v>
      </c>
      <c r="BH492" s="230">
        <f>IF(N492="sníž. přenesená",J492,0)</f>
        <v>0</v>
      </c>
      <c r="BI492" s="230">
        <f>IF(N492="nulová",J492,0)</f>
        <v>0</v>
      </c>
      <c r="BJ492" s="17" t="s">
        <v>80</v>
      </c>
      <c r="BK492" s="230">
        <f>ROUND(I492*H492,2)</f>
        <v>0</v>
      </c>
      <c r="BL492" s="17" t="s">
        <v>151</v>
      </c>
      <c r="BM492" s="229" t="s">
        <v>755</v>
      </c>
    </row>
    <row r="493" spans="1:47" s="2" customFormat="1" ht="12">
      <c r="A493" s="38"/>
      <c r="B493" s="39"/>
      <c r="C493" s="40"/>
      <c r="D493" s="231" t="s">
        <v>121</v>
      </c>
      <c r="E493" s="40"/>
      <c r="F493" s="232" t="s">
        <v>754</v>
      </c>
      <c r="G493" s="40"/>
      <c r="H493" s="40"/>
      <c r="I493" s="136"/>
      <c r="J493" s="40"/>
      <c r="K493" s="40"/>
      <c r="L493" s="44"/>
      <c r="M493" s="233"/>
      <c r="N493" s="234"/>
      <c r="O493" s="84"/>
      <c r="P493" s="84"/>
      <c r="Q493" s="84"/>
      <c r="R493" s="84"/>
      <c r="S493" s="84"/>
      <c r="T493" s="85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121</v>
      </c>
      <c r="AU493" s="17" t="s">
        <v>159</v>
      </c>
    </row>
    <row r="494" spans="1:47" s="2" customFormat="1" ht="12">
      <c r="A494" s="38"/>
      <c r="B494" s="39"/>
      <c r="C494" s="40"/>
      <c r="D494" s="231" t="s">
        <v>153</v>
      </c>
      <c r="E494" s="40"/>
      <c r="F494" s="239" t="s">
        <v>756</v>
      </c>
      <c r="G494" s="40"/>
      <c r="H494" s="40"/>
      <c r="I494" s="136"/>
      <c r="J494" s="40"/>
      <c r="K494" s="40"/>
      <c r="L494" s="44"/>
      <c r="M494" s="233"/>
      <c r="N494" s="234"/>
      <c r="O494" s="84"/>
      <c r="P494" s="84"/>
      <c r="Q494" s="84"/>
      <c r="R494" s="84"/>
      <c r="S494" s="84"/>
      <c r="T494" s="85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153</v>
      </c>
      <c r="AU494" s="17" t="s">
        <v>159</v>
      </c>
    </row>
    <row r="495" spans="1:65" s="2" customFormat="1" ht="16.5" customHeight="1">
      <c r="A495" s="38"/>
      <c r="B495" s="39"/>
      <c r="C495" s="218" t="s">
        <v>757</v>
      </c>
      <c r="D495" s="218" t="s">
        <v>114</v>
      </c>
      <c r="E495" s="219" t="s">
        <v>758</v>
      </c>
      <c r="F495" s="220" t="s">
        <v>759</v>
      </c>
      <c r="G495" s="221" t="s">
        <v>150</v>
      </c>
      <c r="H495" s="222">
        <v>18</v>
      </c>
      <c r="I495" s="223"/>
      <c r="J495" s="224">
        <f>ROUND(I495*H495,2)</f>
        <v>0</v>
      </c>
      <c r="K495" s="220" t="s">
        <v>19</v>
      </c>
      <c r="L495" s="44"/>
      <c r="M495" s="225" t="s">
        <v>19</v>
      </c>
      <c r="N495" s="226" t="s">
        <v>43</v>
      </c>
      <c r="O495" s="84"/>
      <c r="P495" s="227">
        <f>O495*H495</f>
        <v>0</v>
      </c>
      <c r="Q495" s="227">
        <v>0</v>
      </c>
      <c r="R495" s="227">
        <f>Q495*H495</f>
        <v>0</v>
      </c>
      <c r="S495" s="227">
        <v>0</v>
      </c>
      <c r="T495" s="228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29" t="s">
        <v>151</v>
      </c>
      <c r="AT495" s="229" t="s">
        <v>114</v>
      </c>
      <c r="AU495" s="229" t="s">
        <v>159</v>
      </c>
      <c r="AY495" s="17" t="s">
        <v>111</v>
      </c>
      <c r="BE495" s="230">
        <f>IF(N495="základní",J495,0)</f>
        <v>0</v>
      </c>
      <c r="BF495" s="230">
        <f>IF(N495="snížená",J495,0)</f>
        <v>0</v>
      </c>
      <c r="BG495" s="230">
        <f>IF(N495="zákl. přenesená",J495,0)</f>
        <v>0</v>
      </c>
      <c r="BH495" s="230">
        <f>IF(N495="sníž. přenesená",J495,0)</f>
        <v>0</v>
      </c>
      <c r="BI495" s="230">
        <f>IF(N495="nulová",J495,0)</f>
        <v>0</v>
      </c>
      <c r="BJ495" s="17" t="s">
        <v>80</v>
      </c>
      <c r="BK495" s="230">
        <f>ROUND(I495*H495,2)</f>
        <v>0</v>
      </c>
      <c r="BL495" s="17" t="s">
        <v>151</v>
      </c>
      <c r="BM495" s="229" t="s">
        <v>760</v>
      </c>
    </row>
    <row r="496" spans="1:47" s="2" customFormat="1" ht="12">
      <c r="A496" s="38"/>
      <c r="B496" s="39"/>
      <c r="C496" s="40"/>
      <c r="D496" s="231" t="s">
        <v>121</v>
      </c>
      <c r="E496" s="40"/>
      <c r="F496" s="232" t="s">
        <v>759</v>
      </c>
      <c r="G496" s="40"/>
      <c r="H496" s="40"/>
      <c r="I496" s="136"/>
      <c r="J496" s="40"/>
      <c r="K496" s="40"/>
      <c r="L496" s="44"/>
      <c r="M496" s="233"/>
      <c r="N496" s="234"/>
      <c r="O496" s="84"/>
      <c r="P496" s="84"/>
      <c r="Q496" s="84"/>
      <c r="R496" s="84"/>
      <c r="S496" s="84"/>
      <c r="T496" s="85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121</v>
      </c>
      <c r="AU496" s="17" t="s">
        <v>159</v>
      </c>
    </row>
    <row r="497" spans="1:47" s="2" customFormat="1" ht="12">
      <c r="A497" s="38"/>
      <c r="B497" s="39"/>
      <c r="C497" s="40"/>
      <c r="D497" s="231" t="s">
        <v>153</v>
      </c>
      <c r="E497" s="40"/>
      <c r="F497" s="239" t="s">
        <v>761</v>
      </c>
      <c r="G497" s="40"/>
      <c r="H497" s="40"/>
      <c r="I497" s="136"/>
      <c r="J497" s="40"/>
      <c r="K497" s="40"/>
      <c r="L497" s="44"/>
      <c r="M497" s="233"/>
      <c r="N497" s="234"/>
      <c r="O497" s="84"/>
      <c r="P497" s="84"/>
      <c r="Q497" s="84"/>
      <c r="R497" s="84"/>
      <c r="S497" s="84"/>
      <c r="T497" s="85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153</v>
      </c>
      <c r="AU497" s="17" t="s">
        <v>159</v>
      </c>
    </row>
    <row r="498" spans="1:65" s="2" customFormat="1" ht="16.5" customHeight="1">
      <c r="A498" s="38"/>
      <c r="B498" s="39"/>
      <c r="C498" s="218" t="s">
        <v>762</v>
      </c>
      <c r="D498" s="218" t="s">
        <v>114</v>
      </c>
      <c r="E498" s="219" t="s">
        <v>763</v>
      </c>
      <c r="F498" s="220" t="s">
        <v>764</v>
      </c>
      <c r="G498" s="221" t="s">
        <v>150</v>
      </c>
      <c r="H498" s="222">
        <v>91</v>
      </c>
      <c r="I498" s="223"/>
      <c r="J498" s="224">
        <f>ROUND(I498*H498,2)</f>
        <v>0</v>
      </c>
      <c r="K498" s="220" t="s">
        <v>19</v>
      </c>
      <c r="L498" s="44"/>
      <c r="M498" s="225" t="s">
        <v>19</v>
      </c>
      <c r="N498" s="226" t="s">
        <v>43</v>
      </c>
      <c r="O498" s="84"/>
      <c r="P498" s="227">
        <f>O498*H498</f>
        <v>0</v>
      </c>
      <c r="Q498" s="227">
        <v>0</v>
      </c>
      <c r="R498" s="227">
        <f>Q498*H498</f>
        <v>0</v>
      </c>
      <c r="S498" s="227">
        <v>0</v>
      </c>
      <c r="T498" s="228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29" t="s">
        <v>151</v>
      </c>
      <c r="AT498" s="229" t="s">
        <v>114</v>
      </c>
      <c r="AU498" s="229" t="s">
        <v>159</v>
      </c>
      <c r="AY498" s="17" t="s">
        <v>111</v>
      </c>
      <c r="BE498" s="230">
        <f>IF(N498="základní",J498,0)</f>
        <v>0</v>
      </c>
      <c r="BF498" s="230">
        <f>IF(N498="snížená",J498,0)</f>
        <v>0</v>
      </c>
      <c r="BG498" s="230">
        <f>IF(N498="zákl. přenesená",J498,0)</f>
        <v>0</v>
      </c>
      <c r="BH498" s="230">
        <f>IF(N498="sníž. přenesená",J498,0)</f>
        <v>0</v>
      </c>
      <c r="BI498" s="230">
        <f>IF(N498="nulová",J498,0)</f>
        <v>0</v>
      </c>
      <c r="BJ498" s="17" t="s">
        <v>80</v>
      </c>
      <c r="BK498" s="230">
        <f>ROUND(I498*H498,2)</f>
        <v>0</v>
      </c>
      <c r="BL498" s="17" t="s">
        <v>151</v>
      </c>
      <c r="BM498" s="229" t="s">
        <v>765</v>
      </c>
    </row>
    <row r="499" spans="1:47" s="2" customFormat="1" ht="12">
      <c r="A499" s="38"/>
      <c r="B499" s="39"/>
      <c r="C499" s="40"/>
      <c r="D499" s="231" t="s">
        <v>121</v>
      </c>
      <c r="E499" s="40"/>
      <c r="F499" s="232" t="s">
        <v>766</v>
      </c>
      <c r="G499" s="40"/>
      <c r="H499" s="40"/>
      <c r="I499" s="136"/>
      <c r="J499" s="40"/>
      <c r="K499" s="40"/>
      <c r="L499" s="44"/>
      <c r="M499" s="233"/>
      <c r="N499" s="234"/>
      <c r="O499" s="84"/>
      <c r="P499" s="84"/>
      <c r="Q499" s="84"/>
      <c r="R499" s="84"/>
      <c r="S499" s="84"/>
      <c r="T499" s="85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121</v>
      </c>
      <c r="AU499" s="17" t="s">
        <v>159</v>
      </c>
    </row>
    <row r="500" spans="1:47" s="2" customFormat="1" ht="12">
      <c r="A500" s="38"/>
      <c r="B500" s="39"/>
      <c r="C500" s="40"/>
      <c r="D500" s="231" t="s">
        <v>153</v>
      </c>
      <c r="E500" s="40"/>
      <c r="F500" s="239" t="s">
        <v>767</v>
      </c>
      <c r="G500" s="40"/>
      <c r="H500" s="40"/>
      <c r="I500" s="136"/>
      <c r="J500" s="40"/>
      <c r="K500" s="40"/>
      <c r="L500" s="44"/>
      <c r="M500" s="233"/>
      <c r="N500" s="234"/>
      <c r="O500" s="84"/>
      <c r="P500" s="84"/>
      <c r="Q500" s="84"/>
      <c r="R500" s="84"/>
      <c r="S500" s="84"/>
      <c r="T500" s="85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153</v>
      </c>
      <c r="AU500" s="17" t="s">
        <v>159</v>
      </c>
    </row>
    <row r="501" spans="1:51" s="13" customFormat="1" ht="12">
      <c r="A501" s="13"/>
      <c r="B501" s="240"/>
      <c r="C501" s="241"/>
      <c r="D501" s="231" t="s">
        <v>402</v>
      </c>
      <c r="E501" s="242" t="s">
        <v>19</v>
      </c>
      <c r="F501" s="243" t="s">
        <v>768</v>
      </c>
      <c r="G501" s="241"/>
      <c r="H501" s="244">
        <v>75</v>
      </c>
      <c r="I501" s="245"/>
      <c r="J501" s="241"/>
      <c r="K501" s="241"/>
      <c r="L501" s="246"/>
      <c r="M501" s="247"/>
      <c r="N501" s="248"/>
      <c r="O501" s="248"/>
      <c r="P501" s="248"/>
      <c r="Q501" s="248"/>
      <c r="R501" s="248"/>
      <c r="S501" s="248"/>
      <c r="T501" s="24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0" t="s">
        <v>402</v>
      </c>
      <c r="AU501" s="250" t="s">
        <v>159</v>
      </c>
      <c r="AV501" s="13" t="s">
        <v>82</v>
      </c>
      <c r="AW501" s="13" t="s">
        <v>33</v>
      </c>
      <c r="AX501" s="13" t="s">
        <v>72</v>
      </c>
      <c r="AY501" s="250" t="s">
        <v>111</v>
      </c>
    </row>
    <row r="502" spans="1:51" s="13" customFormat="1" ht="12">
      <c r="A502" s="13"/>
      <c r="B502" s="240"/>
      <c r="C502" s="241"/>
      <c r="D502" s="231" t="s">
        <v>402</v>
      </c>
      <c r="E502" s="242" t="s">
        <v>19</v>
      </c>
      <c r="F502" s="243" t="s">
        <v>769</v>
      </c>
      <c r="G502" s="241"/>
      <c r="H502" s="244">
        <v>16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0" t="s">
        <v>402</v>
      </c>
      <c r="AU502" s="250" t="s">
        <v>159</v>
      </c>
      <c r="AV502" s="13" t="s">
        <v>82</v>
      </c>
      <c r="AW502" s="13" t="s">
        <v>33</v>
      </c>
      <c r="AX502" s="13" t="s">
        <v>72</v>
      </c>
      <c r="AY502" s="250" t="s">
        <v>111</v>
      </c>
    </row>
    <row r="503" spans="1:51" s="14" customFormat="1" ht="12">
      <c r="A503" s="14"/>
      <c r="B503" s="251"/>
      <c r="C503" s="252"/>
      <c r="D503" s="231" t="s">
        <v>402</v>
      </c>
      <c r="E503" s="253" t="s">
        <v>19</v>
      </c>
      <c r="F503" s="254" t="s">
        <v>409</v>
      </c>
      <c r="G503" s="252"/>
      <c r="H503" s="255">
        <v>91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1" t="s">
        <v>402</v>
      </c>
      <c r="AU503" s="261" t="s">
        <v>159</v>
      </c>
      <c r="AV503" s="14" t="s">
        <v>164</v>
      </c>
      <c r="AW503" s="14" t="s">
        <v>33</v>
      </c>
      <c r="AX503" s="14" t="s">
        <v>80</v>
      </c>
      <c r="AY503" s="261" t="s">
        <v>111</v>
      </c>
    </row>
    <row r="504" spans="1:65" s="2" customFormat="1" ht="16.5" customHeight="1">
      <c r="A504" s="38"/>
      <c r="B504" s="39"/>
      <c r="C504" s="218" t="s">
        <v>770</v>
      </c>
      <c r="D504" s="218" t="s">
        <v>114</v>
      </c>
      <c r="E504" s="219" t="s">
        <v>771</v>
      </c>
      <c r="F504" s="220" t="s">
        <v>772</v>
      </c>
      <c r="G504" s="221" t="s">
        <v>150</v>
      </c>
      <c r="H504" s="222">
        <v>2</v>
      </c>
      <c r="I504" s="223"/>
      <c r="J504" s="224">
        <f>ROUND(I504*H504,2)</f>
        <v>0</v>
      </c>
      <c r="K504" s="220" t="s">
        <v>19</v>
      </c>
      <c r="L504" s="44"/>
      <c r="M504" s="225" t="s">
        <v>19</v>
      </c>
      <c r="N504" s="226" t="s">
        <v>43</v>
      </c>
      <c r="O504" s="84"/>
      <c r="P504" s="227">
        <f>O504*H504</f>
        <v>0</v>
      </c>
      <c r="Q504" s="227">
        <v>0</v>
      </c>
      <c r="R504" s="227">
        <f>Q504*H504</f>
        <v>0</v>
      </c>
      <c r="S504" s="227">
        <v>0</v>
      </c>
      <c r="T504" s="228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29" t="s">
        <v>151</v>
      </c>
      <c r="AT504" s="229" t="s">
        <v>114</v>
      </c>
      <c r="AU504" s="229" t="s">
        <v>159</v>
      </c>
      <c r="AY504" s="17" t="s">
        <v>111</v>
      </c>
      <c r="BE504" s="230">
        <f>IF(N504="základní",J504,0)</f>
        <v>0</v>
      </c>
      <c r="BF504" s="230">
        <f>IF(N504="snížená",J504,0)</f>
        <v>0</v>
      </c>
      <c r="BG504" s="230">
        <f>IF(N504="zákl. přenesená",J504,0)</f>
        <v>0</v>
      </c>
      <c r="BH504" s="230">
        <f>IF(N504="sníž. přenesená",J504,0)</f>
        <v>0</v>
      </c>
      <c r="BI504" s="230">
        <f>IF(N504="nulová",J504,0)</f>
        <v>0</v>
      </c>
      <c r="BJ504" s="17" t="s">
        <v>80</v>
      </c>
      <c r="BK504" s="230">
        <f>ROUND(I504*H504,2)</f>
        <v>0</v>
      </c>
      <c r="BL504" s="17" t="s">
        <v>151</v>
      </c>
      <c r="BM504" s="229" t="s">
        <v>773</v>
      </c>
    </row>
    <row r="505" spans="1:47" s="2" customFormat="1" ht="12">
      <c r="A505" s="38"/>
      <c r="B505" s="39"/>
      <c r="C505" s="40"/>
      <c r="D505" s="231" t="s">
        <v>121</v>
      </c>
      <c r="E505" s="40"/>
      <c r="F505" s="232" t="s">
        <v>772</v>
      </c>
      <c r="G505" s="40"/>
      <c r="H505" s="40"/>
      <c r="I505" s="136"/>
      <c r="J505" s="40"/>
      <c r="K505" s="40"/>
      <c r="L505" s="44"/>
      <c r="M505" s="233"/>
      <c r="N505" s="234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121</v>
      </c>
      <c r="AU505" s="17" t="s">
        <v>159</v>
      </c>
    </row>
    <row r="506" spans="1:47" s="2" customFormat="1" ht="12">
      <c r="A506" s="38"/>
      <c r="B506" s="39"/>
      <c r="C506" s="40"/>
      <c r="D506" s="231" t="s">
        <v>153</v>
      </c>
      <c r="E506" s="40"/>
      <c r="F506" s="239" t="s">
        <v>774</v>
      </c>
      <c r="G506" s="40"/>
      <c r="H506" s="40"/>
      <c r="I506" s="136"/>
      <c r="J506" s="40"/>
      <c r="K506" s="40"/>
      <c r="L506" s="44"/>
      <c r="M506" s="233"/>
      <c r="N506" s="234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153</v>
      </c>
      <c r="AU506" s="17" t="s">
        <v>159</v>
      </c>
    </row>
    <row r="507" spans="1:65" s="2" customFormat="1" ht="16.5" customHeight="1">
      <c r="A507" s="38"/>
      <c r="B507" s="39"/>
      <c r="C507" s="218" t="s">
        <v>775</v>
      </c>
      <c r="D507" s="218" t="s">
        <v>114</v>
      </c>
      <c r="E507" s="219" t="s">
        <v>776</v>
      </c>
      <c r="F507" s="220" t="s">
        <v>777</v>
      </c>
      <c r="G507" s="221" t="s">
        <v>150</v>
      </c>
      <c r="H507" s="222">
        <v>10</v>
      </c>
      <c r="I507" s="223"/>
      <c r="J507" s="224">
        <f>ROUND(I507*H507,2)</f>
        <v>0</v>
      </c>
      <c r="K507" s="220" t="s">
        <v>19</v>
      </c>
      <c r="L507" s="44"/>
      <c r="M507" s="225" t="s">
        <v>19</v>
      </c>
      <c r="N507" s="226" t="s">
        <v>43</v>
      </c>
      <c r="O507" s="84"/>
      <c r="P507" s="227">
        <f>O507*H507</f>
        <v>0</v>
      </c>
      <c r="Q507" s="227">
        <v>0</v>
      </c>
      <c r="R507" s="227">
        <f>Q507*H507</f>
        <v>0</v>
      </c>
      <c r="S507" s="227">
        <v>0</v>
      </c>
      <c r="T507" s="228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29" t="s">
        <v>151</v>
      </c>
      <c r="AT507" s="229" t="s">
        <v>114</v>
      </c>
      <c r="AU507" s="229" t="s">
        <v>159</v>
      </c>
      <c r="AY507" s="17" t="s">
        <v>111</v>
      </c>
      <c r="BE507" s="230">
        <f>IF(N507="základní",J507,0)</f>
        <v>0</v>
      </c>
      <c r="BF507" s="230">
        <f>IF(N507="snížená",J507,0)</f>
        <v>0</v>
      </c>
      <c r="BG507" s="230">
        <f>IF(N507="zákl. přenesená",J507,0)</f>
        <v>0</v>
      </c>
      <c r="BH507" s="230">
        <f>IF(N507="sníž. přenesená",J507,0)</f>
        <v>0</v>
      </c>
      <c r="BI507" s="230">
        <f>IF(N507="nulová",J507,0)</f>
        <v>0</v>
      </c>
      <c r="BJ507" s="17" t="s">
        <v>80</v>
      </c>
      <c r="BK507" s="230">
        <f>ROUND(I507*H507,2)</f>
        <v>0</v>
      </c>
      <c r="BL507" s="17" t="s">
        <v>151</v>
      </c>
      <c r="BM507" s="229" t="s">
        <v>778</v>
      </c>
    </row>
    <row r="508" spans="1:47" s="2" customFormat="1" ht="12">
      <c r="A508" s="38"/>
      <c r="B508" s="39"/>
      <c r="C508" s="40"/>
      <c r="D508" s="231" t="s">
        <v>121</v>
      </c>
      <c r="E508" s="40"/>
      <c r="F508" s="232" t="s">
        <v>777</v>
      </c>
      <c r="G508" s="40"/>
      <c r="H508" s="40"/>
      <c r="I508" s="136"/>
      <c r="J508" s="40"/>
      <c r="K508" s="40"/>
      <c r="L508" s="44"/>
      <c r="M508" s="233"/>
      <c r="N508" s="234"/>
      <c r="O508" s="84"/>
      <c r="P508" s="84"/>
      <c r="Q508" s="84"/>
      <c r="R508" s="84"/>
      <c r="S508" s="84"/>
      <c r="T508" s="85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121</v>
      </c>
      <c r="AU508" s="17" t="s">
        <v>159</v>
      </c>
    </row>
    <row r="509" spans="1:47" s="2" customFormat="1" ht="12">
      <c r="A509" s="38"/>
      <c r="B509" s="39"/>
      <c r="C509" s="40"/>
      <c r="D509" s="231" t="s">
        <v>153</v>
      </c>
      <c r="E509" s="40"/>
      <c r="F509" s="239" t="s">
        <v>779</v>
      </c>
      <c r="G509" s="40"/>
      <c r="H509" s="40"/>
      <c r="I509" s="136"/>
      <c r="J509" s="40"/>
      <c r="K509" s="40"/>
      <c r="L509" s="44"/>
      <c r="M509" s="233"/>
      <c r="N509" s="234"/>
      <c r="O509" s="84"/>
      <c r="P509" s="84"/>
      <c r="Q509" s="84"/>
      <c r="R509" s="84"/>
      <c r="S509" s="84"/>
      <c r="T509" s="85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153</v>
      </c>
      <c r="AU509" s="17" t="s">
        <v>159</v>
      </c>
    </row>
    <row r="510" spans="1:65" s="2" customFormat="1" ht="16.5" customHeight="1">
      <c r="A510" s="38"/>
      <c r="B510" s="39"/>
      <c r="C510" s="218" t="s">
        <v>780</v>
      </c>
      <c r="D510" s="218" t="s">
        <v>114</v>
      </c>
      <c r="E510" s="219" t="s">
        <v>781</v>
      </c>
      <c r="F510" s="220" t="s">
        <v>782</v>
      </c>
      <c r="G510" s="221" t="s">
        <v>150</v>
      </c>
      <c r="H510" s="222">
        <v>1</v>
      </c>
      <c r="I510" s="223"/>
      <c r="J510" s="224">
        <f>ROUND(I510*H510,2)</f>
        <v>0</v>
      </c>
      <c r="K510" s="220" t="s">
        <v>19</v>
      </c>
      <c r="L510" s="44"/>
      <c r="M510" s="225" t="s">
        <v>19</v>
      </c>
      <c r="N510" s="226" t="s">
        <v>43</v>
      </c>
      <c r="O510" s="84"/>
      <c r="P510" s="227">
        <f>O510*H510</f>
        <v>0</v>
      </c>
      <c r="Q510" s="227">
        <v>0</v>
      </c>
      <c r="R510" s="227">
        <f>Q510*H510</f>
        <v>0</v>
      </c>
      <c r="S510" s="227">
        <v>0</v>
      </c>
      <c r="T510" s="228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29" t="s">
        <v>151</v>
      </c>
      <c r="AT510" s="229" t="s">
        <v>114</v>
      </c>
      <c r="AU510" s="229" t="s">
        <v>159</v>
      </c>
      <c r="AY510" s="17" t="s">
        <v>111</v>
      </c>
      <c r="BE510" s="230">
        <f>IF(N510="základní",J510,0)</f>
        <v>0</v>
      </c>
      <c r="BF510" s="230">
        <f>IF(N510="snížená",J510,0)</f>
        <v>0</v>
      </c>
      <c r="BG510" s="230">
        <f>IF(N510="zákl. přenesená",J510,0)</f>
        <v>0</v>
      </c>
      <c r="BH510" s="230">
        <f>IF(N510="sníž. přenesená",J510,0)</f>
        <v>0</v>
      </c>
      <c r="BI510" s="230">
        <f>IF(N510="nulová",J510,0)</f>
        <v>0</v>
      </c>
      <c r="BJ510" s="17" t="s">
        <v>80</v>
      </c>
      <c r="BK510" s="230">
        <f>ROUND(I510*H510,2)</f>
        <v>0</v>
      </c>
      <c r="BL510" s="17" t="s">
        <v>151</v>
      </c>
      <c r="BM510" s="229" t="s">
        <v>783</v>
      </c>
    </row>
    <row r="511" spans="1:47" s="2" customFormat="1" ht="12">
      <c r="A511" s="38"/>
      <c r="B511" s="39"/>
      <c r="C511" s="40"/>
      <c r="D511" s="231" t="s">
        <v>121</v>
      </c>
      <c r="E511" s="40"/>
      <c r="F511" s="232" t="s">
        <v>782</v>
      </c>
      <c r="G511" s="40"/>
      <c r="H511" s="40"/>
      <c r="I511" s="136"/>
      <c r="J511" s="40"/>
      <c r="K511" s="40"/>
      <c r="L511" s="44"/>
      <c r="M511" s="233"/>
      <c r="N511" s="234"/>
      <c r="O511" s="84"/>
      <c r="P511" s="84"/>
      <c r="Q511" s="84"/>
      <c r="R511" s="84"/>
      <c r="S511" s="84"/>
      <c r="T511" s="85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121</v>
      </c>
      <c r="AU511" s="17" t="s">
        <v>159</v>
      </c>
    </row>
    <row r="512" spans="1:47" s="2" customFormat="1" ht="12">
      <c r="A512" s="38"/>
      <c r="B512" s="39"/>
      <c r="C512" s="40"/>
      <c r="D512" s="231" t="s">
        <v>153</v>
      </c>
      <c r="E512" s="40"/>
      <c r="F512" s="239" t="s">
        <v>784</v>
      </c>
      <c r="G512" s="40"/>
      <c r="H512" s="40"/>
      <c r="I512" s="136"/>
      <c r="J512" s="40"/>
      <c r="K512" s="40"/>
      <c r="L512" s="44"/>
      <c r="M512" s="233"/>
      <c r="N512" s="234"/>
      <c r="O512" s="84"/>
      <c r="P512" s="84"/>
      <c r="Q512" s="84"/>
      <c r="R512" s="84"/>
      <c r="S512" s="84"/>
      <c r="T512" s="85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T512" s="17" t="s">
        <v>153</v>
      </c>
      <c r="AU512" s="17" t="s">
        <v>159</v>
      </c>
    </row>
    <row r="513" spans="1:65" s="2" customFormat="1" ht="16.5" customHeight="1">
      <c r="A513" s="38"/>
      <c r="B513" s="39"/>
      <c r="C513" s="218" t="s">
        <v>785</v>
      </c>
      <c r="D513" s="218" t="s">
        <v>114</v>
      </c>
      <c r="E513" s="219" t="s">
        <v>786</v>
      </c>
      <c r="F513" s="220" t="s">
        <v>787</v>
      </c>
      <c r="G513" s="221" t="s">
        <v>150</v>
      </c>
      <c r="H513" s="222">
        <v>30</v>
      </c>
      <c r="I513" s="223"/>
      <c r="J513" s="224">
        <f>ROUND(I513*H513,2)</f>
        <v>0</v>
      </c>
      <c r="K513" s="220" t="s">
        <v>19</v>
      </c>
      <c r="L513" s="44"/>
      <c r="M513" s="225" t="s">
        <v>19</v>
      </c>
      <c r="N513" s="226" t="s">
        <v>43</v>
      </c>
      <c r="O513" s="84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29" t="s">
        <v>151</v>
      </c>
      <c r="AT513" s="229" t="s">
        <v>114</v>
      </c>
      <c r="AU513" s="229" t="s">
        <v>159</v>
      </c>
      <c r="AY513" s="17" t="s">
        <v>111</v>
      </c>
      <c r="BE513" s="230">
        <f>IF(N513="základní",J513,0)</f>
        <v>0</v>
      </c>
      <c r="BF513" s="230">
        <f>IF(N513="snížená",J513,0)</f>
        <v>0</v>
      </c>
      <c r="BG513" s="230">
        <f>IF(N513="zákl. přenesená",J513,0)</f>
        <v>0</v>
      </c>
      <c r="BH513" s="230">
        <f>IF(N513="sníž. přenesená",J513,0)</f>
        <v>0</v>
      </c>
      <c r="BI513" s="230">
        <f>IF(N513="nulová",J513,0)</f>
        <v>0</v>
      </c>
      <c r="BJ513" s="17" t="s">
        <v>80</v>
      </c>
      <c r="BK513" s="230">
        <f>ROUND(I513*H513,2)</f>
        <v>0</v>
      </c>
      <c r="BL513" s="17" t="s">
        <v>151</v>
      </c>
      <c r="BM513" s="229" t="s">
        <v>788</v>
      </c>
    </row>
    <row r="514" spans="1:47" s="2" customFormat="1" ht="12">
      <c r="A514" s="38"/>
      <c r="B514" s="39"/>
      <c r="C514" s="40"/>
      <c r="D514" s="231" t="s">
        <v>121</v>
      </c>
      <c r="E514" s="40"/>
      <c r="F514" s="232" t="s">
        <v>787</v>
      </c>
      <c r="G514" s="40"/>
      <c r="H514" s="40"/>
      <c r="I514" s="136"/>
      <c r="J514" s="40"/>
      <c r="K514" s="40"/>
      <c r="L514" s="44"/>
      <c r="M514" s="233"/>
      <c r="N514" s="234"/>
      <c r="O514" s="84"/>
      <c r="P514" s="84"/>
      <c r="Q514" s="84"/>
      <c r="R514" s="84"/>
      <c r="S514" s="84"/>
      <c r="T514" s="85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7" t="s">
        <v>121</v>
      </c>
      <c r="AU514" s="17" t="s">
        <v>159</v>
      </c>
    </row>
    <row r="515" spans="1:47" s="2" customFormat="1" ht="12">
      <c r="A515" s="38"/>
      <c r="B515" s="39"/>
      <c r="C515" s="40"/>
      <c r="D515" s="231" t="s">
        <v>153</v>
      </c>
      <c r="E515" s="40"/>
      <c r="F515" s="239" t="s">
        <v>789</v>
      </c>
      <c r="G515" s="40"/>
      <c r="H515" s="40"/>
      <c r="I515" s="136"/>
      <c r="J515" s="40"/>
      <c r="K515" s="40"/>
      <c r="L515" s="44"/>
      <c r="M515" s="233"/>
      <c r="N515" s="234"/>
      <c r="O515" s="84"/>
      <c r="P515" s="84"/>
      <c r="Q515" s="84"/>
      <c r="R515" s="84"/>
      <c r="S515" s="84"/>
      <c r="T515" s="85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153</v>
      </c>
      <c r="AU515" s="17" t="s">
        <v>159</v>
      </c>
    </row>
    <row r="516" spans="1:65" s="2" customFormat="1" ht="16.5" customHeight="1">
      <c r="A516" s="38"/>
      <c r="B516" s="39"/>
      <c r="C516" s="218" t="s">
        <v>790</v>
      </c>
      <c r="D516" s="218" t="s">
        <v>114</v>
      </c>
      <c r="E516" s="219" t="s">
        <v>791</v>
      </c>
      <c r="F516" s="220" t="s">
        <v>792</v>
      </c>
      <c r="G516" s="221" t="s">
        <v>150</v>
      </c>
      <c r="H516" s="222">
        <v>6</v>
      </c>
      <c r="I516" s="223"/>
      <c r="J516" s="224">
        <f>ROUND(I516*H516,2)</f>
        <v>0</v>
      </c>
      <c r="K516" s="220" t="s">
        <v>19</v>
      </c>
      <c r="L516" s="44"/>
      <c r="M516" s="225" t="s">
        <v>19</v>
      </c>
      <c r="N516" s="226" t="s">
        <v>43</v>
      </c>
      <c r="O516" s="84"/>
      <c r="P516" s="227">
        <f>O516*H516</f>
        <v>0</v>
      </c>
      <c r="Q516" s="227">
        <v>0</v>
      </c>
      <c r="R516" s="227">
        <f>Q516*H516</f>
        <v>0</v>
      </c>
      <c r="S516" s="227">
        <v>0</v>
      </c>
      <c r="T516" s="228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29" t="s">
        <v>151</v>
      </c>
      <c r="AT516" s="229" t="s">
        <v>114</v>
      </c>
      <c r="AU516" s="229" t="s">
        <v>159</v>
      </c>
      <c r="AY516" s="17" t="s">
        <v>111</v>
      </c>
      <c r="BE516" s="230">
        <f>IF(N516="základní",J516,0)</f>
        <v>0</v>
      </c>
      <c r="BF516" s="230">
        <f>IF(N516="snížená",J516,0)</f>
        <v>0</v>
      </c>
      <c r="BG516" s="230">
        <f>IF(N516="zákl. přenesená",J516,0)</f>
        <v>0</v>
      </c>
      <c r="BH516" s="230">
        <f>IF(N516="sníž. přenesená",J516,0)</f>
        <v>0</v>
      </c>
      <c r="BI516" s="230">
        <f>IF(N516="nulová",J516,0)</f>
        <v>0</v>
      </c>
      <c r="BJ516" s="17" t="s">
        <v>80</v>
      </c>
      <c r="BK516" s="230">
        <f>ROUND(I516*H516,2)</f>
        <v>0</v>
      </c>
      <c r="BL516" s="17" t="s">
        <v>151</v>
      </c>
      <c r="BM516" s="229" t="s">
        <v>793</v>
      </c>
    </row>
    <row r="517" spans="1:47" s="2" customFormat="1" ht="12">
      <c r="A517" s="38"/>
      <c r="B517" s="39"/>
      <c r="C517" s="40"/>
      <c r="D517" s="231" t="s">
        <v>121</v>
      </c>
      <c r="E517" s="40"/>
      <c r="F517" s="232" t="s">
        <v>792</v>
      </c>
      <c r="G517" s="40"/>
      <c r="H517" s="40"/>
      <c r="I517" s="136"/>
      <c r="J517" s="40"/>
      <c r="K517" s="40"/>
      <c r="L517" s="44"/>
      <c r="M517" s="233"/>
      <c r="N517" s="234"/>
      <c r="O517" s="84"/>
      <c r="P517" s="84"/>
      <c r="Q517" s="84"/>
      <c r="R517" s="84"/>
      <c r="S517" s="84"/>
      <c r="T517" s="85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121</v>
      </c>
      <c r="AU517" s="17" t="s">
        <v>159</v>
      </c>
    </row>
    <row r="518" spans="1:47" s="2" customFormat="1" ht="12">
      <c r="A518" s="38"/>
      <c r="B518" s="39"/>
      <c r="C518" s="40"/>
      <c r="D518" s="231" t="s">
        <v>153</v>
      </c>
      <c r="E518" s="40"/>
      <c r="F518" s="239" t="s">
        <v>794</v>
      </c>
      <c r="G518" s="40"/>
      <c r="H518" s="40"/>
      <c r="I518" s="136"/>
      <c r="J518" s="40"/>
      <c r="K518" s="40"/>
      <c r="L518" s="44"/>
      <c r="M518" s="233"/>
      <c r="N518" s="234"/>
      <c r="O518" s="84"/>
      <c r="P518" s="84"/>
      <c r="Q518" s="84"/>
      <c r="R518" s="84"/>
      <c r="S518" s="84"/>
      <c r="T518" s="85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T518" s="17" t="s">
        <v>153</v>
      </c>
      <c r="AU518" s="17" t="s">
        <v>159</v>
      </c>
    </row>
    <row r="519" spans="1:65" s="2" customFormat="1" ht="16.5" customHeight="1">
      <c r="A519" s="38"/>
      <c r="B519" s="39"/>
      <c r="C519" s="218" t="s">
        <v>795</v>
      </c>
      <c r="D519" s="218" t="s">
        <v>114</v>
      </c>
      <c r="E519" s="219" t="s">
        <v>796</v>
      </c>
      <c r="F519" s="220" t="s">
        <v>797</v>
      </c>
      <c r="G519" s="221" t="s">
        <v>150</v>
      </c>
      <c r="H519" s="222">
        <v>4</v>
      </c>
      <c r="I519" s="223"/>
      <c r="J519" s="224">
        <f>ROUND(I519*H519,2)</f>
        <v>0</v>
      </c>
      <c r="K519" s="220" t="s">
        <v>19</v>
      </c>
      <c r="L519" s="44"/>
      <c r="M519" s="225" t="s">
        <v>19</v>
      </c>
      <c r="N519" s="226" t="s">
        <v>43</v>
      </c>
      <c r="O519" s="84"/>
      <c r="P519" s="227">
        <f>O519*H519</f>
        <v>0</v>
      </c>
      <c r="Q519" s="227">
        <v>0</v>
      </c>
      <c r="R519" s="227">
        <f>Q519*H519</f>
        <v>0</v>
      </c>
      <c r="S519" s="227">
        <v>0</v>
      </c>
      <c r="T519" s="228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9" t="s">
        <v>151</v>
      </c>
      <c r="AT519" s="229" t="s">
        <v>114</v>
      </c>
      <c r="AU519" s="229" t="s">
        <v>159</v>
      </c>
      <c r="AY519" s="17" t="s">
        <v>111</v>
      </c>
      <c r="BE519" s="230">
        <f>IF(N519="základní",J519,0)</f>
        <v>0</v>
      </c>
      <c r="BF519" s="230">
        <f>IF(N519="snížená",J519,0)</f>
        <v>0</v>
      </c>
      <c r="BG519" s="230">
        <f>IF(N519="zákl. přenesená",J519,0)</f>
        <v>0</v>
      </c>
      <c r="BH519" s="230">
        <f>IF(N519="sníž. přenesená",J519,0)</f>
        <v>0</v>
      </c>
      <c r="BI519" s="230">
        <f>IF(N519="nulová",J519,0)</f>
        <v>0</v>
      </c>
      <c r="BJ519" s="17" t="s">
        <v>80</v>
      </c>
      <c r="BK519" s="230">
        <f>ROUND(I519*H519,2)</f>
        <v>0</v>
      </c>
      <c r="BL519" s="17" t="s">
        <v>151</v>
      </c>
      <c r="BM519" s="229" t="s">
        <v>798</v>
      </c>
    </row>
    <row r="520" spans="1:47" s="2" customFormat="1" ht="12">
      <c r="A520" s="38"/>
      <c r="B520" s="39"/>
      <c r="C520" s="40"/>
      <c r="D520" s="231" t="s">
        <v>121</v>
      </c>
      <c r="E520" s="40"/>
      <c r="F520" s="232" t="s">
        <v>797</v>
      </c>
      <c r="G520" s="40"/>
      <c r="H520" s="40"/>
      <c r="I520" s="136"/>
      <c r="J520" s="40"/>
      <c r="K520" s="40"/>
      <c r="L520" s="44"/>
      <c r="M520" s="233"/>
      <c r="N520" s="234"/>
      <c r="O520" s="84"/>
      <c r="P520" s="84"/>
      <c r="Q520" s="84"/>
      <c r="R520" s="84"/>
      <c r="S520" s="84"/>
      <c r="T520" s="85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121</v>
      </c>
      <c r="AU520" s="17" t="s">
        <v>159</v>
      </c>
    </row>
    <row r="521" spans="1:47" s="2" customFormat="1" ht="12">
      <c r="A521" s="38"/>
      <c r="B521" s="39"/>
      <c r="C521" s="40"/>
      <c r="D521" s="231" t="s">
        <v>153</v>
      </c>
      <c r="E521" s="40"/>
      <c r="F521" s="239" t="s">
        <v>799</v>
      </c>
      <c r="G521" s="40"/>
      <c r="H521" s="40"/>
      <c r="I521" s="136"/>
      <c r="J521" s="40"/>
      <c r="K521" s="40"/>
      <c r="L521" s="44"/>
      <c r="M521" s="233"/>
      <c r="N521" s="234"/>
      <c r="O521" s="84"/>
      <c r="P521" s="84"/>
      <c r="Q521" s="84"/>
      <c r="R521" s="84"/>
      <c r="S521" s="84"/>
      <c r="T521" s="85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7" t="s">
        <v>153</v>
      </c>
      <c r="AU521" s="17" t="s">
        <v>159</v>
      </c>
    </row>
    <row r="522" spans="1:65" s="2" customFormat="1" ht="16.5" customHeight="1">
      <c r="A522" s="38"/>
      <c r="B522" s="39"/>
      <c r="C522" s="218" t="s">
        <v>800</v>
      </c>
      <c r="D522" s="218" t="s">
        <v>114</v>
      </c>
      <c r="E522" s="219" t="s">
        <v>801</v>
      </c>
      <c r="F522" s="220" t="s">
        <v>802</v>
      </c>
      <c r="G522" s="221" t="s">
        <v>150</v>
      </c>
      <c r="H522" s="222">
        <v>2</v>
      </c>
      <c r="I522" s="223"/>
      <c r="J522" s="224">
        <f>ROUND(I522*H522,2)</f>
        <v>0</v>
      </c>
      <c r="K522" s="220" t="s">
        <v>19</v>
      </c>
      <c r="L522" s="44"/>
      <c r="M522" s="225" t="s">
        <v>19</v>
      </c>
      <c r="N522" s="226" t="s">
        <v>43</v>
      </c>
      <c r="O522" s="84"/>
      <c r="P522" s="227">
        <f>O522*H522</f>
        <v>0</v>
      </c>
      <c r="Q522" s="227">
        <v>0</v>
      </c>
      <c r="R522" s="227">
        <f>Q522*H522</f>
        <v>0</v>
      </c>
      <c r="S522" s="227">
        <v>0</v>
      </c>
      <c r="T522" s="228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29" t="s">
        <v>151</v>
      </c>
      <c r="AT522" s="229" t="s">
        <v>114</v>
      </c>
      <c r="AU522" s="229" t="s">
        <v>159</v>
      </c>
      <c r="AY522" s="17" t="s">
        <v>111</v>
      </c>
      <c r="BE522" s="230">
        <f>IF(N522="základní",J522,0)</f>
        <v>0</v>
      </c>
      <c r="BF522" s="230">
        <f>IF(N522="snížená",J522,0)</f>
        <v>0</v>
      </c>
      <c r="BG522" s="230">
        <f>IF(N522="zákl. přenesená",J522,0)</f>
        <v>0</v>
      </c>
      <c r="BH522" s="230">
        <f>IF(N522="sníž. přenesená",J522,0)</f>
        <v>0</v>
      </c>
      <c r="BI522" s="230">
        <f>IF(N522="nulová",J522,0)</f>
        <v>0</v>
      </c>
      <c r="BJ522" s="17" t="s">
        <v>80</v>
      </c>
      <c r="BK522" s="230">
        <f>ROUND(I522*H522,2)</f>
        <v>0</v>
      </c>
      <c r="BL522" s="17" t="s">
        <v>151</v>
      </c>
      <c r="BM522" s="229" t="s">
        <v>803</v>
      </c>
    </row>
    <row r="523" spans="1:47" s="2" customFormat="1" ht="12">
      <c r="A523" s="38"/>
      <c r="B523" s="39"/>
      <c r="C523" s="40"/>
      <c r="D523" s="231" t="s">
        <v>121</v>
      </c>
      <c r="E523" s="40"/>
      <c r="F523" s="232" t="s">
        <v>802</v>
      </c>
      <c r="G523" s="40"/>
      <c r="H523" s="40"/>
      <c r="I523" s="136"/>
      <c r="J523" s="40"/>
      <c r="K523" s="40"/>
      <c r="L523" s="44"/>
      <c r="M523" s="233"/>
      <c r="N523" s="234"/>
      <c r="O523" s="84"/>
      <c r="P523" s="84"/>
      <c r="Q523" s="84"/>
      <c r="R523" s="84"/>
      <c r="S523" s="84"/>
      <c r="T523" s="85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121</v>
      </c>
      <c r="AU523" s="17" t="s">
        <v>159</v>
      </c>
    </row>
    <row r="524" spans="1:47" s="2" customFormat="1" ht="12">
      <c r="A524" s="38"/>
      <c r="B524" s="39"/>
      <c r="C524" s="40"/>
      <c r="D524" s="231" t="s">
        <v>153</v>
      </c>
      <c r="E524" s="40"/>
      <c r="F524" s="239" t="s">
        <v>804</v>
      </c>
      <c r="G524" s="40"/>
      <c r="H524" s="40"/>
      <c r="I524" s="136"/>
      <c r="J524" s="40"/>
      <c r="K524" s="40"/>
      <c r="L524" s="44"/>
      <c r="M524" s="233"/>
      <c r="N524" s="234"/>
      <c r="O524" s="84"/>
      <c r="P524" s="84"/>
      <c r="Q524" s="84"/>
      <c r="R524" s="84"/>
      <c r="S524" s="84"/>
      <c r="T524" s="85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153</v>
      </c>
      <c r="AU524" s="17" t="s">
        <v>159</v>
      </c>
    </row>
    <row r="525" spans="1:65" s="2" customFormat="1" ht="16.5" customHeight="1">
      <c r="A525" s="38"/>
      <c r="B525" s="39"/>
      <c r="C525" s="218" t="s">
        <v>805</v>
      </c>
      <c r="D525" s="218" t="s">
        <v>114</v>
      </c>
      <c r="E525" s="219" t="s">
        <v>806</v>
      </c>
      <c r="F525" s="220" t="s">
        <v>807</v>
      </c>
      <c r="G525" s="221" t="s">
        <v>808</v>
      </c>
      <c r="H525" s="222">
        <v>1</v>
      </c>
      <c r="I525" s="223"/>
      <c r="J525" s="224">
        <f>ROUND(I525*H525,2)</f>
        <v>0</v>
      </c>
      <c r="K525" s="220" t="s">
        <v>19</v>
      </c>
      <c r="L525" s="44"/>
      <c r="M525" s="225" t="s">
        <v>19</v>
      </c>
      <c r="N525" s="226" t="s">
        <v>43</v>
      </c>
      <c r="O525" s="84"/>
      <c r="P525" s="227">
        <f>O525*H525</f>
        <v>0</v>
      </c>
      <c r="Q525" s="227">
        <v>0</v>
      </c>
      <c r="R525" s="227">
        <f>Q525*H525</f>
        <v>0</v>
      </c>
      <c r="S525" s="227">
        <v>0</v>
      </c>
      <c r="T525" s="228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29" t="s">
        <v>151</v>
      </c>
      <c r="AT525" s="229" t="s">
        <v>114</v>
      </c>
      <c r="AU525" s="229" t="s">
        <v>159</v>
      </c>
      <c r="AY525" s="17" t="s">
        <v>111</v>
      </c>
      <c r="BE525" s="230">
        <f>IF(N525="základní",J525,0)</f>
        <v>0</v>
      </c>
      <c r="BF525" s="230">
        <f>IF(N525="snížená",J525,0)</f>
        <v>0</v>
      </c>
      <c r="BG525" s="230">
        <f>IF(N525="zákl. přenesená",J525,0)</f>
        <v>0</v>
      </c>
      <c r="BH525" s="230">
        <f>IF(N525="sníž. přenesená",J525,0)</f>
        <v>0</v>
      </c>
      <c r="BI525" s="230">
        <f>IF(N525="nulová",J525,0)</f>
        <v>0</v>
      </c>
      <c r="BJ525" s="17" t="s">
        <v>80</v>
      </c>
      <c r="BK525" s="230">
        <f>ROUND(I525*H525,2)</f>
        <v>0</v>
      </c>
      <c r="BL525" s="17" t="s">
        <v>151</v>
      </c>
      <c r="BM525" s="229" t="s">
        <v>809</v>
      </c>
    </row>
    <row r="526" spans="1:47" s="2" customFormat="1" ht="12">
      <c r="A526" s="38"/>
      <c r="B526" s="39"/>
      <c r="C526" s="40"/>
      <c r="D526" s="231" t="s">
        <v>121</v>
      </c>
      <c r="E526" s="40"/>
      <c r="F526" s="232" t="s">
        <v>807</v>
      </c>
      <c r="G526" s="40"/>
      <c r="H526" s="40"/>
      <c r="I526" s="136"/>
      <c r="J526" s="40"/>
      <c r="K526" s="40"/>
      <c r="L526" s="44"/>
      <c r="M526" s="233"/>
      <c r="N526" s="234"/>
      <c r="O526" s="84"/>
      <c r="P526" s="84"/>
      <c r="Q526" s="84"/>
      <c r="R526" s="84"/>
      <c r="S526" s="84"/>
      <c r="T526" s="85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T526" s="17" t="s">
        <v>121</v>
      </c>
      <c r="AU526" s="17" t="s">
        <v>159</v>
      </c>
    </row>
    <row r="527" spans="1:47" s="2" customFormat="1" ht="12">
      <c r="A527" s="38"/>
      <c r="B527" s="39"/>
      <c r="C527" s="40"/>
      <c r="D527" s="231" t="s">
        <v>153</v>
      </c>
      <c r="E527" s="40"/>
      <c r="F527" s="239" t="s">
        <v>810</v>
      </c>
      <c r="G527" s="40"/>
      <c r="H527" s="40"/>
      <c r="I527" s="136"/>
      <c r="J527" s="40"/>
      <c r="K527" s="40"/>
      <c r="L527" s="44"/>
      <c r="M527" s="233"/>
      <c r="N527" s="234"/>
      <c r="O527" s="84"/>
      <c r="P527" s="84"/>
      <c r="Q527" s="84"/>
      <c r="R527" s="84"/>
      <c r="S527" s="84"/>
      <c r="T527" s="85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153</v>
      </c>
      <c r="AU527" s="17" t="s">
        <v>159</v>
      </c>
    </row>
    <row r="528" spans="1:65" s="2" customFormat="1" ht="16.5" customHeight="1">
      <c r="A528" s="38"/>
      <c r="B528" s="39"/>
      <c r="C528" s="218" t="s">
        <v>811</v>
      </c>
      <c r="D528" s="218" t="s">
        <v>114</v>
      </c>
      <c r="E528" s="219" t="s">
        <v>812</v>
      </c>
      <c r="F528" s="220" t="s">
        <v>813</v>
      </c>
      <c r="G528" s="221" t="s">
        <v>808</v>
      </c>
      <c r="H528" s="222">
        <v>1</v>
      </c>
      <c r="I528" s="223"/>
      <c r="J528" s="224">
        <f>ROUND(I528*H528,2)</f>
        <v>0</v>
      </c>
      <c r="K528" s="220" t="s">
        <v>19</v>
      </c>
      <c r="L528" s="44"/>
      <c r="M528" s="225" t="s">
        <v>19</v>
      </c>
      <c r="N528" s="226" t="s">
        <v>43</v>
      </c>
      <c r="O528" s="84"/>
      <c r="P528" s="227">
        <f>O528*H528</f>
        <v>0</v>
      </c>
      <c r="Q528" s="227">
        <v>0</v>
      </c>
      <c r="R528" s="227">
        <f>Q528*H528</f>
        <v>0</v>
      </c>
      <c r="S528" s="227">
        <v>0</v>
      </c>
      <c r="T528" s="228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29" t="s">
        <v>151</v>
      </c>
      <c r="AT528" s="229" t="s">
        <v>114</v>
      </c>
      <c r="AU528" s="229" t="s">
        <v>159</v>
      </c>
      <c r="AY528" s="17" t="s">
        <v>111</v>
      </c>
      <c r="BE528" s="230">
        <f>IF(N528="základní",J528,0)</f>
        <v>0</v>
      </c>
      <c r="BF528" s="230">
        <f>IF(N528="snížená",J528,0)</f>
        <v>0</v>
      </c>
      <c r="BG528" s="230">
        <f>IF(N528="zákl. přenesená",J528,0)</f>
        <v>0</v>
      </c>
      <c r="BH528" s="230">
        <f>IF(N528="sníž. přenesená",J528,0)</f>
        <v>0</v>
      </c>
      <c r="BI528" s="230">
        <f>IF(N528="nulová",J528,0)</f>
        <v>0</v>
      </c>
      <c r="BJ528" s="17" t="s">
        <v>80</v>
      </c>
      <c r="BK528" s="230">
        <f>ROUND(I528*H528,2)</f>
        <v>0</v>
      </c>
      <c r="BL528" s="17" t="s">
        <v>151</v>
      </c>
      <c r="BM528" s="229" t="s">
        <v>814</v>
      </c>
    </row>
    <row r="529" spans="1:47" s="2" customFormat="1" ht="12">
      <c r="A529" s="38"/>
      <c r="B529" s="39"/>
      <c r="C529" s="40"/>
      <c r="D529" s="231" t="s">
        <v>121</v>
      </c>
      <c r="E529" s="40"/>
      <c r="F529" s="232" t="s">
        <v>813</v>
      </c>
      <c r="G529" s="40"/>
      <c r="H529" s="40"/>
      <c r="I529" s="136"/>
      <c r="J529" s="40"/>
      <c r="K529" s="40"/>
      <c r="L529" s="44"/>
      <c r="M529" s="233"/>
      <c r="N529" s="234"/>
      <c r="O529" s="84"/>
      <c r="P529" s="84"/>
      <c r="Q529" s="84"/>
      <c r="R529" s="84"/>
      <c r="S529" s="84"/>
      <c r="T529" s="85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121</v>
      </c>
      <c r="AU529" s="17" t="s">
        <v>159</v>
      </c>
    </row>
    <row r="530" spans="1:47" s="2" customFormat="1" ht="12">
      <c r="A530" s="38"/>
      <c r="B530" s="39"/>
      <c r="C530" s="40"/>
      <c r="D530" s="231" t="s">
        <v>153</v>
      </c>
      <c r="E530" s="40"/>
      <c r="F530" s="239" t="s">
        <v>810</v>
      </c>
      <c r="G530" s="40"/>
      <c r="H530" s="40"/>
      <c r="I530" s="136"/>
      <c r="J530" s="40"/>
      <c r="K530" s="40"/>
      <c r="L530" s="44"/>
      <c r="M530" s="233"/>
      <c r="N530" s="234"/>
      <c r="O530" s="84"/>
      <c r="P530" s="84"/>
      <c r="Q530" s="84"/>
      <c r="R530" s="84"/>
      <c r="S530" s="84"/>
      <c r="T530" s="85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153</v>
      </c>
      <c r="AU530" s="17" t="s">
        <v>159</v>
      </c>
    </row>
    <row r="531" spans="1:65" s="2" customFormat="1" ht="16.5" customHeight="1">
      <c r="A531" s="38"/>
      <c r="B531" s="39"/>
      <c r="C531" s="218" t="s">
        <v>815</v>
      </c>
      <c r="D531" s="218" t="s">
        <v>114</v>
      </c>
      <c r="E531" s="219" t="s">
        <v>816</v>
      </c>
      <c r="F531" s="220" t="s">
        <v>817</v>
      </c>
      <c r="G531" s="221" t="s">
        <v>150</v>
      </c>
      <c r="H531" s="222">
        <v>9</v>
      </c>
      <c r="I531" s="223"/>
      <c r="J531" s="224">
        <f>ROUND(I531*H531,2)</f>
        <v>0</v>
      </c>
      <c r="K531" s="220" t="s">
        <v>19</v>
      </c>
      <c r="L531" s="44"/>
      <c r="M531" s="225" t="s">
        <v>19</v>
      </c>
      <c r="N531" s="226" t="s">
        <v>43</v>
      </c>
      <c r="O531" s="84"/>
      <c r="P531" s="227">
        <f>O531*H531</f>
        <v>0</v>
      </c>
      <c r="Q531" s="227">
        <v>0</v>
      </c>
      <c r="R531" s="227">
        <f>Q531*H531</f>
        <v>0</v>
      </c>
      <c r="S531" s="227">
        <v>0</v>
      </c>
      <c r="T531" s="228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29" t="s">
        <v>151</v>
      </c>
      <c r="AT531" s="229" t="s">
        <v>114</v>
      </c>
      <c r="AU531" s="229" t="s">
        <v>159</v>
      </c>
      <c r="AY531" s="17" t="s">
        <v>111</v>
      </c>
      <c r="BE531" s="230">
        <f>IF(N531="základní",J531,0)</f>
        <v>0</v>
      </c>
      <c r="BF531" s="230">
        <f>IF(N531="snížená",J531,0)</f>
        <v>0</v>
      </c>
      <c r="BG531" s="230">
        <f>IF(N531="zákl. přenesená",J531,0)</f>
        <v>0</v>
      </c>
      <c r="BH531" s="230">
        <f>IF(N531="sníž. přenesená",J531,0)</f>
        <v>0</v>
      </c>
      <c r="BI531" s="230">
        <f>IF(N531="nulová",J531,0)</f>
        <v>0</v>
      </c>
      <c r="BJ531" s="17" t="s">
        <v>80</v>
      </c>
      <c r="BK531" s="230">
        <f>ROUND(I531*H531,2)</f>
        <v>0</v>
      </c>
      <c r="BL531" s="17" t="s">
        <v>151</v>
      </c>
      <c r="BM531" s="229" t="s">
        <v>818</v>
      </c>
    </row>
    <row r="532" spans="1:47" s="2" customFormat="1" ht="12">
      <c r="A532" s="38"/>
      <c r="B532" s="39"/>
      <c r="C532" s="40"/>
      <c r="D532" s="231" t="s">
        <v>121</v>
      </c>
      <c r="E532" s="40"/>
      <c r="F532" s="232" t="s">
        <v>817</v>
      </c>
      <c r="G532" s="40"/>
      <c r="H532" s="40"/>
      <c r="I532" s="136"/>
      <c r="J532" s="40"/>
      <c r="K532" s="40"/>
      <c r="L532" s="44"/>
      <c r="M532" s="233"/>
      <c r="N532" s="234"/>
      <c r="O532" s="84"/>
      <c r="P532" s="84"/>
      <c r="Q532" s="84"/>
      <c r="R532" s="84"/>
      <c r="S532" s="84"/>
      <c r="T532" s="85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T532" s="17" t="s">
        <v>121</v>
      </c>
      <c r="AU532" s="17" t="s">
        <v>159</v>
      </c>
    </row>
    <row r="533" spans="1:47" s="2" customFormat="1" ht="12">
      <c r="A533" s="38"/>
      <c r="B533" s="39"/>
      <c r="C533" s="40"/>
      <c r="D533" s="231" t="s">
        <v>153</v>
      </c>
      <c r="E533" s="40"/>
      <c r="F533" s="239" t="s">
        <v>819</v>
      </c>
      <c r="G533" s="40"/>
      <c r="H533" s="40"/>
      <c r="I533" s="136"/>
      <c r="J533" s="40"/>
      <c r="K533" s="40"/>
      <c r="L533" s="44"/>
      <c r="M533" s="233"/>
      <c r="N533" s="234"/>
      <c r="O533" s="84"/>
      <c r="P533" s="84"/>
      <c r="Q533" s="84"/>
      <c r="R533" s="84"/>
      <c r="S533" s="84"/>
      <c r="T533" s="85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153</v>
      </c>
      <c r="AU533" s="17" t="s">
        <v>159</v>
      </c>
    </row>
    <row r="534" spans="1:65" s="2" customFormat="1" ht="16.5" customHeight="1">
      <c r="A534" s="38"/>
      <c r="B534" s="39"/>
      <c r="C534" s="218" t="s">
        <v>820</v>
      </c>
      <c r="D534" s="218" t="s">
        <v>114</v>
      </c>
      <c r="E534" s="219" t="s">
        <v>821</v>
      </c>
      <c r="F534" s="220" t="s">
        <v>822</v>
      </c>
      <c r="G534" s="221" t="s">
        <v>150</v>
      </c>
      <c r="H534" s="222">
        <v>2</v>
      </c>
      <c r="I534" s="223"/>
      <c r="J534" s="224">
        <f>ROUND(I534*H534,2)</f>
        <v>0</v>
      </c>
      <c r="K534" s="220" t="s">
        <v>19</v>
      </c>
      <c r="L534" s="44"/>
      <c r="M534" s="225" t="s">
        <v>19</v>
      </c>
      <c r="N534" s="226" t="s">
        <v>43</v>
      </c>
      <c r="O534" s="84"/>
      <c r="P534" s="227">
        <f>O534*H534</f>
        <v>0</v>
      </c>
      <c r="Q534" s="227">
        <v>0</v>
      </c>
      <c r="R534" s="227">
        <f>Q534*H534</f>
        <v>0</v>
      </c>
      <c r="S534" s="227">
        <v>0</v>
      </c>
      <c r="T534" s="228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29" t="s">
        <v>151</v>
      </c>
      <c r="AT534" s="229" t="s">
        <v>114</v>
      </c>
      <c r="AU534" s="229" t="s">
        <v>159</v>
      </c>
      <c r="AY534" s="17" t="s">
        <v>111</v>
      </c>
      <c r="BE534" s="230">
        <f>IF(N534="základní",J534,0)</f>
        <v>0</v>
      </c>
      <c r="BF534" s="230">
        <f>IF(N534="snížená",J534,0)</f>
        <v>0</v>
      </c>
      <c r="BG534" s="230">
        <f>IF(N534="zákl. přenesená",J534,0)</f>
        <v>0</v>
      </c>
      <c r="BH534" s="230">
        <f>IF(N534="sníž. přenesená",J534,0)</f>
        <v>0</v>
      </c>
      <c r="BI534" s="230">
        <f>IF(N534="nulová",J534,0)</f>
        <v>0</v>
      </c>
      <c r="BJ534" s="17" t="s">
        <v>80</v>
      </c>
      <c r="BK534" s="230">
        <f>ROUND(I534*H534,2)</f>
        <v>0</v>
      </c>
      <c r="BL534" s="17" t="s">
        <v>151</v>
      </c>
      <c r="BM534" s="229" t="s">
        <v>823</v>
      </c>
    </row>
    <row r="535" spans="1:47" s="2" customFormat="1" ht="12">
      <c r="A535" s="38"/>
      <c r="B535" s="39"/>
      <c r="C535" s="40"/>
      <c r="D535" s="231" t="s">
        <v>121</v>
      </c>
      <c r="E535" s="40"/>
      <c r="F535" s="232" t="s">
        <v>822</v>
      </c>
      <c r="G535" s="40"/>
      <c r="H535" s="40"/>
      <c r="I535" s="136"/>
      <c r="J535" s="40"/>
      <c r="K535" s="40"/>
      <c r="L535" s="44"/>
      <c r="M535" s="233"/>
      <c r="N535" s="234"/>
      <c r="O535" s="84"/>
      <c r="P535" s="84"/>
      <c r="Q535" s="84"/>
      <c r="R535" s="84"/>
      <c r="S535" s="84"/>
      <c r="T535" s="85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121</v>
      </c>
      <c r="AU535" s="17" t="s">
        <v>159</v>
      </c>
    </row>
    <row r="536" spans="1:47" s="2" customFormat="1" ht="12">
      <c r="A536" s="38"/>
      <c r="B536" s="39"/>
      <c r="C536" s="40"/>
      <c r="D536" s="231" t="s">
        <v>153</v>
      </c>
      <c r="E536" s="40"/>
      <c r="F536" s="239" t="s">
        <v>824</v>
      </c>
      <c r="G536" s="40"/>
      <c r="H536" s="40"/>
      <c r="I536" s="136"/>
      <c r="J536" s="40"/>
      <c r="K536" s="40"/>
      <c r="L536" s="44"/>
      <c r="M536" s="233"/>
      <c r="N536" s="234"/>
      <c r="O536" s="84"/>
      <c r="P536" s="84"/>
      <c r="Q536" s="84"/>
      <c r="R536" s="84"/>
      <c r="S536" s="84"/>
      <c r="T536" s="85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153</v>
      </c>
      <c r="AU536" s="17" t="s">
        <v>159</v>
      </c>
    </row>
    <row r="537" spans="1:65" s="2" customFormat="1" ht="16.5" customHeight="1">
      <c r="A537" s="38"/>
      <c r="B537" s="39"/>
      <c r="C537" s="218" t="s">
        <v>825</v>
      </c>
      <c r="D537" s="218" t="s">
        <v>114</v>
      </c>
      <c r="E537" s="219" t="s">
        <v>826</v>
      </c>
      <c r="F537" s="220" t="s">
        <v>827</v>
      </c>
      <c r="G537" s="221" t="s">
        <v>150</v>
      </c>
      <c r="H537" s="222">
        <v>3</v>
      </c>
      <c r="I537" s="223"/>
      <c r="J537" s="224">
        <f>ROUND(I537*H537,2)</f>
        <v>0</v>
      </c>
      <c r="K537" s="220" t="s">
        <v>19</v>
      </c>
      <c r="L537" s="44"/>
      <c r="M537" s="225" t="s">
        <v>19</v>
      </c>
      <c r="N537" s="226" t="s">
        <v>43</v>
      </c>
      <c r="O537" s="84"/>
      <c r="P537" s="227">
        <f>O537*H537</f>
        <v>0</v>
      </c>
      <c r="Q537" s="227">
        <v>0</v>
      </c>
      <c r="R537" s="227">
        <f>Q537*H537</f>
        <v>0</v>
      </c>
      <c r="S537" s="227">
        <v>0</v>
      </c>
      <c r="T537" s="228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29" t="s">
        <v>151</v>
      </c>
      <c r="AT537" s="229" t="s">
        <v>114</v>
      </c>
      <c r="AU537" s="229" t="s">
        <v>159</v>
      </c>
      <c r="AY537" s="17" t="s">
        <v>111</v>
      </c>
      <c r="BE537" s="230">
        <f>IF(N537="základní",J537,0)</f>
        <v>0</v>
      </c>
      <c r="BF537" s="230">
        <f>IF(N537="snížená",J537,0)</f>
        <v>0</v>
      </c>
      <c r="BG537" s="230">
        <f>IF(N537="zákl. přenesená",J537,0)</f>
        <v>0</v>
      </c>
      <c r="BH537" s="230">
        <f>IF(N537="sníž. přenesená",J537,0)</f>
        <v>0</v>
      </c>
      <c r="BI537" s="230">
        <f>IF(N537="nulová",J537,0)</f>
        <v>0</v>
      </c>
      <c r="BJ537" s="17" t="s">
        <v>80</v>
      </c>
      <c r="BK537" s="230">
        <f>ROUND(I537*H537,2)</f>
        <v>0</v>
      </c>
      <c r="BL537" s="17" t="s">
        <v>151</v>
      </c>
      <c r="BM537" s="229" t="s">
        <v>828</v>
      </c>
    </row>
    <row r="538" spans="1:47" s="2" customFormat="1" ht="12">
      <c r="A538" s="38"/>
      <c r="B538" s="39"/>
      <c r="C538" s="40"/>
      <c r="D538" s="231" t="s">
        <v>121</v>
      </c>
      <c r="E538" s="40"/>
      <c r="F538" s="232" t="s">
        <v>827</v>
      </c>
      <c r="G538" s="40"/>
      <c r="H538" s="40"/>
      <c r="I538" s="136"/>
      <c r="J538" s="40"/>
      <c r="K538" s="40"/>
      <c r="L538" s="44"/>
      <c r="M538" s="233"/>
      <c r="N538" s="234"/>
      <c r="O538" s="84"/>
      <c r="P538" s="84"/>
      <c r="Q538" s="84"/>
      <c r="R538" s="84"/>
      <c r="S538" s="84"/>
      <c r="T538" s="85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121</v>
      </c>
      <c r="AU538" s="17" t="s">
        <v>159</v>
      </c>
    </row>
    <row r="539" spans="1:47" s="2" customFormat="1" ht="12">
      <c r="A539" s="38"/>
      <c r="B539" s="39"/>
      <c r="C539" s="40"/>
      <c r="D539" s="231" t="s">
        <v>153</v>
      </c>
      <c r="E539" s="40"/>
      <c r="F539" s="239" t="s">
        <v>829</v>
      </c>
      <c r="G539" s="40"/>
      <c r="H539" s="40"/>
      <c r="I539" s="136"/>
      <c r="J539" s="40"/>
      <c r="K539" s="40"/>
      <c r="L539" s="44"/>
      <c r="M539" s="233"/>
      <c r="N539" s="234"/>
      <c r="O539" s="84"/>
      <c r="P539" s="84"/>
      <c r="Q539" s="84"/>
      <c r="R539" s="84"/>
      <c r="S539" s="84"/>
      <c r="T539" s="85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153</v>
      </c>
      <c r="AU539" s="17" t="s">
        <v>159</v>
      </c>
    </row>
    <row r="540" spans="1:65" s="2" customFormat="1" ht="16.5" customHeight="1">
      <c r="A540" s="38"/>
      <c r="B540" s="39"/>
      <c r="C540" s="218" t="s">
        <v>830</v>
      </c>
      <c r="D540" s="218" t="s">
        <v>114</v>
      </c>
      <c r="E540" s="219" t="s">
        <v>831</v>
      </c>
      <c r="F540" s="220" t="s">
        <v>832</v>
      </c>
      <c r="G540" s="221" t="s">
        <v>150</v>
      </c>
      <c r="H540" s="222">
        <v>6</v>
      </c>
      <c r="I540" s="223"/>
      <c r="J540" s="224">
        <f>ROUND(I540*H540,2)</f>
        <v>0</v>
      </c>
      <c r="K540" s="220" t="s">
        <v>19</v>
      </c>
      <c r="L540" s="44"/>
      <c r="M540" s="225" t="s">
        <v>19</v>
      </c>
      <c r="N540" s="226" t="s">
        <v>43</v>
      </c>
      <c r="O540" s="84"/>
      <c r="P540" s="227">
        <f>O540*H540</f>
        <v>0</v>
      </c>
      <c r="Q540" s="227">
        <v>0</v>
      </c>
      <c r="R540" s="227">
        <f>Q540*H540</f>
        <v>0</v>
      </c>
      <c r="S540" s="227">
        <v>0</v>
      </c>
      <c r="T540" s="228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29" t="s">
        <v>151</v>
      </c>
      <c r="AT540" s="229" t="s">
        <v>114</v>
      </c>
      <c r="AU540" s="229" t="s">
        <v>159</v>
      </c>
      <c r="AY540" s="17" t="s">
        <v>111</v>
      </c>
      <c r="BE540" s="230">
        <f>IF(N540="základní",J540,0)</f>
        <v>0</v>
      </c>
      <c r="BF540" s="230">
        <f>IF(N540="snížená",J540,0)</f>
        <v>0</v>
      </c>
      <c r="BG540" s="230">
        <f>IF(N540="zákl. přenesená",J540,0)</f>
        <v>0</v>
      </c>
      <c r="BH540" s="230">
        <f>IF(N540="sníž. přenesená",J540,0)</f>
        <v>0</v>
      </c>
      <c r="BI540" s="230">
        <f>IF(N540="nulová",J540,0)</f>
        <v>0</v>
      </c>
      <c r="BJ540" s="17" t="s">
        <v>80</v>
      </c>
      <c r="BK540" s="230">
        <f>ROUND(I540*H540,2)</f>
        <v>0</v>
      </c>
      <c r="BL540" s="17" t="s">
        <v>151</v>
      </c>
      <c r="BM540" s="229" t="s">
        <v>833</v>
      </c>
    </row>
    <row r="541" spans="1:47" s="2" customFormat="1" ht="12">
      <c r="A541" s="38"/>
      <c r="B541" s="39"/>
      <c r="C541" s="40"/>
      <c r="D541" s="231" t="s">
        <v>121</v>
      </c>
      <c r="E541" s="40"/>
      <c r="F541" s="232" t="s">
        <v>832</v>
      </c>
      <c r="G541" s="40"/>
      <c r="H541" s="40"/>
      <c r="I541" s="136"/>
      <c r="J541" s="40"/>
      <c r="K541" s="40"/>
      <c r="L541" s="44"/>
      <c r="M541" s="233"/>
      <c r="N541" s="234"/>
      <c r="O541" s="84"/>
      <c r="P541" s="84"/>
      <c r="Q541" s="84"/>
      <c r="R541" s="84"/>
      <c r="S541" s="84"/>
      <c r="T541" s="85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121</v>
      </c>
      <c r="AU541" s="17" t="s">
        <v>159</v>
      </c>
    </row>
    <row r="542" spans="1:47" s="2" customFormat="1" ht="12">
      <c r="A542" s="38"/>
      <c r="B542" s="39"/>
      <c r="C542" s="40"/>
      <c r="D542" s="231" t="s">
        <v>153</v>
      </c>
      <c r="E542" s="40"/>
      <c r="F542" s="239" t="s">
        <v>834</v>
      </c>
      <c r="G542" s="40"/>
      <c r="H542" s="40"/>
      <c r="I542" s="136"/>
      <c r="J542" s="40"/>
      <c r="K542" s="40"/>
      <c r="L542" s="44"/>
      <c r="M542" s="233"/>
      <c r="N542" s="234"/>
      <c r="O542" s="84"/>
      <c r="P542" s="84"/>
      <c r="Q542" s="84"/>
      <c r="R542" s="84"/>
      <c r="S542" s="84"/>
      <c r="T542" s="85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T542" s="17" t="s">
        <v>153</v>
      </c>
      <c r="AU542" s="17" t="s">
        <v>159</v>
      </c>
    </row>
    <row r="543" spans="1:65" s="2" customFormat="1" ht="16.5" customHeight="1">
      <c r="A543" s="38"/>
      <c r="B543" s="39"/>
      <c r="C543" s="218" t="s">
        <v>835</v>
      </c>
      <c r="D543" s="218" t="s">
        <v>114</v>
      </c>
      <c r="E543" s="219" t="s">
        <v>836</v>
      </c>
      <c r="F543" s="220" t="s">
        <v>837</v>
      </c>
      <c r="G543" s="221" t="s">
        <v>150</v>
      </c>
      <c r="H543" s="222">
        <v>5</v>
      </c>
      <c r="I543" s="223"/>
      <c r="J543" s="224">
        <f>ROUND(I543*H543,2)</f>
        <v>0</v>
      </c>
      <c r="K543" s="220" t="s">
        <v>19</v>
      </c>
      <c r="L543" s="44"/>
      <c r="M543" s="225" t="s">
        <v>19</v>
      </c>
      <c r="N543" s="226" t="s">
        <v>43</v>
      </c>
      <c r="O543" s="84"/>
      <c r="P543" s="227">
        <f>O543*H543</f>
        <v>0</v>
      </c>
      <c r="Q543" s="227">
        <v>0</v>
      </c>
      <c r="R543" s="227">
        <f>Q543*H543</f>
        <v>0</v>
      </c>
      <c r="S543" s="227">
        <v>0</v>
      </c>
      <c r="T543" s="228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29" t="s">
        <v>151</v>
      </c>
      <c r="AT543" s="229" t="s">
        <v>114</v>
      </c>
      <c r="AU543" s="229" t="s">
        <v>159</v>
      </c>
      <c r="AY543" s="17" t="s">
        <v>111</v>
      </c>
      <c r="BE543" s="230">
        <f>IF(N543="základní",J543,0)</f>
        <v>0</v>
      </c>
      <c r="BF543" s="230">
        <f>IF(N543="snížená",J543,0)</f>
        <v>0</v>
      </c>
      <c r="BG543" s="230">
        <f>IF(N543="zákl. přenesená",J543,0)</f>
        <v>0</v>
      </c>
      <c r="BH543" s="230">
        <f>IF(N543="sníž. přenesená",J543,0)</f>
        <v>0</v>
      </c>
      <c r="BI543" s="230">
        <f>IF(N543="nulová",J543,0)</f>
        <v>0</v>
      </c>
      <c r="BJ543" s="17" t="s">
        <v>80</v>
      </c>
      <c r="BK543" s="230">
        <f>ROUND(I543*H543,2)</f>
        <v>0</v>
      </c>
      <c r="BL543" s="17" t="s">
        <v>151</v>
      </c>
      <c r="BM543" s="229" t="s">
        <v>838</v>
      </c>
    </row>
    <row r="544" spans="1:47" s="2" customFormat="1" ht="12">
      <c r="A544" s="38"/>
      <c r="B544" s="39"/>
      <c r="C544" s="40"/>
      <c r="D544" s="231" t="s">
        <v>121</v>
      </c>
      <c r="E544" s="40"/>
      <c r="F544" s="232" t="s">
        <v>837</v>
      </c>
      <c r="G544" s="40"/>
      <c r="H544" s="40"/>
      <c r="I544" s="136"/>
      <c r="J544" s="40"/>
      <c r="K544" s="40"/>
      <c r="L544" s="44"/>
      <c r="M544" s="233"/>
      <c r="N544" s="234"/>
      <c r="O544" s="84"/>
      <c r="P544" s="84"/>
      <c r="Q544" s="84"/>
      <c r="R544" s="84"/>
      <c r="S544" s="84"/>
      <c r="T544" s="85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121</v>
      </c>
      <c r="AU544" s="17" t="s">
        <v>159</v>
      </c>
    </row>
    <row r="545" spans="1:47" s="2" customFormat="1" ht="12">
      <c r="A545" s="38"/>
      <c r="B545" s="39"/>
      <c r="C545" s="40"/>
      <c r="D545" s="231" t="s">
        <v>153</v>
      </c>
      <c r="E545" s="40"/>
      <c r="F545" s="239" t="s">
        <v>839</v>
      </c>
      <c r="G545" s="40"/>
      <c r="H545" s="40"/>
      <c r="I545" s="136"/>
      <c r="J545" s="40"/>
      <c r="K545" s="40"/>
      <c r="L545" s="44"/>
      <c r="M545" s="233"/>
      <c r="N545" s="234"/>
      <c r="O545" s="84"/>
      <c r="P545" s="84"/>
      <c r="Q545" s="84"/>
      <c r="R545" s="84"/>
      <c r="S545" s="84"/>
      <c r="T545" s="85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7" t="s">
        <v>153</v>
      </c>
      <c r="AU545" s="17" t="s">
        <v>159</v>
      </c>
    </row>
    <row r="546" spans="1:65" s="2" customFormat="1" ht="16.5" customHeight="1">
      <c r="A546" s="38"/>
      <c r="B546" s="39"/>
      <c r="C546" s="218" t="s">
        <v>840</v>
      </c>
      <c r="D546" s="218" t="s">
        <v>114</v>
      </c>
      <c r="E546" s="219" t="s">
        <v>841</v>
      </c>
      <c r="F546" s="220" t="s">
        <v>842</v>
      </c>
      <c r="G546" s="221" t="s">
        <v>150</v>
      </c>
      <c r="H546" s="222">
        <v>2</v>
      </c>
      <c r="I546" s="223"/>
      <c r="J546" s="224">
        <f>ROUND(I546*H546,2)</f>
        <v>0</v>
      </c>
      <c r="K546" s="220" t="s">
        <v>19</v>
      </c>
      <c r="L546" s="44"/>
      <c r="M546" s="225" t="s">
        <v>19</v>
      </c>
      <c r="N546" s="226" t="s">
        <v>43</v>
      </c>
      <c r="O546" s="84"/>
      <c r="P546" s="227">
        <f>O546*H546</f>
        <v>0</v>
      </c>
      <c r="Q546" s="227">
        <v>0</v>
      </c>
      <c r="R546" s="227">
        <f>Q546*H546</f>
        <v>0</v>
      </c>
      <c r="S546" s="227">
        <v>0</v>
      </c>
      <c r="T546" s="228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29" t="s">
        <v>151</v>
      </c>
      <c r="AT546" s="229" t="s">
        <v>114</v>
      </c>
      <c r="AU546" s="229" t="s">
        <v>159</v>
      </c>
      <c r="AY546" s="17" t="s">
        <v>111</v>
      </c>
      <c r="BE546" s="230">
        <f>IF(N546="základní",J546,0)</f>
        <v>0</v>
      </c>
      <c r="BF546" s="230">
        <f>IF(N546="snížená",J546,0)</f>
        <v>0</v>
      </c>
      <c r="BG546" s="230">
        <f>IF(N546="zákl. přenesená",J546,0)</f>
        <v>0</v>
      </c>
      <c r="BH546" s="230">
        <f>IF(N546="sníž. přenesená",J546,0)</f>
        <v>0</v>
      </c>
      <c r="BI546" s="230">
        <f>IF(N546="nulová",J546,0)</f>
        <v>0</v>
      </c>
      <c r="BJ546" s="17" t="s">
        <v>80</v>
      </c>
      <c r="BK546" s="230">
        <f>ROUND(I546*H546,2)</f>
        <v>0</v>
      </c>
      <c r="BL546" s="17" t="s">
        <v>151</v>
      </c>
      <c r="BM546" s="229" t="s">
        <v>843</v>
      </c>
    </row>
    <row r="547" spans="1:47" s="2" customFormat="1" ht="12">
      <c r="A547" s="38"/>
      <c r="B547" s="39"/>
      <c r="C547" s="40"/>
      <c r="D547" s="231" t="s">
        <v>121</v>
      </c>
      <c r="E547" s="40"/>
      <c r="F547" s="232" t="s">
        <v>842</v>
      </c>
      <c r="G547" s="40"/>
      <c r="H547" s="40"/>
      <c r="I547" s="136"/>
      <c r="J547" s="40"/>
      <c r="K547" s="40"/>
      <c r="L547" s="44"/>
      <c r="M547" s="233"/>
      <c r="N547" s="234"/>
      <c r="O547" s="84"/>
      <c r="P547" s="84"/>
      <c r="Q547" s="84"/>
      <c r="R547" s="84"/>
      <c r="S547" s="84"/>
      <c r="T547" s="85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121</v>
      </c>
      <c r="AU547" s="17" t="s">
        <v>159</v>
      </c>
    </row>
    <row r="548" spans="1:47" s="2" customFormat="1" ht="12">
      <c r="A548" s="38"/>
      <c r="B548" s="39"/>
      <c r="C548" s="40"/>
      <c r="D548" s="231" t="s">
        <v>153</v>
      </c>
      <c r="E548" s="40"/>
      <c r="F548" s="239" t="s">
        <v>844</v>
      </c>
      <c r="G548" s="40"/>
      <c r="H548" s="40"/>
      <c r="I548" s="136"/>
      <c r="J548" s="40"/>
      <c r="K548" s="40"/>
      <c r="L548" s="44"/>
      <c r="M548" s="233"/>
      <c r="N548" s="234"/>
      <c r="O548" s="84"/>
      <c r="P548" s="84"/>
      <c r="Q548" s="84"/>
      <c r="R548" s="84"/>
      <c r="S548" s="84"/>
      <c r="T548" s="85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7" t="s">
        <v>153</v>
      </c>
      <c r="AU548" s="17" t="s">
        <v>159</v>
      </c>
    </row>
    <row r="549" spans="1:65" s="2" customFormat="1" ht="16.5" customHeight="1">
      <c r="A549" s="38"/>
      <c r="B549" s="39"/>
      <c r="C549" s="218" t="s">
        <v>845</v>
      </c>
      <c r="D549" s="218" t="s">
        <v>114</v>
      </c>
      <c r="E549" s="219" t="s">
        <v>846</v>
      </c>
      <c r="F549" s="220" t="s">
        <v>847</v>
      </c>
      <c r="G549" s="221" t="s">
        <v>150</v>
      </c>
      <c r="H549" s="222">
        <v>3</v>
      </c>
      <c r="I549" s="223"/>
      <c r="J549" s="224">
        <f>ROUND(I549*H549,2)</f>
        <v>0</v>
      </c>
      <c r="K549" s="220" t="s">
        <v>19</v>
      </c>
      <c r="L549" s="44"/>
      <c r="M549" s="225" t="s">
        <v>19</v>
      </c>
      <c r="N549" s="226" t="s">
        <v>43</v>
      </c>
      <c r="O549" s="84"/>
      <c r="P549" s="227">
        <f>O549*H549</f>
        <v>0</v>
      </c>
      <c r="Q549" s="227">
        <v>0</v>
      </c>
      <c r="R549" s="227">
        <f>Q549*H549</f>
        <v>0</v>
      </c>
      <c r="S549" s="227">
        <v>0</v>
      </c>
      <c r="T549" s="228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29" t="s">
        <v>151</v>
      </c>
      <c r="AT549" s="229" t="s">
        <v>114</v>
      </c>
      <c r="AU549" s="229" t="s">
        <v>159</v>
      </c>
      <c r="AY549" s="17" t="s">
        <v>111</v>
      </c>
      <c r="BE549" s="230">
        <f>IF(N549="základní",J549,0)</f>
        <v>0</v>
      </c>
      <c r="BF549" s="230">
        <f>IF(N549="snížená",J549,0)</f>
        <v>0</v>
      </c>
      <c r="BG549" s="230">
        <f>IF(N549="zákl. přenesená",J549,0)</f>
        <v>0</v>
      </c>
      <c r="BH549" s="230">
        <f>IF(N549="sníž. přenesená",J549,0)</f>
        <v>0</v>
      </c>
      <c r="BI549" s="230">
        <f>IF(N549="nulová",J549,0)</f>
        <v>0</v>
      </c>
      <c r="BJ549" s="17" t="s">
        <v>80</v>
      </c>
      <c r="BK549" s="230">
        <f>ROUND(I549*H549,2)</f>
        <v>0</v>
      </c>
      <c r="BL549" s="17" t="s">
        <v>151</v>
      </c>
      <c r="BM549" s="229" t="s">
        <v>848</v>
      </c>
    </row>
    <row r="550" spans="1:47" s="2" customFormat="1" ht="12">
      <c r="A550" s="38"/>
      <c r="B550" s="39"/>
      <c r="C550" s="40"/>
      <c r="D550" s="231" t="s">
        <v>121</v>
      </c>
      <c r="E550" s="40"/>
      <c r="F550" s="232" t="s">
        <v>847</v>
      </c>
      <c r="G550" s="40"/>
      <c r="H550" s="40"/>
      <c r="I550" s="136"/>
      <c r="J550" s="40"/>
      <c r="K550" s="40"/>
      <c r="L550" s="44"/>
      <c r="M550" s="233"/>
      <c r="N550" s="234"/>
      <c r="O550" s="84"/>
      <c r="P550" s="84"/>
      <c r="Q550" s="84"/>
      <c r="R550" s="84"/>
      <c r="S550" s="84"/>
      <c r="T550" s="85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T550" s="17" t="s">
        <v>121</v>
      </c>
      <c r="AU550" s="17" t="s">
        <v>159</v>
      </c>
    </row>
    <row r="551" spans="1:47" s="2" customFormat="1" ht="12">
      <c r="A551" s="38"/>
      <c r="B551" s="39"/>
      <c r="C551" s="40"/>
      <c r="D551" s="231" t="s">
        <v>153</v>
      </c>
      <c r="E551" s="40"/>
      <c r="F551" s="239" t="s">
        <v>849</v>
      </c>
      <c r="G551" s="40"/>
      <c r="H551" s="40"/>
      <c r="I551" s="136"/>
      <c r="J551" s="40"/>
      <c r="K551" s="40"/>
      <c r="L551" s="44"/>
      <c r="M551" s="233"/>
      <c r="N551" s="234"/>
      <c r="O551" s="84"/>
      <c r="P551" s="84"/>
      <c r="Q551" s="84"/>
      <c r="R551" s="84"/>
      <c r="S551" s="84"/>
      <c r="T551" s="85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T551" s="17" t="s">
        <v>153</v>
      </c>
      <c r="AU551" s="17" t="s">
        <v>159</v>
      </c>
    </row>
    <row r="552" spans="1:65" s="2" customFormat="1" ht="16.5" customHeight="1">
      <c r="A552" s="38"/>
      <c r="B552" s="39"/>
      <c r="C552" s="218" t="s">
        <v>850</v>
      </c>
      <c r="D552" s="218" t="s">
        <v>114</v>
      </c>
      <c r="E552" s="219" t="s">
        <v>851</v>
      </c>
      <c r="F552" s="220" t="s">
        <v>852</v>
      </c>
      <c r="G552" s="221" t="s">
        <v>150</v>
      </c>
      <c r="H552" s="222">
        <v>1</v>
      </c>
      <c r="I552" s="223"/>
      <c r="J552" s="224">
        <f>ROUND(I552*H552,2)</f>
        <v>0</v>
      </c>
      <c r="K552" s="220" t="s">
        <v>19</v>
      </c>
      <c r="L552" s="44"/>
      <c r="M552" s="225" t="s">
        <v>19</v>
      </c>
      <c r="N552" s="226" t="s">
        <v>43</v>
      </c>
      <c r="O552" s="84"/>
      <c r="P552" s="227">
        <f>O552*H552</f>
        <v>0</v>
      </c>
      <c r="Q552" s="227">
        <v>0</v>
      </c>
      <c r="R552" s="227">
        <f>Q552*H552</f>
        <v>0</v>
      </c>
      <c r="S552" s="227">
        <v>0</v>
      </c>
      <c r="T552" s="228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29" t="s">
        <v>151</v>
      </c>
      <c r="AT552" s="229" t="s">
        <v>114</v>
      </c>
      <c r="AU552" s="229" t="s">
        <v>159</v>
      </c>
      <c r="AY552" s="17" t="s">
        <v>111</v>
      </c>
      <c r="BE552" s="230">
        <f>IF(N552="základní",J552,0)</f>
        <v>0</v>
      </c>
      <c r="BF552" s="230">
        <f>IF(N552="snížená",J552,0)</f>
        <v>0</v>
      </c>
      <c r="BG552" s="230">
        <f>IF(N552="zákl. přenesená",J552,0)</f>
        <v>0</v>
      </c>
      <c r="BH552" s="230">
        <f>IF(N552="sníž. přenesená",J552,0)</f>
        <v>0</v>
      </c>
      <c r="BI552" s="230">
        <f>IF(N552="nulová",J552,0)</f>
        <v>0</v>
      </c>
      <c r="BJ552" s="17" t="s">
        <v>80</v>
      </c>
      <c r="BK552" s="230">
        <f>ROUND(I552*H552,2)</f>
        <v>0</v>
      </c>
      <c r="BL552" s="17" t="s">
        <v>151</v>
      </c>
      <c r="BM552" s="229" t="s">
        <v>853</v>
      </c>
    </row>
    <row r="553" spans="1:47" s="2" customFormat="1" ht="12">
      <c r="A553" s="38"/>
      <c r="B553" s="39"/>
      <c r="C553" s="40"/>
      <c r="D553" s="231" t="s">
        <v>121</v>
      </c>
      <c r="E553" s="40"/>
      <c r="F553" s="232" t="s">
        <v>852</v>
      </c>
      <c r="G553" s="40"/>
      <c r="H553" s="40"/>
      <c r="I553" s="136"/>
      <c r="J553" s="40"/>
      <c r="K553" s="40"/>
      <c r="L553" s="44"/>
      <c r="M553" s="233"/>
      <c r="N553" s="234"/>
      <c r="O553" s="84"/>
      <c r="P553" s="84"/>
      <c r="Q553" s="84"/>
      <c r="R553" s="84"/>
      <c r="S553" s="84"/>
      <c r="T553" s="85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T553" s="17" t="s">
        <v>121</v>
      </c>
      <c r="AU553" s="17" t="s">
        <v>159</v>
      </c>
    </row>
    <row r="554" spans="1:47" s="2" customFormat="1" ht="12">
      <c r="A554" s="38"/>
      <c r="B554" s="39"/>
      <c r="C554" s="40"/>
      <c r="D554" s="231" t="s">
        <v>153</v>
      </c>
      <c r="E554" s="40"/>
      <c r="F554" s="239" t="s">
        <v>854</v>
      </c>
      <c r="G554" s="40"/>
      <c r="H554" s="40"/>
      <c r="I554" s="136"/>
      <c r="J554" s="40"/>
      <c r="K554" s="40"/>
      <c r="L554" s="44"/>
      <c r="M554" s="233"/>
      <c r="N554" s="234"/>
      <c r="O554" s="84"/>
      <c r="P554" s="84"/>
      <c r="Q554" s="84"/>
      <c r="R554" s="84"/>
      <c r="S554" s="84"/>
      <c r="T554" s="85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T554" s="17" t="s">
        <v>153</v>
      </c>
      <c r="AU554" s="17" t="s">
        <v>159</v>
      </c>
    </row>
    <row r="555" spans="1:51" s="13" customFormat="1" ht="12">
      <c r="A555" s="13"/>
      <c r="B555" s="240"/>
      <c r="C555" s="241"/>
      <c r="D555" s="231" t="s">
        <v>402</v>
      </c>
      <c r="E555" s="242" t="s">
        <v>19</v>
      </c>
      <c r="F555" s="243" t="s">
        <v>855</v>
      </c>
      <c r="G555" s="241"/>
      <c r="H555" s="244">
        <v>1</v>
      </c>
      <c r="I555" s="245"/>
      <c r="J555" s="241"/>
      <c r="K555" s="241"/>
      <c r="L555" s="246"/>
      <c r="M555" s="247"/>
      <c r="N555" s="248"/>
      <c r="O555" s="248"/>
      <c r="P555" s="248"/>
      <c r="Q555" s="248"/>
      <c r="R555" s="248"/>
      <c r="S555" s="248"/>
      <c r="T555" s="24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0" t="s">
        <v>402</v>
      </c>
      <c r="AU555" s="250" t="s">
        <v>159</v>
      </c>
      <c r="AV555" s="13" t="s">
        <v>82</v>
      </c>
      <c r="AW555" s="13" t="s">
        <v>33</v>
      </c>
      <c r="AX555" s="13" t="s">
        <v>80</v>
      </c>
      <c r="AY555" s="250" t="s">
        <v>111</v>
      </c>
    </row>
    <row r="556" spans="1:65" s="2" customFormat="1" ht="16.5" customHeight="1">
      <c r="A556" s="38"/>
      <c r="B556" s="39"/>
      <c r="C556" s="218" t="s">
        <v>856</v>
      </c>
      <c r="D556" s="218" t="s">
        <v>114</v>
      </c>
      <c r="E556" s="219" t="s">
        <v>857</v>
      </c>
      <c r="F556" s="220" t="s">
        <v>858</v>
      </c>
      <c r="G556" s="221" t="s">
        <v>150</v>
      </c>
      <c r="H556" s="222">
        <v>1</v>
      </c>
      <c r="I556" s="223"/>
      <c r="J556" s="224">
        <f>ROUND(I556*H556,2)</f>
        <v>0</v>
      </c>
      <c r="K556" s="220" t="s">
        <v>19</v>
      </c>
      <c r="L556" s="44"/>
      <c r="M556" s="225" t="s">
        <v>19</v>
      </c>
      <c r="N556" s="226" t="s">
        <v>43</v>
      </c>
      <c r="O556" s="84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29" t="s">
        <v>151</v>
      </c>
      <c r="AT556" s="229" t="s">
        <v>114</v>
      </c>
      <c r="AU556" s="229" t="s">
        <v>159</v>
      </c>
      <c r="AY556" s="17" t="s">
        <v>111</v>
      </c>
      <c r="BE556" s="230">
        <f>IF(N556="základní",J556,0)</f>
        <v>0</v>
      </c>
      <c r="BF556" s="230">
        <f>IF(N556="snížená",J556,0)</f>
        <v>0</v>
      </c>
      <c r="BG556" s="230">
        <f>IF(N556="zákl. přenesená",J556,0)</f>
        <v>0</v>
      </c>
      <c r="BH556" s="230">
        <f>IF(N556="sníž. přenesená",J556,0)</f>
        <v>0</v>
      </c>
      <c r="BI556" s="230">
        <f>IF(N556="nulová",J556,0)</f>
        <v>0</v>
      </c>
      <c r="BJ556" s="17" t="s">
        <v>80</v>
      </c>
      <c r="BK556" s="230">
        <f>ROUND(I556*H556,2)</f>
        <v>0</v>
      </c>
      <c r="BL556" s="17" t="s">
        <v>151</v>
      </c>
      <c r="BM556" s="229" t="s">
        <v>859</v>
      </c>
    </row>
    <row r="557" spans="1:47" s="2" customFormat="1" ht="12">
      <c r="A557" s="38"/>
      <c r="B557" s="39"/>
      <c r="C557" s="40"/>
      <c r="D557" s="231" t="s">
        <v>121</v>
      </c>
      <c r="E557" s="40"/>
      <c r="F557" s="232" t="s">
        <v>860</v>
      </c>
      <c r="G557" s="40"/>
      <c r="H557" s="40"/>
      <c r="I557" s="136"/>
      <c r="J557" s="40"/>
      <c r="K557" s="40"/>
      <c r="L557" s="44"/>
      <c r="M557" s="233"/>
      <c r="N557" s="234"/>
      <c r="O557" s="84"/>
      <c r="P557" s="84"/>
      <c r="Q557" s="84"/>
      <c r="R557" s="84"/>
      <c r="S557" s="84"/>
      <c r="T557" s="85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121</v>
      </c>
      <c r="AU557" s="17" t="s">
        <v>159</v>
      </c>
    </row>
    <row r="558" spans="1:47" s="2" customFormat="1" ht="12">
      <c r="A558" s="38"/>
      <c r="B558" s="39"/>
      <c r="C558" s="40"/>
      <c r="D558" s="231" t="s">
        <v>153</v>
      </c>
      <c r="E558" s="40"/>
      <c r="F558" s="239" t="s">
        <v>861</v>
      </c>
      <c r="G558" s="40"/>
      <c r="H558" s="40"/>
      <c r="I558" s="136"/>
      <c r="J558" s="40"/>
      <c r="K558" s="40"/>
      <c r="L558" s="44"/>
      <c r="M558" s="233"/>
      <c r="N558" s="234"/>
      <c r="O558" s="84"/>
      <c r="P558" s="84"/>
      <c r="Q558" s="84"/>
      <c r="R558" s="84"/>
      <c r="S558" s="84"/>
      <c r="T558" s="85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153</v>
      </c>
      <c r="AU558" s="17" t="s">
        <v>159</v>
      </c>
    </row>
    <row r="559" spans="1:65" s="2" customFormat="1" ht="16.5" customHeight="1">
      <c r="A559" s="38"/>
      <c r="B559" s="39"/>
      <c r="C559" s="218" t="s">
        <v>862</v>
      </c>
      <c r="D559" s="218" t="s">
        <v>114</v>
      </c>
      <c r="E559" s="219" t="s">
        <v>863</v>
      </c>
      <c r="F559" s="220" t="s">
        <v>864</v>
      </c>
      <c r="G559" s="221" t="s">
        <v>150</v>
      </c>
      <c r="H559" s="222">
        <v>1</v>
      </c>
      <c r="I559" s="223"/>
      <c r="J559" s="224">
        <f>ROUND(I559*H559,2)</f>
        <v>0</v>
      </c>
      <c r="K559" s="220" t="s">
        <v>19</v>
      </c>
      <c r="L559" s="44"/>
      <c r="M559" s="225" t="s">
        <v>19</v>
      </c>
      <c r="N559" s="226" t="s">
        <v>43</v>
      </c>
      <c r="O559" s="84"/>
      <c r="P559" s="227">
        <f>O559*H559</f>
        <v>0</v>
      </c>
      <c r="Q559" s="227">
        <v>0</v>
      </c>
      <c r="R559" s="227">
        <f>Q559*H559</f>
        <v>0</v>
      </c>
      <c r="S559" s="227">
        <v>0</v>
      </c>
      <c r="T559" s="228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29" t="s">
        <v>151</v>
      </c>
      <c r="AT559" s="229" t="s">
        <v>114</v>
      </c>
      <c r="AU559" s="229" t="s">
        <v>159</v>
      </c>
      <c r="AY559" s="17" t="s">
        <v>111</v>
      </c>
      <c r="BE559" s="230">
        <f>IF(N559="základní",J559,0)</f>
        <v>0</v>
      </c>
      <c r="BF559" s="230">
        <f>IF(N559="snížená",J559,0)</f>
        <v>0</v>
      </c>
      <c r="BG559" s="230">
        <f>IF(N559="zákl. přenesená",J559,0)</f>
        <v>0</v>
      </c>
      <c r="BH559" s="230">
        <f>IF(N559="sníž. přenesená",J559,0)</f>
        <v>0</v>
      </c>
      <c r="BI559" s="230">
        <f>IF(N559="nulová",J559,0)</f>
        <v>0</v>
      </c>
      <c r="BJ559" s="17" t="s">
        <v>80</v>
      </c>
      <c r="BK559" s="230">
        <f>ROUND(I559*H559,2)</f>
        <v>0</v>
      </c>
      <c r="BL559" s="17" t="s">
        <v>151</v>
      </c>
      <c r="BM559" s="229" t="s">
        <v>865</v>
      </c>
    </row>
    <row r="560" spans="1:47" s="2" customFormat="1" ht="12">
      <c r="A560" s="38"/>
      <c r="B560" s="39"/>
      <c r="C560" s="40"/>
      <c r="D560" s="231" t="s">
        <v>121</v>
      </c>
      <c r="E560" s="40"/>
      <c r="F560" s="232" t="s">
        <v>866</v>
      </c>
      <c r="G560" s="40"/>
      <c r="H560" s="40"/>
      <c r="I560" s="136"/>
      <c r="J560" s="40"/>
      <c r="K560" s="40"/>
      <c r="L560" s="44"/>
      <c r="M560" s="233"/>
      <c r="N560" s="234"/>
      <c r="O560" s="84"/>
      <c r="P560" s="84"/>
      <c r="Q560" s="84"/>
      <c r="R560" s="84"/>
      <c r="S560" s="84"/>
      <c r="T560" s="85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T560" s="17" t="s">
        <v>121</v>
      </c>
      <c r="AU560" s="17" t="s">
        <v>159</v>
      </c>
    </row>
    <row r="561" spans="1:47" s="2" customFormat="1" ht="12">
      <c r="A561" s="38"/>
      <c r="B561" s="39"/>
      <c r="C561" s="40"/>
      <c r="D561" s="231" t="s">
        <v>153</v>
      </c>
      <c r="E561" s="40"/>
      <c r="F561" s="239" t="s">
        <v>867</v>
      </c>
      <c r="G561" s="40"/>
      <c r="H561" s="40"/>
      <c r="I561" s="136"/>
      <c r="J561" s="40"/>
      <c r="K561" s="40"/>
      <c r="L561" s="44"/>
      <c r="M561" s="233"/>
      <c r="N561" s="234"/>
      <c r="O561" s="84"/>
      <c r="P561" s="84"/>
      <c r="Q561" s="84"/>
      <c r="R561" s="84"/>
      <c r="S561" s="84"/>
      <c r="T561" s="85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7" t="s">
        <v>153</v>
      </c>
      <c r="AU561" s="17" t="s">
        <v>159</v>
      </c>
    </row>
    <row r="562" spans="1:65" s="2" customFormat="1" ht="16.5" customHeight="1">
      <c r="A562" s="38"/>
      <c r="B562" s="39"/>
      <c r="C562" s="218" t="s">
        <v>868</v>
      </c>
      <c r="D562" s="218" t="s">
        <v>114</v>
      </c>
      <c r="E562" s="219" t="s">
        <v>869</v>
      </c>
      <c r="F562" s="220" t="s">
        <v>870</v>
      </c>
      <c r="G562" s="221" t="s">
        <v>150</v>
      </c>
      <c r="H562" s="222">
        <v>1</v>
      </c>
      <c r="I562" s="223"/>
      <c r="J562" s="224">
        <f>ROUND(I562*H562,2)</f>
        <v>0</v>
      </c>
      <c r="K562" s="220" t="s">
        <v>19</v>
      </c>
      <c r="L562" s="44"/>
      <c r="M562" s="225" t="s">
        <v>19</v>
      </c>
      <c r="N562" s="226" t="s">
        <v>43</v>
      </c>
      <c r="O562" s="84"/>
      <c r="P562" s="227">
        <f>O562*H562</f>
        <v>0</v>
      </c>
      <c r="Q562" s="227">
        <v>0</v>
      </c>
      <c r="R562" s="227">
        <f>Q562*H562</f>
        <v>0</v>
      </c>
      <c r="S562" s="227">
        <v>0</v>
      </c>
      <c r="T562" s="228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29" t="s">
        <v>151</v>
      </c>
      <c r="AT562" s="229" t="s">
        <v>114</v>
      </c>
      <c r="AU562" s="229" t="s">
        <v>159</v>
      </c>
      <c r="AY562" s="17" t="s">
        <v>111</v>
      </c>
      <c r="BE562" s="230">
        <f>IF(N562="základní",J562,0)</f>
        <v>0</v>
      </c>
      <c r="BF562" s="230">
        <f>IF(N562="snížená",J562,0)</f>
        <v>0</v>
      </c>
      <c r="BG562" s="230">
        <f>IF(N562="zákl. přenesená",J562,0)</f>
        <v>0</v>
      </c>
      <c r="BH562" s="230">
        <f>IF(N562="sníž. přenesená",J562,0)</f>
        <v>0</v>
      </c>
      <c r="BI562" s="230">
        <f>IF(N562="nulová",J562,0)</f>
        <v>0</v>
      </c>
      <c r="BJ562" s="17" t="s">
        <v>80</v>
      </c>
      <c r="BK562" s="230">
        <f>ROUND(I562*H562,2)</f>
        <v>0</v>
      </c>
      <c r="BL562" s="17" t="s">
        <v>151</v>
      </c>
      <c r="BM562" s="229" t="s">
        <v>871</v>
      </c>
    </row>
    <row r="563" spans="1:47" s="2" customFormat="1" ht="12">
      <c r="A563" s="38"/>
      <c r="B563" s="39"/>
      <c r="C563" s="40"/>
      <c r="D563" s="231" t="s">
        <v>121</v>
      </c>
      <c r="E563" s="40"/>
      <c r="F563" s="232" t="s">
        <v>872</v>
      </c>
      <c r="G563" s="40"/>
      <c r="H563" s="40"/>
      <c r="I563" s="136"/>
      <c r="J563" s="40"/>
      <c r="K563" s="40"/>
      <c r="L563" s="44"/>
      <c r="M563" s="233"/>
      <c r="N563" s="234"/>
      <c r="O563" s="84"/>
      <c r="P563" s="84"/>
      <c r="Q563" s="84"/>
      <c r="R563" s="84"/>
      <c r="S563" s="84"/>
      <c r="T563" s="85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7" t="s">
        <v>121</v>
      </c>
      <c r="AU563" s="17" t="s">
        <v>159</v>
      </c>
    </row>
    <row r="564" spans="1:47" s="2" customFormat="1" ht="12">
      <c r="A564" s="38"/>
      <c r="B564" s="39"/>
      <c r="C564" s="40"/>
      <c r="D564" s="231" t="s">
        <v>153</v>
      </c>
      <c r="E564" s="40"/>
      <c r="F564" s="239" t="s">
        <v>873</v>
      </c>
      <c r="G564" s="40"/>
      <c r="H564" s="40"/>
      <c r="I564" s="136"/>
      <c r="J564" s="40"/>
      <c r="K564" s="40"/>
      <c r="L564" s="44"/>
      <c r="M564" s="233"/>
      <c r="N564" s="234"/>
      <c r="O564" s="84"/>
      <c r="P564" s="84"/>
      <c r="Q564" s="84"/>
      <c r="R564" s="84"/>
      <c r="S564" s="84"/>
      <c r="T564" s="85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T564" s="17" t="s">
        <v>153</v>
      </c>
      <c r="AU564" s="17" t="s">
        <v>159</v>
      </c>
    </row>
    <row r="565" spans="1:65" s="2" customFormat="1" ht="16.5" customHeight="1">
      <c r="A565" s="38"/>
      <c r="B565" s="39"/>
      <c r="C565" s="218" t="s">
        <v>874</v>
      </c>
      <c r="D565" s="218" t="s">
        <v>114</v>
      </c>
      <c r="E565" s="219" t="s">
        <v>875</v>
      </c>
      <c r="F565" s="220" t="s">
        <v>876</v>
      </c>
      <c r="G565" s="221" t="s">
        <v>150</v>
      </c>
      <c r="H565" s="222">
        <v>2</v>
      </c>
      <c r="I565" s="223"/>
      <c r="J565" s="224">
        <f>ROUND(I565*H565,2)</f>
        <v>0</v>
      </c>
      <c r="K565" s="220" t="s">
        <v>19</v>
      </c>
      <c r="L565" s="44"/>
      <c r="M565" s="225" t="s">
        <v>19</v>
      </c>
      <c r="N565" s="226" t="s">
        <v>43</v>
      </c>
      <c r="O565" s="84"/>
      <c r="P565" s="227">
        <f>O565*H565</f>
        <v>0</v>
      </c>
      <c r="Q565" s="227">
        <v>0</v>
      </c>
      <c r="R565" s="227">
        <f>Q565*H565</f>
        <v>0</v>
      </c>
      <c r="S565" s="227">
        <v>0</v>
      </c>
      <c r="T565" s="228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29" t="s">
        <v>151</v>
      </c>
      <c r="AT565" s="229" t="s">
        <v>114</v>
      </c>
      <c r="AU565" s="229" t="s">
        <v>159</v>
      </c>
      <c r="AY565" s="17" t="s">
        <v>111</v>
      </c>
      <c r="BE565" s="230">
        <f>IF(N565="základní",J565,0)</f>
        <v>0</v>
      </c>
      <c r="BF565" s="230">
        <f>IF(N565="snížená",J565,0)</f>
        <v>0</v>
      </c>
      <c r="BG565" s="230">
        <f>IF(N565="zákl. přenesená",J565,0)</f>
        <v>0</v>
      </c>
      <c r="BH565" s="230">
        <f>IF(N565="sníž. přenesená",J565,0)</f>
        <v>0</v>
      </c>
      <c r="BI565" s="230">
        <f>IF(N565="nulová",J565,0)</f>
        <v>0</v>
      </c>
      <c r="BJ565" s="17" t="s">
        <v>80</v>
      </c>
      <c r="BK565" s="230">
        <f>ROUND(I565*H565,2)</f>
        <v>0</v>
      </c>
      <c r="BL565" s="17" t="s">
        <v>151</v>
      </c>
      <c r="BM565" s="229" t="s">
        <v>877</v>
      </c>
    </row>
    <row r="566" spans="1:47" s="2" customFormat="1" ht="12">
      <c r="A566" s="38"/>
      <c r="B566" s="39"/>
      <c r="C566" s="40"/>
      <c r="D566" s="231" t="s">
        <v>121</v>
      </c>
      <c r="E566" s="40"/>
      <c r="F566" s="232" t="s">
        <v>878</v>
      </c>
      <c r="G566" s="40"/>
      <c r="H566" s="40"/>
      <c r="I566" s="136"/>
      <c r="J566" s="40"/>
      <c r="K566" s="40"/>
      <c r="L566" s="44"/>
      <c r="M566" s="233"/>
      <c r="N566" s="234"/>
      <c r="O566" s="84"/>
      <c r="P566" s="84"/>
      <c r="Q566" s="84"/>
      <c r="R566" s="84"/>
      <c r="S566" s="84"/>
      <c r="T566" s="85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7" t="s">
        <v>121</v>
      </c>
      <c r="AU566" s="17" t="s">
        <v>159</v>
      </c>
    </row>
    <row r="567" spans="1:47" s="2" customFormat="1" ht="12">
      <c r="A567" s="38"/>
      <c r="B567" s="39"/>
      <c r="C567" s="40"/>
      <c r="D567" s="231" t="s">
        <v>153</v>
      </c>
      <c r="E567" s="40"/>
      <c r="F567" s="239" t="s">
        <v>879</v>
      </c>
      <c r="G567" s="40"/>
      <c r="H567" s="40"/>
      <c r="I567" s="136"/>
      <c r="J567" s="40"/>
      <c r="K567" s="40"/>
      <c r="L567" s="44"/>
      <c r="M567" s="233"/>
      <c r="N567" s="234"/>
      <c r="O567" s="84"/>
      <c r="P567" s="84"/>
      <c r="Q567" s="84"/>
      <c r="R567" s="84"/>
      <c r="S567" s="84"/>
      <c r="T567" s="85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T567" s="17" t="s">
        <v>153</v>
      </c>
      <c r="AU567" s="17" t="s">
        <v>159</v>
      </c>
    </row>
    <row r="568" spans="1:65" s="2" customFormat="1" ht="16.5" customHeight="1">
      <c r="A568" s="38"/>
      <c r="B568" s="39"/>
      <c r="C568" s="218" t="s">
        <v>880</v>
      </c>
      <c r="D568" s="218" t="s">
        <v>114</v>
      </c>
      <c r="E568" s="219" t="s">
        <v>881</v>
      </c>
      <c r="F568" s="220" t="s">
        <v>882</v>
      </c>
      <c r="G568" s="221" t="s">
        <v>150</v>
      </c>
      <c r="H568" s="222">
        <v>1</v>
      </c>
      <c r="I568" s="223"/>
      <c r="J568" s="224">
        <f>ROUND(I568*H568,2)</f>
        <v>0</v>
      </c>
      <c r="K568" s="220" t="s">
        <v>19</v>
      </c>
      <c r="L568" s="44"/>
      <c r="M568" s="225" t="s">
        <v>19</v>
      </c>
      <c r="N568" s="226" t="s">
        <v>43</v>
      </c>
      <c r="O568" s="84"/>
      <c r="P568" s="227">
        <f>O568*H568</f>
        <v>0</v>
      </c>
      <c r="Q568" s="227">
        <v>0</v>
      </c>
      <c r="R568" s="227">
        <f>Q568*H568</f>
        <v>0</v>
      </c>
      <c r="S568" s="227">
        <v>0</v>
      </c>
      <c r="T568" s="228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29" t="s">
        <v>151</v>
      </c>
      <c r="AT568" s="229" t="s">
        <v>114</v>
      </c>
      <c r="AU568" s="229" t="s">
        <v>159</v>
      </c>
      <c r="AY568" s="17" t="s">
        <v>111</v>
      </c>
      <c r="BE568" s="230">
        <f>IF(N568="základní",J568,0)</f>
        <v>0</v>
      </c>
      <c r="BF568" s="230">
        <f>IF(N568="snížená",J568,0)</f>
        <v>0</v>
      </c>
      <c r="BG568" s="230">
        <f>IF(N568="zákl. přenesená",J568,0)</f>
        <v>0</v>
      </c>
      <c r="BH568" s="230">
        <f>IF(N568="sníž. přenesená",J568,0)</f>
        <v>0</v>
      </c>
      <c r="BI568" s="230">
        <f>IF(N568="nulová",J568,0)</f>
        <v>0</v>
      </c>
      <c r="BJ568" s="17" t="s">
        <v>80</v>
      </c>
      <c r="BK568" s="230">
        <f>ROUND(I568*H568,2)</f>
        <v>0</v>
      </c>
      <c r="BL568" s="17" t="s">
        <v>151</v>
      </c>
      <c r="BM568" s="229" t="s">
        <v>883</v>
      </c>
    </row>
    <row r="569" spans="1:47" s="2" customFormat="1" ht="12">
      <c r="A569" s="38"/>
      <c r="B569" s="39"/>
      <c r="C569" s="40"/>
      <c r="D569" s="231" t="s">
        <v>121</v>
      </c>
      <c r="E569" s="40"/>
      <c r="F569" s="232" t="s">
        <v>884</v>
      </c>
      <c r="G569" s="40"/>
      <c r="H569" s="40"/>
      <c r="I569" s="136"/>
      <c r="J569" s="40"/>
      <c r="K569" s="40"/>
      <c r="L569" s="44"/>
      <c r="M569" s="233"/>
      <c r="N569" s="234"/>
      <c r="O569" s="84"/>
      <c r="P569" s="84"/>
      <c r="Q569" s="84"/>
      <c r="R569" s="84"/>
      <c r="S569" s="84"/>
      <c r="T569" s="85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121</v>
      </c>
      <c r="AU569" s="17" t="s">
        <v>159</v>
      </c>
    </row>
    <row r="570" spans="1:47" s="2" customFormat="1" ht="12">
      <c r="A570" s="38"/>
      <c r="B570" s="39"/>
      <c r="C570" s="40"/>
      <c r="D570" s="231" t="s">
        <v>153</v>
      </c>
      <c r="E570" s="40"/>
      <c r="F570" s="239" t="s">
        <v>885</v>
      </c>
      <c r="G570" s="40"/>
      <c r="H570" s="40"/>
      <c r="I570" s="136"/>
      <c r="J570" s="40"/>
      <c r="K570" s="40"/>
      <c r="L570" s="44"/>
      <c r="M570" s="233"/>
      <c r="N570" s="234"/>
      <c r="O570" s="84"/>
      <c r="P570" s="84"/>
      <c r="Q570" s="84"/>
      <c r="R570" s="84"/>
      <c r="S570" s="84"/>
      <c r="T570" s="85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T570" s="17" t="s">
        <v>153</v>
      </c>
      <c r="AU570" s="17" t="s">
        <v>159</v>
      </c>
    </row>
    <row r="571" spans="1:65" s="2" customFormat="1" ht="16.5" customHeight="1">
      <c r="A571" s="38"/>
      <c r="B571" s="39"/>
      <c r="C571" s="218" t="s">
        <v>886</v>
      </c>
      <c r="D571" s="218" t="s">
        <v>114</v>
      </c>
      <c r="E571" s="219" t="s">
        <v>887</v>
      </c>
      <c r="F571" s="220" t="s">
        <v>888</v>
      </c>
      <c r="G571" s="221" t="s">
        <v>150</v>
      </c>
      <c r="H571" s="222">
        <v>3</v>
      </c>
      <c r="I571" s="223"/>
      <c r="J571" s="224">
        <f>ROUND(I571*H571,2)</f>
        <v>0</v>
      </c>
      <c r="K571" s="220" t="s">
        <v>19</v>
      </c>
      <c r="L571" s="44"/>
      <c r="M571" s="225" t="s">
        <v>19</v>
      </c>
      <c r="N571" s="226" t="s">
        <v>43</v>
      </c>
      <c r="O571" s="84"/>
      <c r="P571" s="227">
        <f>O571*H571</f>
        <v>0</v>
      </c>
      <c r="Q571" s="227">
        <v>0</v>
      </c>
      <c r="R571" s="227">
        <f>Q571*H571</f>
        <v>0</v>
      </c>
      <c r="S571" s="227">
        <v>0</v>
      </c>
      <c r="T571" s="228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29" t="s">
        <v>151</v>
      </c>
      <c r="AT571" s="229" t="s">
        <v>114</v>
      </c>
      <c r="AU571" s="229" t="s">
        <v>159</v>
      </c>
      <c r="AY571" s="17" t="s">
        <v>111</v>
      </c>
      <c r="BE571" s="230">
        <f>IF(N571="základní",J571,0)</f>
        <v>0</v>
      </c>
      <c r="BF571" s="230">
        <f>IF(N571="snížená",J571,0)</f>
        <v>0</v>
      </c>
      <c r="BG571" s="230">
        <f>IF(N571="zákl. přenesená",J571,0)</f>
        <v>0</v>
      </c>
      <c r="BH571" s="230">
        <f>IF(N571="sníž. přenesená",J571,0)</f>
        <v>0</v>
      </c>
      <c r="BI571" s="230">
        <f>IF(N571="nulová",J571,0)</f>
        <v>0</v>
      </c>
      <c r="BJ571" s="17" t="s">
        <v>80</v>
      </c>
      <c r="BK571" s="230">
        <f>ROUND(I571*H571,2)</f>
        <v>0</v>
      </c>
      <c r="BL571" s="17" t="s">
        <v>151</v>
      </c>
      <c r="BM571" s="229" t="s">
        <v>889</v>
      </c>
    </row>
    <row r="572" spans="1:47" s="2" customFormat="1" ht="12">
      <c r="A572" s="38"/>
      <c r="B572" s="39"/>
      <c r="C572" s="40"/>
      <c r="D572" s="231" t="s">
        <v>121</v>
      </c>
      <c r="E572" s="40"/>
      <c r="F572" s="232" t="s">
        <v>890</v>
      </c>
      <c r="G572" s="40"/>
      <c r="H572" s="40"/>
      <c r="I572" s="136"/>
      <c r="J572" s="40"/>
      <c r="K572" s="40"/>
      <c r="L572" s="44"/>
      <c r="M572" s="233"/>
      <c r="N572" s="234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121</v>
      </c>
      <c r="AU572" s="17" t="s">
        <v>159</v>
      </c>
    </row>
    <row r="573" spans="1:47" s="2" customFormat="1" ht="12">
      <c r="A573" s="38"/>
      <c r="B573" s="39"/>
      <c r="C573" s="40"/>
      <c r="D573" s="231" t="s">
        <v>153</v>
      </c>
      <c r="E573" s="40"/>
      <c r="F573" s="239" t="s">
        <v>891</v>
      </c>
      <c r="G573" s="40"/>
      <c r="H573" s="40"/>
      <c r="I573" s="136"/>
      <c r="J573" s="40"/>
      <c r="K573" s="40"/>
      <c r="L573" s="44"/>
      <c r="M573" s="233"/>
      <c r="N573" s="234"/>
      <c r="O573" s="84"/>
      <c r="P573" s="84"/>
      <c r="Q573" s="84"/>
      <c r="R573" s="84"/>
      <c r="S573" s="84"/>
      <c r="T573" s="85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7" t="s">
        <v>153</v>
      </c>
      <c r="AU573" s="17" t="s">
        <v>159</v>
      </c>
    </row>
    <row r="574" spans="1:65" s="2" customFormat="1" ht="16.5" customHeight="1">
      <c r="A574" s="38"/>
      <c r="B574" s="39"/>
      <c r="C574" s="218" t="s">
        <v>892</v>
      </c>
      <c r="D574" s="218" t="s">
        <v>114</v>
      </c>
      <c r="E574" s="219" t="s">
        <v>893</v>
      </c>
      <c r="F574" s="220" t="s">
        <v>894</v>
      </c>
      <c r="G574" s="221" t="s">
        <v>150</v>
      </c>
      <c r="H574" s="222">
        <v>4</v>
      </c>
      <c r="I574" s="223"/>
      <c r="J574" s="224">
        <f>ROUND(I574*H574,2)</f>
        <v>0</v>
      </c>
      <c r="K574" s="220" t="s">
        <v>19</v>
      </c>
      <c r="L574" s="44"/>
      <c r="M574" s="225" t="s">
        <v>19</v>
      </c>
      <c r="N574" s="226" t="s">
        <v>43</v>
      </c>
      <c r="O574" s="84"/>
      <c r="P574" s="227">
        <f>O574*H574</f>
        <v>0</v>
      </c>
      <c r="Q574" s="227">
        <v>0</v>
      </c>
      <c r="R574" s="227">
        <f>Q574*H574</f>
        <v>0</v>
      </c>
      <c r="S574" s="227">
        <v>0</v>
      </c>
      <c r="T574" s="228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29" t="s">
        <v>151</v>
      </c>
      <c r="AT574" s="229" t="s">
        <v>114</v>
      </c>
      <c r="AU574" s="229" t="s">
        <v>159</v>
      </c>
      <c r="AY574" s="17" t="s">
        <v>111</v>
      </c>
      <c r="BE574" s="230">
        <f>IF(N574="základní",J574,0)</f>
        <v>0</v>
      </c>
      <c r="BF574" s="230">
        <f>IF(N574="snížená",J574,0)</f>
        <v>0</v>
      </c>
      <c r="BG574" s="230">
        <f>IF(N574="zákl. přenesená",J574,0)</f>
        <v>0</v>
      </c>
      <c r="BH574" s="230">
        <f>IF(N574="sníž. přenesená",J574,0)</f>
        <v>0</v>
      </c>
      <c r="BI574" s="230">
        <f>IF(N574="nulová",J574,0)</f>
        <v>0</v>
      </c>
      <c r="BJ574" s="17" t="s">
        <v>80</v>
      </c>
      <c r="BK574" s="230">
        <f>ROUND(I574*H574,2)</f>
        <v>0</v>
      </c>
      <c r="BL574" s="17" t="s">
        <v>151</v>
      </c>
      <c r="BM574" s="229" t="s">
        <v>895</v>
      </c>
    </row>
    <row r="575" spans="1:47" s="2" customFormat="1" ht="12">
      <c r="A575" s="38"/>
      <c r="B575" s="39"/>
      <c r="C575" s="40"/>
      <c r="D575" s="231" t="s">
        <v>121</v>
      </c>
      <c r="E575" s="40"/>
      <c r="F575" s="232" t="s">
        <v>894</v>
      </c>
      <c r="G575" s="40"/>
      <c r="H575" s="40"/>
      <c r="I575" s="136"/>
      <c r="J575" s="40"/>
      <c r="K575" s="40"/>
      <c r="L575" s="44"/>
      <c r="M575" s="233"/>
      <c r="N575" s="234"/>
      <c r="O575" s="84"/>
      <c r="P575" s="84"/>
      <c r="Q575" s="84"/>
      <c r="R575" s="84"/>
      <c r="S575" s="84"/>
      <c r="T575" s="85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121</v>
      </c>
      <c r="AU575" s="17" t="s">
        <v>159</v>
      </c>
    </row>
    <row r="576" spans="1:47" s="2" customFormat="1" ht="12">
      <c r="A576" s="38"/>
      <c r="B576" s="39"/>
      <c r="C576" s="40"/>
      <c r="D576" s="231" t="s">
        <v>153</v>
      </c>
      <c r="E576" s="40"/>
      <c r="F576" s="239" t="s">
        <v>896</v>
      </c>
      <c r="G576" s="40"/>
      <c r="H576" s="40"/>
      <c r="I576" s="136"/>
      <c r="J576" s="40"/>
      <c r="K576" s="40"/>
      <c r="L576" s="44"/>
      <c r="M576" s="233"/>
      <c r="N576" s="234"/>
      <c r="O576" s="84"/>
      <c r="P576" s="84"/>
      <c r="Q576" s="84"/>
      <c r="R576" s="84"/>
      <c r="S576" s="84"/>
      <c r="T576" s="85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153</v>
      </c>
      <c r="AU576" s="17" t="s">
        <v>159</v>
      </c>
    </row>
    <row r="577" spans="1:65" s="2" customFormat="1" ht="16.5" customHeight="1">
      <c r="A577" s="38"/>
      <c r="B577" s="39"/>
      <c r="C577" s="218" t="s">
        <v>897</v>
      </c>
      <c r="D577" s="218" t="s">
        <v>114</v>
      </c>
      <c r="E577" s="219" t="s">
        <v>898</v>
      </c>
      <c r="F577" s="220" t="s">
        <v>899</v>
      </c>
      <c r="G577" s="221" t="s">
        <v>150</v>
      </c>
      <c r="H577" s="222">
        <v>8</v>
      </c>
      <c r="I577" s="223"/>
      <c r="J577" s="224">
        <f>ROUND(I577*H577,2)</f>
        <v>0</v>
      </c>
      <c r="K577" s="220" t="s">
        <v>19</v>
      </c>
      <c r="L577" s="44"/>
      <c r="M577" s="225" t="s">
        <v>19</v>
      </c>
      <c r="N577" s="226" t="s">
        <v>43</v>
      </c>
      <c r="O577" s="84"/>
      <c r="P577" s="227">
        <f>O577*H577</f>
        <v>0</v>
      </c>
      <c r="Q577" s="227">
        <v>0</v>
      </c>
      <c r="R577" s="227">
        <f>Q577*H577</f>
        <v>0</v>
      </c>
      <c r="S577" s="227">
        <v>0</v>
      </c>
      <c r="T577" s="228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29" t="s">
        <v>151</v>
      </c>
      <c r="AT577" s="229" t="s">
        <v>114</v>
      </c>
      <c r="AU577" s="229" t="s">
        <v>159</v>
      </c>
      <c r="AY577" s="17" t="s">
        <v>111</v>
      </c>
      <c r="BE577" s="230">
        <f>IF(N577="základní",J577,0)</f>
        <v>0</v>
      </c>
      <c r="BF577" s="230">
        <f>IF(N577="snížená",J577,0)</f>
        <v>0</v>
      </c>
      <c r="BG577" s="230">
        <f>IF(N577="zákl. přenesená",J577,0)</f>
        <v>0</v>
      </c>
      <c r="BH577" s="230">
        <f>IF(N577="sníž. přenesená",J577,0)</f>
        <v>0</v>
      </c>
      <c r="BI577" s="230">
        <f>IF(N577="nulová",J577,0)</f>
        <v>0</v>
      </c>
      <c r="BJ577" s="17" t="s">
        <v>80</v>
      </c>
      <c r="BK577" s="230">
        <f>ROUND(I577*H577,2)</f>
        <v>0</v>
      </c>
      <c r="BL577" s="17" t="s">
        <v>151</v>
      </c>
      <c r="BM577" s="229" t="s">
        <v>900</v>
      </c>
    </row>
    <row r="578" spans="1:47" s="2" customFormat="1" ht="12">
      <c r="A578" s="38"/>
      <c r="B578" s="39"/>
      <c r="C578" s="40"/>
      <c r="D578" s="231" t="s">
        <v>121</v>
      </c>
      <c r="E578" s="40"/>
      <c r="F578" s="232" t="s">
        <v>899</v>
      </c>
      <c r="G578" s="40"/>
      <c r="H578" s="40"/>
      <c r="I578" s="136"/>
      <c r="J578" s="40"/>
      <c r="K578" s="40"/>
      <c r="L578" s="44"/>
      <c r="M578" s="233"/>
      <c r="N578" s="234"/>
      <c r="O578" s="84"/>
      <c r="P578" s="84"/>
      <c r="Q578" s="84"/>
      <c r="R578" s="84"/>
      <c r="S578" s="84"/>
      <c r="T578" s="85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T578" s="17" t="s">
        <v>121</v>
      </c>
      <c r="AU578" s="17" t="s">
        <v>159</v>
      </c>
    </row>
    <row r="579" spans="1:47" s="2" customFormat="1" ht="12">
      <c r="A579" s="38"/>
      <c r="B579" s="39"/>
      <c r="C579" s="40"/>
      <c r="D579" s="231" t="s">
        <v>153</v>
      </c>
      <c r="E579" s="40"/>
      <c r="F579" s="239" t="s">
        <v>901</v>
      </c>
      <c r="G579" s="40"/>
      <c r="H579" s="40"/>
      <c r="I579" s="136"/>
      <c r="J579" s="40"/>
      <c r="K579" s="40"/>
      <c r="L579" s="44"/>
      <c r="M579" s="233"/>
      <c r="N579" s="234"/>
      <c r="O579" s="84"/>
      <c r="P579" s="84"/>
      <c r="Q579" s="84"/>
      <c r="R579" s="84"/>
      <c r="S579" s="84"/>
      <c r="T579" s="85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T579" s="17" t="s">
        <v>153</v>
      </c>
      <c r="AU579" s="17" t="s">
        <v>159</v>
      </c>
    </row>
    <row r="580" spans="1:65" s="2" customFormat="1" ht="16.5" customHeight="1">
      <c r="A580" s="38"/>
      <c r="B580" s="39"/>
      <c r="C580" s="218" t="s">
        <v>902</v>
      </c>
      <c r="D580" s="218" t="s">
        <v>114</v>
      </c>
      <c r="E580" s="219" t="s">
        <v>903</v>
      </c>
      <c r="F580" s="220" t="s">
        <v>904</v>
      </c>
      <c r="G580" s="221" t="s">
        <v>150</v>
      </c>
      <c r="H580" s="222">
        <v>2</v>
      </c>
      <c r="I580" s="223"/>
      <c r="J580" s="224">
        <f>ROUND(I580*H580,2)</f>
        <v>0</v>
      </c>
      <c r="K580" s="220" t="s">
        <v>19</v>
      </c>
      <c r="L580" s="44"/>
      <c r="M580" s="225" t="s">
        <v>19</v>
      </c>
      <c r="N580" s="226" t="s">
        <v>43</v>
      </c>
      <c r="O580" s="84"/>
      <c r="P580" s="227">
        <f>O580*H580</f>
        <v>0</v>
      </c>
      <c r="Q580" s="227">
        <v>0</v>
      </c>
      <c r="R580" s="227">
        <f>Q580*H580</f>
        <v>0</v>
      </c>
      <c r="S580" s="227">
        <v>0</v>
      </c>
      <c r="T580" s="228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29" t="s">
        <v>151</v>
      </c>
      <c r="AT580" s="229" t="s">
        <v>114</v>
      </c>
      <c r="AU580" s="229" t="s">
        <v>159</v>
      </c>
      <c r="AY580" s="17" t="s">
        <v>111</v>
      </c>
      <c r="BE580" s="230">
        <f>IF(N580="základní",J580,0)</f>
        <v>0</v>
      </c>
      <c r="BF580" s="230">
        <f>IF(N580="snížená",J580,0)</f>
        <v>0</v>
      </c>
      <c r="BG580" s="230">
        <f>IF(N580="zákl. přenesená",J580,0)</f>
        <v>0</v>
      </c>
      <c r="BH580" s="230">
        <f>IF(N580="sníž. přenesená",J580,0)</f>
        <v>0</v>
      </c>
      <c r="BI580" s="230">
        <f>IF(N580="nulová",J580,0)</f>
        <v>0</v>
      </c>
      <c r="BJ580" s="17" t="s">
        <v>80</v>
      </c>
      <c r="BK580" s="230">
        <f>ROUND(I580*H580,2)</f>
        <v>0</v>
      </c>
      <c r="BL580" s="17" t="s">
        <v>151</v>
      </c>
      <c r="BM580" s="229" t="s">
        <v>905</v>
      </c>
    </row>
    <row r="581" spans="1:47" s="2" customFormat="1" ht="12">
      <c r="A581" s="38"/>
      <c r="B581" s="39"/>
      <c r="C581" s="40"/>
      <c r="D581" s="231" t="s">
        <v>121</v>
      </c>
      <c r="E581" s="40"/>
      <c r="F581" s="232" t="s">
        <v>904</v>
      </c>
      <c r="G581" s="40"/>
      <c r="H581" s="40"/>
      <c r="I581" s="136"/>
      <c r="J581" s="40"/>
      <c r="K581" s="40"/>
      <c r="L581" s="44"/>
      <c r="M581" s="233"/>
      <c r="N581" s="234"/>
      <c r="O581" s="84"/>
      <c r="P581" s="84"/>
      <c r="Q581" s="84"/>
      <c r="R581" s="84"/>
      <c r="S581" s="84"/>
      <c r="T581" s="85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7" t="s">
        <v>121</v>
      </c>
      <c r="AU581" s="17" t="s">
        <v>159</v>
      </c>
    </row>
    <row r="582" spans="1:47" s="2" customFormat="1" ht="12">
      <c r="A582" s="38"/>
      <c r="B582" s="39"/>
      <c r="C582" s="40"/>
      <c r="D582" s="231" t="s">
        <v>153</v>
      </c>
      <c r="E582" s="40"/>
      <c r="F582" s="239" t="s">
        <v>906</v>
      </c>
      <c r="G582" s="40"/>
      <c r="H582" s="40"/>
      <c r="I582" s="136"/>
      <c r="J582" s="40"/>
      <c r="K582" s="40"/>
      <c r="L582" s="44"/>
      <c r="M582" s="233"/>
      <c r="N582" s="234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153</v>
      </c>
      <c r="AU582" s="17" t="s">
        <v>159</v>
      </c>
    </row>
    <row r="583" spans="1:65" s="2" customFormat="1" ht="16.5" customHeight="1">
      <c r="A583" s="38"/>
      <c r="B583" s="39"/>
      <c r="C583" s="218" t="s">
        <v>907</v>
      </c>
      <c r="D583" s="218" t="s">
        <v>114</v>
      </c>
      <c r="E583" s="219" t="s">
        <v>908</v>
      </c>
      <c r="F583" s="220" t="s">
        <v>909</v>
      </c>
      <c r="G583" s="221" t="s">
        <v>150</v>
      </c>
      <c r="H583" s="222">
        <v>2</v>
      </c>
      <c r="I583" s="223"/>
      <c r="J583" s="224">
        <f>ROUND(I583*H583,2)</f>
        <v>0</v>
      </c>
      <c r="K583" s="220" t="s">
        <v>19</v>
      </c>
      <c r="L583" s="44"/>
      <c r="M583" s="225" t="s">
        <v>19</v>
      </c>
      <c r="N583" s="226" t="s">
        <v>43</v>
      </c>
      <c r="O583" s="84"/>
      <c r="P583" s="227">
        <f>O583*H583</f>
        <v>0</v>
      </c>
      <c r="Q583" s="227">
        <v>0</v>
      </c>
      <c r="R583" s="227">
        <f>Q583*H583</f>
        <v>0</v>
      </c>
      <c r="S583" s="227">
        <v>0</v>
      </c>
      <c r="T583" s="228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29" t="s">
        <v>151</v>
      </c>
      <c r="AT583" s="229" t="s">
        <v>114</v>
      </c>
      <c r="AU583" s="229" t="s">
        <v>159</v>
      </c>
      <c r="AY583" s="17" t="s">
        <v>111</v>
      </c>
      <c r="BE583" s="230">
        <f>IF(N583="základní",J583,0)</f>
        <v>0</v>
      </c>
      <c r="BF583" s="230">
        <f>IF(N583="snížená",J583,0)</f>
        <v>0</v>
      </c>
      <c r="BG583" s="230">
        <f>IF(N583="zákl. přenesená",J583,0)</f>
        <v>0</v>
      </c>
      <c r="BH583" s="230">
        <f>IF(N583="sníž. přenesená",J583,0)</f>
        <v>0</v>
      </c>
      <c r="BI583" s="230">
        <f>IF(N583="nulová",J583,0)</f>
        <v>0</v>
      </c>
      <c r="BJ583" s="17" t="s">
        <v>80</v>
      </c>
      <c r="BK583" s="230">
        <f>ROUND(I583*H583,2)</f>
        <v>0</v>
      </c>
      <c r="BL583" s="17" t="s">
        <v>151</v>
      </c>
      <c r="BM583" s="229" t="s">
        <v>910</v>
      </c>
    </row>
    <row r="584" spans="1:47" s="2" customFormat="1" ht="12">
      <c r="A584" s="38"/>
      <c r="B584" s="39"/>
      <c r="C584" s="40"/>
      <c r="D584" s="231" t="s">
        <v>121</v>
      </c>
      <c r="E584" s="40"/>
      <c r="F584" s="232" t="s">
        <v>909</v>
      </c>
      <c r="G584" s="40"/>
      <c r="H584" s="40"/>
      <c r="I584" s="136"/>
      <c r="J584" s="40"/>
      <c r="K584" s="40"/>
      <c r="L584" s="44"/>
      <c r="M584" s="233"/>
      <c r="N584" s="234"/>
      <c r="O584" s="84"/>
      <c r="P584" s="84"/>
      <c r="Q584" s="84"/>
      <c r="R584" s="84"/>
      <c r="S584" s="84"/>
      <c r="T584" s="85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T584" s="17" t="s">
        <v>121</v>
      </c>
      <c r="AU584" s="17" t="s">
        <v>159</v>
      </c>
    </row>
    <row r="585" spans="1:47" s="2" customFormat="1" ht="12">
      <c r="A585" s="38"/>
      <c r="B585" s="39"/>
      <c r="C585" s="40"/>
      <c r="D585" s="231" t="s">
        <v>153</v>
      </c>
      <c r="E585" s="40"/>
      <c r="F585" s="239" t="s">
        <v>911</v>
      </c>
      <c r="G585" s="40"/>
      <c r="H585" s="40"/>
      <c r="I585" s="136"/>
      <c r="J585" s="40"/>
      <c r="K585" s="40"/>
      <c r="L585" s="44"/>
      <c r="M585" s="233"/>
      <c r="N585" s="234"/>
      <c r="O585" s="84"/>
      <c r="P585" s="84"/>
      <c r="Q585" s="84"/>
      <c r="R585" s="84"/>
      <c r="S585" s="84"/>
      <c r="T585" s="85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T585" s="17" t="s">
        <v>153</v>
      </c>
      <c r="AU585" s="17" t="s">
        <v>159</v>
      </c>
    </row>
    <row r="586" spans="1:65" s="2" customFormat="1" ht="16.5" customHeight="1">
      <c r="A586" s="38"/>
      <c r="B586" s="39"/>
      <c r="C586" s="218" t="s">
        <v>912</v>
      </c>
      <c r="D586" s="218" t="s">
        <v>114</v>
      </c>
      <c r="E586" s="219" t="s">
        <v>913</v>
      </c>
      <c r="F586" s="220" t="s">
        <v>914</v>
      </c>
      <c r="G586" s="221" t="s">
        <v>150</v>
      </c>
      <c r="H586" s="222">
        <v>1</v>
      </c>
      <c r="I586" s="223"/>
      <c r="J586" s="224">
        <f>ROUND(I586*H586,2)</f>
        <v>0</v>
      </c>
      <c r="K586" s="220" t="s">
        <v>19</v>
      </c>
      <c r="L586" s="44"/>
      <c r="M586" s="225" t="s">
        <v>19</v>
      </c>
      <c r="N586" s="226" t="s">
        <v>43</v>
      </c>
      <c r="O586" s="84"/>
      <c r="P586" s="227">
        <f>O586*H586</f>
        <v>0</v>
      </c>
      <c r="Q586" s="227">
        <v>0</v>
      </c>
      <c r="R586" s="227">
        <f>Q586*H586</f>
        <v>0</v>
      </c>
      <c r="S586" s="227">
        <v>0</v>
      </c>
      <c r="T586" s="228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29" t="s">
        <v>151</v>
      </c>
      <c r="AT586" s="229" t="s">
        <v>114</v>
      </c>
      <c r="AU586" s="229" t="s">
        <v>159</v>
      </c>
      <c r="AY586" s="17" t="s">
        <v>111</v>
      </c>
      <c r="BE586" s="230">
        <f>IF(N586="základní",J586,0)</f>
        <v>0</v>
      </c>
      <c r="BF586" s="230">
        <f>IF(N586="snížená",J586,0)</f>
        <v>0</v>
      </c>
      <c r="BG586" s="230">
        <f>IF(N586="zákl. přenesená",J586,0)</f>
        <v>0</v>
      </c>
      <c r="BH586" s="230">
        <f>IF(N586="sníž. přenesená",J586,0)</f>
        <v>0</v>
      </c>
      <c r="BI586" s="230">
        <f>IF(N586="nulová",J586,0)</f>
        <v>0</v>
      </c>
      <c r="BJ586" s="17" t="s">
        <v>80</v>
      </c>
      <c r="BK586" s="230">
        <f>ROUND(I586*H586,2)</f>
        <v>0</v>
      </c>
      <c r="BL586" s="17" t="s">
        <v>151</v>
      </c>
      <c r="BM586" s="229" t="s">
        <v>915</v>
      </c>
    </row>
    <row r="587" spans="1:47" s="2" customFormat="1" ht="12">
      <c r="A587" s="38"/>
      <c r="B587" s="39"/>
      <c r="C587" s="40"/>
      <c r="D587" s="231" t="s">
        <v>121</v>
      </c>
      <c r="E587" s="40"/>
      <c r="F587" s="232" t="s">
        <v>914</v>
      </c>
      <c r="G587" s="40"/>
      <c r="H587" s="40"/>
      <c r="I587" s="136"/>
      <c r="J587" s="40"/>
      <c r="K587" s="40"/>
      <c r="L587" s="44"/>
      <c r="M587" s="233"/>
      <c r="N587" s="234"/>
      <c r="O587" s="84"/>
      <c r="P587" s="84"/>
      <c r="Q587" s="84"/>
      <c r="R587" s="84"/>
      <c r="S587" s="84"/>
      <c r="T587" s="85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T587" s="17" t="s">
        <v>121</v>
      </c>
      <c r="AU587" s="17" t="s">
        <v>159</v>
      </c>
    </row>
    <row r="588" spans="1:47" s="2" customFormat="1" ht="12">
      <c r="A588" s="38"/>
      <c r="B588" s="39"/>
      <c r="C588" s="40"/>
      <c r="D588" s="231" t="s">
        <v>153</v>
      </c>
      <c r="E588" s="40"/>
      <c r="F588" s="239" t="s">
        <v>916</v>
      </c>
      <c r="G588" s="40"/>
      <c r="H588" s="40"/>
      <c r="I588" s="136"/>
      <c r="J588" s="40"/>
      <c r="K588" s="40"/>
      <c r="L588" s="44"/>
      <c r="M588" s="233"/>
      <c r="N588" s="234"/>
      <c r="O588" s="84"/>
      <c r="P588" s="84"/>
      <c r="Q588" s="84"/>
      <c r="R588" s="84"/>
      <c r="S588" s="84"/>
      <c r="T588" s="85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T588" s="17" t="s">
        <v>153</v>
      </c>
      <c r="AU588" s="17" t="s">
        <v>159</v>
      </c>
    </row>
    <row r="589" spans="1:63" s="12" customFormat="1" ht="20.85" customHeight="1">
      <c r="A589" s="12"/>
      <c r="B589" s="202"/>
      <c r="C589" s="203"/>
      <c r="D589" s="204" t="s">
        <v>71</v>
      </c>
      <c r="E589" s="216" t="s">
        <v>917</v>
      </c>
      <c r="F589" s="216" t="s">
        <v>918</v>
      </c>
      <c r="G589" s="203"/>
      <c r="H589" s="203"/>
      <c r="I589" s="206"/>
      <c r="J589" s="217">
        <f>BK589</f>
        <v>0</v>
      </c>
      <c r="K589" s="203"/>
      <c r="L589" s="208"/>
      <c r="M589" s="209"/>
      <c r="N589" s="210"/>
      <c r="O589" s="210"/>
      <c r="P589" s="211">
        <f>SUM(P590:P703)</f>
        <v>0</v>
      </c>
      <c r="Q589" s="210"/>
      <c r="R589" s="211">
        <f>SUM(R590:R703)</f>
        <v>0</v>
      </c>
      <c r="S589" s="210"/>
      <c r="T589" s="212">
        <f>SUM(T590:T703)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13" t="s">
        <v>82</v>
      </c>
      <c r="AT589" s="214" t="s">
        <v>71</v>
      </c>
      <c r="AU589" s="214" t="s">
        <v>82</v>
      </c>
      <c r="AY589" s="213" t="s">
        <v>111</v>
      </c>
      <c r="BK589" s="215">
        <f>SUM(BK590:BK703)</f>
        <v>0</v>
      </c>
    </row>
    <row r="590" spans="1:65" s="2" customFormat="1" ht="16.5" customHeight="1">
      <c r="A590" s="38"/>
      <c r="B590" s="39"/>
      <c r="C590" s="218" t="s">
        <v>919</v>
      </c>
      <c r="D590" s="218" t="s">
        <v>114</v>
      </c>
      <c r="E590" s="219" t="s">
        <v>920</v>
      </c>
      <c r="F590" s="220" t="s">
        <v>921</v>
      </c>
      <c r="G590" s="221" t="s">
        <v>150</v>
      </c>
      <c r="H590" s="222">
        <v>2</v>
      </c>
      <c r="I590" s="223"/>
      <c r="J590" s="224">
        <f>ROUND(I590*H590,2)</f>
        <v>0</v>
      </c>
      <c r="K590" s="220" t="s">
        <v>19</v>
      </c>
      <c r="L590" s="44"/>
      <c r="M590" s="225" t="s">
        <v>19</v>
      </c>
      <c r="N590" s="226" t="s">
        <v>43</v>
      </c>
      <c r="O590" s="84"/>
      <c r="P590" s="227">
        <f>O590*H590</f>
        <v>0</v>
      </c>
      <c r="Q590" s="227">
        <v>0</v>
      </c>
      <c r="R590" s="227">
        <f>Q590*H590</f>
        <v>0</v>
      </c>
      <c r="S590" s="227">
        <v>0</v>
      </c>
      <c r="T590" s="228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29" t="s">
        <v>151</v>
      </c>
      <c r="AT590" s="229" t="s">
        <v>114</v>
      </c>
      <c r="AU590" s="229" t="s">
        <v>159</v>
      </c>
      <c r="AY590" s="17" t="s">
        <v>111</v>
      </c>
      <c r="BE590" s="230">
        <f>IF(N590="základní",J590,0)</f>
        <v>0</v>
      </c>
      <c r="BF590" s="230">
        <f>IF(N590="snížená",J590,0)</f>
        <v>0</v>
      </c>
      <c r="BG590" s="230">
        <f>IF(N590="zákl. přenesená",J590,0)</f>
        <v>0</v>
      </c>
      <c r="BH590" s="230">
        <f>IF(N590="sníž. přenesená",J590,0)</f>
        <v>0</v>
      </c>
      <c r="BI590" s="230">
        <f>IF(N590="nulová",J590,0)</f>
        <v>0</v>
      </c>
      <c r="BJ590" s="17" t="s">
        <v>80</v>
      </c>
      <c r="BK590" s="230">
        <f>ROUND(I590*H590,2)</f>
        <v>0</v>
      </c>
      <c r="BL590" s="17" t="s">
        <v>151</v>
      </c>
      <c r="BM590" s="229" t="s">
        <v>922</v>
      </c>
    </row>
    <row r="591" spans="1:47" s="2" customFormat="1" ht="12">
      <c r="A591" s="38"/>
      <c r="B591" s="39"/>
      <c r="C591" s="40"/>
      <c r="D591" s="231" t="s">
        <v>121</v>
      </c>
      <c r="E591" s="40"/>
      <c r="F591" s="232" t="s">
        <v>921</v>
      </c>
      <c r="G591" s="40"/>
      <c r="H591" s="40"/>
      <c r="I591" s="136"/>
      <c r="J591" s="40"/>
      <c r="K591" s="40"/>
      <c r="L591" s="44"/>
      <c r="M591" s="233"/>
      <c r="N591" s="234"/>
      <c r="O591" s="84"/>
      <c r="P591" s="84"/>
      <c r="Q591" s="84"/>
      <c r="R591" s="84"/>
      <c r="S591" s="84"/>
      <c r="T591" s="85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T591" s="17" t="s">
        <v>121</v>
      </c>
      <c r="AU591" s="17" t="s">
        <v>159</v>
      </c>
    </row>
    <row r="592" spans="1:47" s="2" customFormat="1" ht="12">
      <c r="A592" s="38"/>
      <c r="B592" s="39"/>
      <c r="C592" s="40"/>
      <c r="D592" s="231" t="s">
        <v>153</v>
      </c>
      <c r="E592" s="40"/>
      <c r="F592" s="239" t="s">
        <v>923</v>
      </c>
      <c r="G592" s="40"/>
      <c r="H592" s="40"/>
      <c r="I592" s="136"/>
      <c r="J592" s="40"/>
      <c r="K592" s="40"/>
      <c r="L592" s="44"/>
      <c r="M592" s="233"/>
      <c r="N592" s="234"/>
      <c r="O592" s="84"/>
      <c r="P592" s="84"/>
      <c r="Q592" s="84"/>
      <c r="R592" s="84"/>
      <c r="S592" s="84"/>
      <c r="T592" s="85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T592" s="17" t="s">
        <v>153</v>
      </c>
      <c r="AU592" s="17" t="s">
        <v>159</v>
      </c>
    </row>
    <row r="593" spans="1:65" s="2" customFormat="1" ht="16.5" customHeight="1">
      <c r="A593" s="38"/>
      <c r="B593" s="39"/>
      <c r="C593" s="218" t="s">
        <v>924</v>
      </c>
      <c r="D593" s="218" t="s">
        <v>114</v>
      </c>
      <c r="E593" s="219" t="s">
        <v>925</v>
      </c>
      <c r="F593" s="220" t="s">
        <v>921</v>
      </c>
      <c r="G593" s="221" t="s">
        <v>150</v>
      </c>
      <c r="H593" s="222">
        <v>3</v>
      </c>
      <c r="I593" s="223"/>
      <c r="J593" s="224">
        <f>ROUND(I593*H593,2)</f>
        <v>0</v>
      </c>
      <c r="K593" s="220" t="s">
        <v>19</v>
      </c>
      <c r="L593" s="44"/>
      <c r="M593" s="225" t="s">
        <v>19</v>
      </c>
      <c r="N593" s="226" t="s">
        <v>43</v>
      </c>
      <c r="O593" s="84"/>
      <c r="P593" s="227">
        <f>O593*H593</f>
        <v>0</v>
      </c>
      <c r="Q593" s="227">
        <v>0</v>
      </c>
      <c r="R593" s="227">
        <f>Q593*H593</f>
        <v>0</v>
      </c>
      <c r="S593" s="227">
        <v>0</v>
      </c>
      <c r="T593" s="228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29" t="s">
        <v>151</v>
      </c>
      <c r="AT593" s="229" t="s">
        <v>114</v>
      </c>
      <c r="AU593" s="229" t="s">
        <v>159</v>
      </c>
      <c r="AY593" s="17" t="s">
        <v>111</v>
      </c>
      <c r="BE593" s="230">
        <f>IF(N593="základní",J593,0)</f>
        <v>0</v>
      </c>
      <c r="BF593" s="230">
        <f>IF(N593="snížená",J593,0)</f>
        <v>0</v>
      </c>
      <c r="BG593" s="230">
        <f>IF(N593="zákl. přenesená",J593,0)</f>
        <v>0</v>
      </c>
      <c r="BH593" s="230">
        <f>IF(N593="sníž. přenesená",J593,0)</f>
        <v>0</v>
      </c>
      <c r="BI593" s="230">
        <f>IF(N593="nulová",J593,0)</f>
        <v>0</v>
      </c>
      <c r="BJ593" s="17" t="s">
        <v>80</v>
      </c>
      <c r="BK593" s="230">
        <f>ROUND(I593*H593,2)</f>
        <v>0</v>
      </c>
      <c r="BL593" s="17" t="s">
        <v>151</v>
      </c>
      <c r="BM593" s="229" t="s">
        <v>926</v>
      </c>
    </row>
    <row r="594" spans="1:47" s="2" customFormat="1" ht="12">
      <c r="A594" s="38"/>
      <c r="B594" s="39"/>
      <c r="C594" s="40"/>
      <c r="D594" s="231" t="s">
        <v>121</v>
      </c>
      <c r="E594" s="40"/>
      <c r="F594" s="232" t="s">
        <v>921</v>
      </c>
      <c r="G594" s="40"/>
      <c r="H594" s="40"/>
      <c r="I594" s="136"/>
      <c r="J594" s="40"/>
      <c r="K594" s="40"/>
      <c r="L594" s="44"/>
      <c r="M594" s="233"/>
      <c r="N594" s="234"/>
      <c r="O594" s="84"/>
      <c r="P594" s="84"/>
      <c r="Q594" s="84"/>
      <c r="R594" s="84"/>
      <c r="S594" s="84"/>
      <c r="T594" s="85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T594" s="17" t="s">
        <v>121</v>
      </c>
      <c r="AU594" s="17" t="s">
        <v>159</v>
      </c>
    </row>
    <row r="595" spans="1:47" s="2" customFormat="1" ht="12">
      <c r="A595" s="38"/>
      <c r="B595" s="39"/>
      <c r="C595" s="40"/>
      <c r="D595" s="231" t="s">
        <v>153</v>
      </c>
      <c r="E595" s="40"/>
      <c r="F595" s="239" t="s">
        <v>927</v>
      </c>
      <c r="G595" s="40"/>
      <c r="H595" s="40"/>
      <c r="I595" s="136"/>
      <c r="J595" s="40"/>
      <c r="K595" s="40"/>
      <c r="L595" s="44"/>
      <c r="M595" s="233"/>
      <c r="N595" s="234"/>
      <c r="O595" s="84"/>
      <c r="P595" s="84"/>
      <c r="Q595" s="84"/>
      <c r="R595" s="84"/>
      <c r="S595" s="84"/>
      <c r="T595" s="85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T595" s="17" t="s">
        <v>153</v>
      </c>
      <c r="AU595" s="17" t="s">
        <v>159</v>
      </c>
    </row>
    <row r="596" spans="1:65" s="2" customFormat="1" ht="16.5" customHeight="1">
      <c r="A596" s="38"/>
      <c r="B596" s="39"/>
      <c r="C596" s="218" t="s">
        <v>928</v>
      </c>
      <c r="D596" s="218" t="s">
        <v>114</v>
      </c>
      <c r="E596" s="219" t="s">
        <v>929</v>
      </c>
      <c r="F596" s="220" t="s">
        <v>921</v>
      </c>
      <c r="G596" s="221" t="s">
        <v>150</v>
      </c>
      <c r="H596" s="222">
        <v>2</v>
      </c>
      <c r="I596" s="223"/>
      <c r="J596" s="224">
        <f>ROUND(I596*H596,2)</f>
        <v>0</v>
      </c>
      <c r="K596" s="220" t="s">
        <v>19</v>
      </c>
      <c r="L596" s="44"/>
      <c r="M596" s="225" t="s">
        <v>19</v>
      </c>
      <c r="N596" s="226" t="s">
        <v>43</v>
      </c>
      <c r="O596" s="84"/>
      <c r="P596" s="227">
        <f>O596*H596</f>
        <v>0</v>
      </c>
      <c r="Q596" s="227">
        <v>0</v>
      </c>
      <c r="R596" s="227">
        <f>Q596*H596</f>
        <v>0</v>
      </c>
      <c r="S596" s="227">
        <v>0</v>
      </c>
      <c r="T596" s="228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29" t="s">
        <v>151</v>
      </c>
      <c r="AT596" s="229" t="s">
        <v>114</v>
      </c>
      <c r="AU596" s="229" t="s">
        <v>159</v>
      </c>
      <c r="AY596" s="17" t="s">
        <v>111</v>
      </c>
      <c r="BE596" s="230">
        <f>IF(N596="základní",J596,0)</f>
        <v>0</v>
      </c>
      <c r="BF596" s="230">
        <f>IF(N596="snížená",J596,0)</f>
        <v>0</v>
      </c>
      <c r="BG596" s="230">
        <f>IF(N596="zákl. přenesená",J596,0)</f>
        <v>0</v>
      </c>
      <c r="BH596" s="230">
        <f>IF(N596="sníž. přenesená",J596,0)</f>
        <v>0</v>
      </c>
      <c r="BI596" s="230">
        <f>IF(N596="nulová",J596,0)</f>
        <v>0</v>
      </c>
      <c r="BJ596" s="17" t="s">
        <v>80</v>
      </c>
      <c r="BK596" s="230">
        <f>ROUND(I596*H596,2)</f>
        <v>0</v>
      </c>
      <c r="BL596" s="17" t="s">
        <v>151</v>
      </c>
      <c r="BM596" s="229" t="s">
        <v>930</v>
      </c>
    </row>
    <row r="597" spans="1:47" s="2" customFormat="1" ht="12">
      <c r="A597" s="38"/>
      <c r="B597" s="39"/>
      <c r="C597" s="40"/>
      <c r="D597" s="231" t="s">
        <v>121</v>
      </c>
      <c r="E597" s="40"/>
      <c r="F597" s="232" t="s">
        <v>921</v>
      </c>
      <c r="G597" s="40"/>
      <c r="H597" s="40"/>
      <c r="I597" s="136"/>
      <c r="J597" s="40"/>
      <c r="K597" s="40"/>
      <c r="L597" s="44"/>
      <c r="M597" s="233"/>
      <c r="N597" s="234"/>
      <c r="O597" s="84"/>
      <c r="P597" s="84"/>
      <c r="Q597" s="84"/>
      <c r="R597" s="84"/>
      <c r="S597" s="84"/>
      <c r="T597" s="85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T597" s="17" t="s">
        <v>121</v>
      </c>
      <c r="AU597" s="17" t="s">
        <v>159</v>
      </c>
    </row>
    <row r="598" spans="1:47" s="2" customFormat="1" ht="12">
      <c r="A598" s="38"/>
      <c r="B598" s="39"/>
      <c r="C598" s="40"/>
      <c r="D598" s="231" t="s">
        <v>153</v>
      </c>
      <c r="E598" s="40"/>
      <c r="F598" s="239" t="s">
        <v>931</v>
      </c>
      <c r="G598" s="40"/>
      <c r="H598" s="40"/>
      <c r="I598" s="136"/>
      <c r="J598" s="40"/>
      <c r="K598" s="40"/>
      <c r="L598" s="44"/>
      <c r="M598" s="233"/>
      <c r="N598" s="234"/>
      <c r="O598" s="84"/>
      <c r="P598" s="84"/>
      <c r="Q598" s="84"/>
      <c r="R598" s="84"/>
      <c r="S598" s="84"/>
      <c r="T598" s="85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T598" s="17" t="s">
        <v>153</v>
      </c>
      <c r="AU598" s="17" t="s">
        <v>159</v>
      </c>
    </row>
    <row r="599" spans="1:65" s="2" customFormat="1" ht="16.5" customHeight="1">
      <c r="A599" s="38"/>
      <c r="B599" s="39"/>
      <c r="C599" s="218" t="s">
        <v>932</v>
      </c>
      <c r="D599" s="218" t="s">
        <v>114</v>
      </c>
      <c r="E599" s="219" t="s">
        <v>933</v>
      </c>
      <c r="F599" s="220" t="s">
        <v>921</v>
      </c>
      <c r="G599" s="221" t="s">
        <v>150</v>
      </c>
      <c r="H599" s="222">
        <v>2</v>
      </c>
      <c r="I599" s="223"/>
      <c r="J599" s="224">
        <f>ROUND(I599*H599,2)</f>
        <v>0</v>
      </c>
      <c r="K599" s="220" t="s">
        <v>19</v>
      </c>
      <c r="L599" s="44"/>
      <c r="M599" s="225" t="s">
        <v>19</v>
      </c>
      <c r="N599" s="226" t="s">
        <v>43</v>
      </c>
      <c r="O599" s="84"/>
      <c r="P599" s="227">
        <f>O599*H599</f>
        <v>0</v>
      </c>
      <c r="Q599" s="227">
        <v>0</v>
      </c>
      <c r="R599" s="227">
        <f>Q599*H599</f>
        <v>0</v>
      </c>
      <c r="S599" s="227">
        <v>0</v>
      </c>
      <c r="T599" s="228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29" t="s">
        <v>151</v>
      </c>
      <c r="AT599" s="229" t="s">
        <v>114</v>
      </c>
      <c r="AU599" s="229" t="s">
        <v>159</v>
      </c>
      <c r="AY599" s="17" t="s">
        <v>111</v>
      </c>
      <c r="BE599" s="230">
        <f>IF(N599="základní",J599,0)</f>
        <v>0</v>
      </c>
      <c r="BF599" s="230">
        <f>IF(N599="snížená",J599,0)</f>
        <v>0</v>
      </c>
      <c r="BG599" s="230">
        <f>IF(N599="zákl. přenesená",J599,0)</f>
        <v>0</v>
      </c>
      <c r="BH599" s="230">
        <f>IF(N599="sníž. přenesená",J599,0)</f>
        <v>0</v>
      </c>
      <c r="BI599" s="230">
        <f>IF(N599="nulová",J599,0)</f>
        <v>0</v>
      </c>
      <c r="BJ599" s="17" t="s">
        <v>80</v>
      </c>
      <c r="BK599" s="230">
        <f>ROUND(I599*H599,2)</f>
        <v>0</v>
      </c>
      <c r="BL599" s="17" t="s">
        <v>151</v>
      </c>
      <c r="BM599" s="229" t="s">
        <v>934</v>
      </c>
    </row>
    <row r="600" spans="1:47" s="2" customFormat="1" ht="12">
      <c r="A600" s="38"/>
      <c r="B600" s="39"/>
      <c r="C600" s="40"/>
      <c r="D600" s="231" t="s">
        <v>121</v>
      </c>
      <c r="E600" s="40"/>
      <c r="F600" s="232" t="s">
        <v>921</v>
      </c>
      <c r="G600" s="40"/>
      <c r="H600" s="40"/>
      <c r="I600" s="136"/>
      <c r="J600" s="40"/>
      <c r="K600" s="40"/>
      <c r="L600" s="44"/>
      <c r="M600" s="233"/>
      <c r="N600" s="234"/>
      <c r="O600" s="84"/>
      <c r="P600" s="84"/>
      <c r="Q600" s="84"/>
      <c r="R600" s="84"/>
      <c r="S600" s="84"/>
      <c r="T600" s="85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T600" s="17" t="s">
        <v>121</v>
      </c>
      <c r="AU600" s="17" t="s">
        <v>159</v>
      </c>
    </row>
    <row r="601" spans="1:47" s="2" customFormat="1" ht="12">
      <c r="A601" s="38"/>
      <c r="B601" s="39"/>
      <c r="C601" s="40"/>
      <c r="D601" s="231" t="s">
        <v>153</v>
      </c>
      <c r="E601" s="40"/>
      <c r="F601" s="239" t="s">
        <v>935</v>
      </c>
      <c r="G601" s="40"/>
      <c r="H601" s="40"/>
      <c r="I601" s="136"/>
      <c r="J601" s="40"/>
      <c r="K601" s="40"/>
      <c r="L601" s="44"/>
      <c r="M601" s="233"/>
      <c r="N601" s="234"/>
      <c r="O601" s="84"/>
      <c r="P601" s="84"/>
      <c r="Q601" s="84"/>
      <c r="R601" s="84"/>
      <c r="S601" s="84"/>
      <c r="T601" s="85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T601" s="17" t="s">
        <v>153</v>
      </c>
      <c r="AU601" s="17" t="s">
        <v>159</v>
      </c>
    </row>
    <row r="602" spans="1:65" s="2" customFormat="1" ht="16.5" customHeight="1">
      <c r="A602" s="38"/>
      <c r="B602" s="39"/>
      <c r="C602" s="218" t="s">
        <v>936</v>
      </c>
      <c r="D602" s="218" t="s">
        <v>114</v>
      </c>
      <c r="E602" s="219" t="s">
        <v>937</v>
      </c>
      <c r="F602" s="220" t="s">
        <v>921</v>
      </c>
      <c r="G602" s="221" t="s">
        <v>150</v>
      </c>
      <c r="H602" s="222">
        <v>1</v>
      </c>
      <c r="I602" s="223"/>
      <c r="J602" s="224">
        <f>ROUND(I602*H602,2)</f>
        <v>0</v>
      </c>
      <c r="K602" s="220" t="s">
        <v>19</v>
      </c>
      <c r="L602" s="44"/>
      <c r="M602" s="225" t="s">
        <v>19</v>
      </c>
      <c r="N602" s="226" t="s">
        <v>43</v>
      </c>
      <c r="O602" s="84"/>
      <c r="P602" s="227">
        <f>O602*H602</f>
        <v>0</v>
      </c>
      <c r="Q602" s="227">
        <v>0</v>
      </c>
      <c r="R602" s="227">
        <f>Q602*H602</f>
        <v>0</v>
      </c>
      <c r="S602" s="227">
        <v>0</v>
      </c>
      <c r="T602" s="228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29" t="s">
        <v>151</v>
      </c>
      <c r="AT602" s="229" t="s">
        <v>114</v>
      </c>
      <c r="AU602" s="229" t="s">
        <v>159</v>
      </c>
      <c r="AY602" s="17" t="s">
        <v>111</v>
      </c>
      <c r="BE602" s="230">
        <f>IF(N602="základní",J602,0)</f>
        <v>0</v>
      </c>
      <c r="BF602" s="230">
        <f>IF(N602="snížená",J602,0)</f>
        <v>0</v>
      </c>
      <c r="BG602" s="230">
        <f>IF(N602="zákl. přenesená",J602,0)</f>
        <v>0</v>
      </c>
      <c r="BH602" s="230">
        <f>IF(N602="sníž. přenesená",J602,0)</f>
        <v>0</v>
      </c>
      <c r="BI602" s="230">
        <f>IF(N602="nulová",J602,0)</f>
        <v>0</v>
      </c>
      <c r="BJ602" s="17" t="s">
        <v>80</v>
      </c>
      <c r="BK602" s="230">
        <f>ROUND(I602*H602,2)</f>
        <v>0</v>
      </c>
      <c r="BL602" s="17" t="s">
        <v>151</v>
      </c>
      <c r="BM602" s="229" t="s">
        <v>938</v>
      </c>
    </row>
    <row r="603" spans="1:47" s="2" customFormat="1" ht="12">
      <c r="A603" s="38"/>
      <c r="B603" s="39"/>
      <c r="C603" s="40"/>
      <c r="D603" s="231" t="s">
        <v>121</v>
      </c>
      <c r="E603" s="40"/>
      <c r="F603" s="232" t="s">
        <v>921</v>
      </c>
      <c r="G603" s="40"/>
      <c r="H603" s="40"/>
      <c r="I603" s="136"/>
      <c r="J603" s="40"/>
      <c r="K603" s="40"/>
      <c r="L603" s="44"/>
      <c r="M603" s="233"/>
      <c r="N603" s="234"/>
      <c r="O603" s="84"/>
      <c r="P603" s="84"/>
      <c r="Q603" s="84"/>
      <c r="R603" s="84"/>
      <c r="S603" s="84"/>
      <c r="T603" s="85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T603" s="17" t="s">
        <v>121</v>
      </c>
      <c r="AU603" s="17" t="s">
        <v>159</v>
      </c>
    </row>
    <row r="604" spans="1:47" s="2" customFormat="1" ht="12">
      <c r="A604" s="38"/>
      <c r="B604" s="39"/>
      <c r="C604" s="40"/>
      <c r="D604" s="231" t="s">
        <v>153</v>
      </c>
      <c r="E604" s="40"/>
      <c r="F604" s="239" t="s">
        <v>939</v>
      </c>
      <c r="G604" s="40"/>
      <c r="H604" s="40"/>
      <c r="I604" s="136"/>
      <c r="J604" s="40"/>
      <c r="K604" s="40"/>
      <c r="L604" s="44"/>
      <c r="M604" s="233"/>
      <c r="N604" s="234"/>
      <c r="O604" s="84"/>
      <c r="P604" s="84"/>
      <c r="Q604" s="84"/>
      <c r="R604" s="84"/>
      <c r="S604" s="84"/>
      <c r="T604" s="85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T604" s="17" t="s">
        <v>153</v>
      </c>
      <c r="AU604" s="17" t="s">
        <v>159</v>
      </c>
    </row>
    <row r="605" spans="1:65" s="2" customFormat="1" ht="16.5" customHeight="1">
      <c r="A605" s="38"/>
      <c r="B605" s="39"/>
      <c r="C605" s="218" t="s">
        <v>940</v>
      </c>
      <c r="D605" s="218" t="s">
        <v>114</v>
      </c>
      <c r="E605" s="219" t="s">
        <v>941</v>
      </c>
      <c r="F605" s="220" t="s">
        <v>921</v>
      </c>
      <c r="G605" s="221" t="s">
        <v>150</v>
      </c>
      <c r="H605" s="222">
        <v>1</v>
      </c>
      <c r="I605" s="223"/>
      <c r="J605" s="224">
        <f>ROUND(I605*H605,2)</f>
        <v>0</v>
      </c>
      <c r="K605" s="220" t="s">
        <v>19</v>
      </c>
      <c r="L605" s="44"/>
      <c r="M605" s="225" t="s">
        <v>19</v>
      </c>
      <c r="N605" s="226" t="s">
        <v>43</v>
      </c>
      <c r="O605" s="84"/>
      <c r="P605" s="227">
        <f>O605*H605</f>
        <v>0</v>
      </c>
      <c r="Q605" s="227">
        <v>0</v>
      </c>
      <c r="R605" s="227">
        <f>Q605*H605</f>
        <v>0</v>
      </c>
      <c r="S605" s="227">
        <v>0</v>
      </c>
      <c r="T605" s="228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29" t="s">
        <v>151</v>
      </c>
      <c r="AT605" s="229" t="s">
        <v>114</v>
      </c>
      <c r="AU605" s="229" t="s">
        <v>159</v>
      </c>
      <c r="AY605" s="17" t="s">
        <v>111</v>
      </c>
      <c r="BE605" s="230">
        <f>IF(N605="základní",J605,0)</f>
        <v>0</v>
      </c>
      <c r="BF605" s="230">
        <f>IF(N605="snížená",J605,0)</f>
        <v>0</v>
      </c>
      <c r="BG605" s="230">
        <f>IF(N605="zákl. přenesená",J605,0)</f>
        <v>0</v>
      </c>
      <c r="BH605" s="230">
        <f>IF(N605="sníž. přenesená",J605,0)</f>
        <v>0</v>
      </c>
      <c r="BI605" s="230">
        <f>IF(N605="nulová",J605,0)</f>
        <v>0</v>
      </c>
      <c r="BJ605" s="17" t="s">
        <v>80</v>
      </c>
      <c r="BK605" s="230">
        <f>ROUND(I605*H605,2)</f>
        <v>0</v>
      </c>
      <c r="BL605" s="17" t="s">
        <v>151</v>
      </c>
      <c r="BM605" s="229" t="s">
        <v>942</v>
      </c>
    </row>
    <row r="606" spans="1:47" s="2" customFormat="1" ht="12">
      <c r="A606" s="38"/>
      <c r="B606" s="39"/>
      <c r="C606" s="40"/>
      <c r="D606" s="231" t="s">
        <v>121</v>
      </c>
      <c r="E606" s="40"/>
      <c r="F606" s="232" t="s">
        <v>921</v>
      </c>
      <c r="G606" s="40"/>
      <c r="H606" s="40"/>
      <c r="I606" s="136"/>
      <c r="J606" s="40"/>
      <c r="K606" s="40"/>
      <c r="L606" s="44"/>
      <c r="M606" s="233"/>
      <c r="N606" s="234"/>
      <c r="O606" s="84"/>
      <c r="P606" s="84"/>
      <c r="Q606" s="84"/>
      <c r="R606" s="84"/>
      <c r="S606" s="84"/>
      <c r="T606" s="85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T606" s="17" t="s">
        <v>121</v>
      </c>
      <c r="AU606" s="17" t="s">
        <v>159</v>
      </c>
    </row>
    <row r="607" spans="1:47" s="2" customFormat="1" ht="12">
      <c r="A607" s="38"/>
      <c r="B607" s="39"/>
      <c r="C607" s="40"/>
      <c r="D607" s="231" t="s">
        <v>153</v>
      </c>
      <c r="E607" s="40"/>
      <c r="F607" s="239" t="s">
        <v>943</v>
      </c>
      <c r="G607" s="40"/>
      <c r="H607" s="40"/>
      <c r="I607" s="136"/>
      <c r="J607" s="40"/>
      <c r="K607" s="40"/>
      <c r="L607" s="44"/>
      <c r="M607" s="233"/>
      <c r="N607" s="234"/>
      <c r="O607" s="84"/>
      <c r="P607" s="84"/>
      <c r="Q607" s="84"/>
      <c r="R607" s="84"/>
      <c r="S607" s="84"/>
      <c r="T607" s="85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T607" s="17" t="s">
        <v>153</v>
      </c>
      <c r="AU607" s="17" t="s">
        <v>159</v>
      </c>
    </row>
    <row r="608" spans="1:65" s="2" customFormat="1" ht="16.5" customHeight="1">
      <c r="A608" s="38"/>
      <c r="B608" s="39"/>
      <c r="C608" s="218" t="s">
        <v>944</v>
      </c>
      <c r="D608" s="218" t="s">
        <v>114</v>
      </c>
      <c r="E608" s="219" t="s">
        <v>945</v>
      </c>
      <c r="F608" s="220" t="s">
        <v>921</v>
      </c>
      <c r="G608" s="221" t="s">
        <v>150</v>
      </c>
      <c r="H608" s="222">
        <v>2</v>
      </c>
      <c r="I608" s="223"/>
      <c r="J608" s="224">
        <f>ROUND(I608*H608,2)</f>
        <v>0</v>
      </c>
      <c r="K608" s="220" t="s">
        <v>19</v>
      </c>
      <c r="L608" s="44"/>
      <c r="M608" s="225" t="s">
        <v>19</v>
      </c>
      <c r="N608" s="226" t="s">
        <v>43</v>
      </c>
      <c r="O608" s="84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29" t="s">
        <v>151</v>
      </c>
      <c r="AT608" s="229" t="s">
        <v>114</v>
      </c>
      <c r="AU608" s="229" t="s">
        <v>159</v>
      </c>
      <c r="AY608" s="17" t="s">
        <v>111</v>
      </c>
      <c r="BE608" s="230">
        <f>IF(N608="základní",J608,0)</f>
        <v>0</v>
      </c>
      <c r="BF608" s="230">
        <f>IF(N608="snížená",J608,0)</f>
        <v>0</v>
      </c>
      <c r="BG608" s="230">
        <f>IF(N608="zákl. přenesená",J608,0)</f>
        <v>0</v>
      </c>
      <c r="BH608" s="230">
        <f>IF(N608="sníž. přenesená",J608,0)</f>
        <v>0</v>
      </c>
      <c r="BI608" s="230">
        <f>IF(N608="nulová",J608,0)</f>
        <v>0</v>
      </c>
      <c r="BJ608" s="17" t="s">
        <v>80</v>
      </c>
      <c r="BK608" s="230">
        <f>ROUND(I608*H608,2)</f>
        <v>0</v>
      </c>
      <c r="BL608" s="17" t="s">
        <v>151</v>
      </c>
      <c r="BM608" s="229" t="s">
        <v>946</v>
      </c>
    </row>
    <row r="609" spans="1:47" s="2" customFormat="1" ht="12">
      <c r="A609" s="38"/>
      <c r="B609" s="39"/>
      <c r="C609" s="40"/>
      <c r="D609" s="231" t="s">
        <v>121</v>
      </c>
      <c r="E609" s="40"/>
      <c r="F609" s="232" t="s">
        <v>921</v>
      </c>
      <c r="G609" s="40"/>
      <c r="H609" s="40"/>
      <c r="I609" s="136"/>
      <c r="J609" s="40"/>
      <c r="K609" s="40"/>
      <c r="L609" s="44"/>
      <c r="M609" s="233"/>
      <c r="N609" s="234"/>
      <c r="O609" s="84"/>
      <c r="P609" s="84"/>
      <c r="Q609" s="84"/>
      <c r="R609" s="84"/>
      <c r="S609" s="84"/>
      <c r="T609" s="85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T609" s="17" t="s">
        <v>121</v>
      </c>
      <c r="AU609" s="17" t="s">
        <v>159</v>
      </c>
    </row>
    <row r="610" spans="1:47" s="2" customFormat="1" ht="12">
      <c r="A610" s="38"/>
      <c r="B610" s="39"/>
      <c r="C610" s="40"/>
      <c r="D610" s="231" t="s">
        <v>153</v>
      </c>
      <c r="E610" s="40"/>
      <c r="F610" s="239" t="s">
        <v>947</v>
      </c>
      <c r="G610" s="40"/>
      <c r="H610" s="40"/>
      <c r="I610" s="136"/>
      <c r="J610" s="40"/>
      <c r="K610" s="40"/>
      <c r="L610" s="44"/>
      <c r="M610" s="233"/>
      <c r="N610" s="234"/>
      <c r="O610" s="84"/>
      <c r="P610" s="84"/>
      <c r="Q610" s="84"/>
      <c r="R610" s="84"/>
      <c r="S610" s="84"/>
      <c r="T610" s="85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T610" s="17" t="s">
        <v>153</v>
      </c>
      <c r="AU610" s="17" t="s">
        <v>159</v>
      </c>
    </row>
    <row r="611" spans="1:65" s="2" customFormat="1" ht="16.5" customHeight="1">
      <c r="A611" s="38"/>
      <c r="B611" s="39"/>
      <c r="C611" s="218" t="s">
        <v>948</v>
      </c>
      <c r="D611" s="218" t="s">
        <v>114</v>
      </c>
      <c r="E611" s="219" t="s">
        <v>949</v>
      </c>
      <c r="F611" s="220" t="s">
        <v>950</v>
      </c>
      <c r="G611" s="221" t="s">
        <v>150</v>
      </c>
      <c r="H611" s="222">
        <v>1</v>
      </c>
      <c r="I611" s="223"/>
      <c r="J611" s="224">
        <f>ROUND(I611*H611,2)</f>
        <v>0</v>
      </c>
      <c r="K611" s="220" t="s">
        <v>19</v>
      </c>
      <c r="L611" s="44"/>
      <c r="M611" s="225" t="s">
        <v>19</v>
      </c>
      <c r="N611" s="226" t="s">
        <v>43</v>
      </c>
      <c r="O611" s="84"/>
      <c r="P611" s="227">
        <f>O611*H611</f>
        <v>0</v>
      </c>
      <c r="Q611" s="227">
        <v>0</v>
      </c>
      <c r="R611" s="227">
        <f>Q611*H611</f>
        <v>0</v>
      </c>
      <c r="S611" s="227">
        <v>0</v>
      </c>
      <c r="T611" s="228">
        <f>S611*H611</f>
        <v>0</v>
      </c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R611" s="229" t="s">
        <v>151</v>
      </c>
      <c r="AT611" s="229" t="s">
        <v>114</v>
      </c>
      <c r="AU611" s="229" t="s">
        <v>159</v>
      </c>
      <c r="AY611" s="17" t="s">
        <v>111</v>
      </c>
      <c r="BE611" s="230">
        <f>IF(N611="základní",J611,0)</f>
        <v>0</v>
      </c>
      <c r="BF611" s="230">
        <f>IF(N611="snížená",J611,0)</f>
        <v>0</v>
      </c>
      <c r="BG611" s="230">
        <f>IF(N611="zákl. přenesená",J611,0)</f>
        <v>0</v>
      </c>
      <c r="BH611" s="230">
        <f>IF(N611="sníž. přenesená",J611,0)</f>
        <v>0</v>
      </c>
      <c r="BI611" s="230">
        <f>IF(N611="nulová",J611,0)</f>
        <v>0</v>
      </c>
      <c r="BJ611" s="17" t="s">
        <v>80</v>
      </c>
      <c r="BK611" s="230">
        <f>ROUND(I611*H611,2)</f>
        <v>0</v>
      </c>
      <c r="BL611" s="17" t="s">
        <v>151</v>
      </c>
      <c r="BM611" s="229" t="s">
        <v>951</v>
      </c>
    </row>
    <row r="612" spans="1:47" s="2" customFormat="1" ht="12">
      <c r="A612" s="38"/>
      <c r="B612" s="39"/>
      <c r="C612" s="40"/>
      <c r="D612" s="231" t="s">
        <v>121</v>
      </c>
      <c r="E612" s="40"/>
      <c r="F612" s="232" t="s">
        <v>950</v>
      </c>
      <c r="G612" s="40"/>
      <c r="H612" s="40"/>
      <c r="I612" s="136"/>
      <c r="J612" s="40"/>
      <c r="K612" s="40"/>
      <c r="L612" s="44"/>
      <c r="M612" s="233"/>
      <c r="N612" s="234"/>
      <c r="O612" s="84"/>
      <c r="P612" s="84"/>
      <c r="Q612" s="84"/>
      <c r="R612" s="84"/>
      <c r="S612" s="84"/>
      <c r="T612" s="85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T612" s="17" t="s">
        <v>121</v>
      </c>
      <c r="AU612" s="17" t="s">
        <v>159</v>
      </c>
    </row>
    <row r="613" spans="1:47" s="2" customFormat="1" ht="12">
      <c r="A613" s="38"/>
      <c r="B613" s="39"/>
      <c r="C613" s="40"/>
      <c r="D613" s="231" t="s">
        <v>153</v>
      </c>
      <c r="E613" s="40"/>
      <c r="F613" s="239" t="s">
        <v>952</v>
      </c>
      <c r="G613" s="40"/>
      <c r="H613" s="40"/>
      <c r="I613" s="136"/>
      <c r="J613" s="40"/>
      <c r="K613" s="40"/>
      <c r="L613" s="44"/>
      <c r="M613" s="233"/>
      <c r="N613" s="234"/>
      <c r="O613" s="84"/>
      <c r="P613" s="84"/>
      <c r="Q613" s="84"/>
      <c r="R613" s="84"/>
      <c r="S613" s="84"/>
      <c r="T613" s="85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T613" s="17" t="s">
        <v>153</v>
      </c>
      <c r="AU613" s="17" t="s">
        <v>159</v>
      </c>
    </row>
    <row r="614" spans="1:65" s="2" customFormat="1" ht="16.5" customHeight="1">
      <c r="A614" s="38"/>
      <c r="B614" s="39"/>
      <c r="C614" s="218" t="s">
        <v>953</v>
      </c>
      <c r="D614" s="218" t="s">
        <v>114</v>
      </c>
      <c r="E614" s="219" t="s">
        <v>954</v>
      </c>
      <c r="F614" s="220" t="s">
        <v>955</v>
      </c>
      <c r="G614" s="221" t="s">
        <v>150</v>
      </c>
      <c r="H614" s="222">
        <v>1</v>
      </c>
      <c r="I614" s="223"/>
      <c r="J614" s="224">
        <f>ROUND(I614*H614,2)</f>
        <v>0</v>
      </c>
      <c r="K614" s="220" t="s">
        <v>19</v>
      </c>
      <c r="L614" s="44"/>
      <c r="M614" s="225" t="s">
        <v>19</v>
      </c>
      <c r="N614" s="226" t="s">
        <v>43</v>
      </c>
      <c r="O614" s="84"/>
      <c r="P614" s="227">
        <f>O614*H614</f>
        <v>0</v>
      </c>
      <c r="Q614" s="227">
        <v>0</v>
      </c>
      <c r="R614" s="227">
        <f>Q614*H614</f>
        <v>0</v>
      </c>
      <c r="S614" s="227">
        <v>0</v>
      </c>
      <c r="T614" s="228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29" t="s">
        <v>151</v>
      </c>
      <c r="AT614" s="229" t="s">
        <v>114</v>
      </c>
      <c r="AU614" s="229" t="s">
        <v>159</v>
      </c>
      <c r="AY614" s="17" t="s">
        <v>111</v>
      </c>
      <c r="BE614" s="230">
        <f>IF(N614="základní",J614,0)</f>
        <v>0</v>
      </c>
      <c r="BF614" s="230">
        <f>IF(N614="snížená",J614,0)</f>
        <v>0</v>
      </c>
      <c r="BG614" s="230">
        <f>IF(N614="zákl. přenesená",J614,0)</f>
        <v>0</v>
      </c>
      <c r="BH614" s="230">
        <f>IF(N614="sníž. přenesená",J614,0)</f>
        <v>0</v>
      </c>
      <c r="BI614" s="230">
        <f>IF(N614="nulová",J614,0)</f>
        <v>0</v>
      </c>
      <c r="BJ614" s="17" t="s">
        <v>80</v>
      </c>
      <c r="BK614" s="230">
        <f>ROUND(I614*H614,2)</f>
        <v>0</v>
      </c>
      <c r="BL614" s="17" t="s">
        <v>151</v>
      </c>
      <c r="BM614" s="229" t="s">
        <v>956</v>
      </c>
    </row>
    <row r="615" spans="1:47" s="2" customFormat="1" ht="12">
      <c r="A615" s="38"/>
      <c r="B615" s="39"/>
      <c r="C615" s="40"/>
      <c r="D615" s="231" t="s">
        <v>121</v>
      </c>
      <c r="E615" s="40"/>
      <c r="F615" s="232" t="s">
        <v>955</v>
      </c>
      <c r="G615" s="40"/>
      <c r="H615" s="40"/>
      <c r="I615" s="136"/>
      <c r="J615" s="40"/>
      <c r="K615" s="40"/>
      <c r="L615" s="44"/>
      <c r="M615" s="233"/>
      <c r="N615" s="234"/>
      <c r="O615" s="84"/>
      <c r="P615" s="84"/>
      <c r="Q615" s="84"/>
      <c r="R615" s="84"/>
      <c r="S615" s="84"/>
      <c r="T615" s="85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T615" s="17" t="s">
        <v>121</v>
      </c>
      <c r="AU615" s="17" t="s">
        <v>159</v>
      </c>
    </row>
    <row r="616" spans="1:47" s="2" customFormat="1" ht="12">
      <c r="A616" s="38"/>
      <c r="B616" s="39"/>
      <c r="C616" s="40"/>
      <c r="D616" s="231" t="s">
        <v>153</v>
      </c>
      <c r="E616" s="40"/>
      <c r="F616" s="239" t="s">
        <v>957</v>
      </c>
      <c r="G616" s="40"/>
      <c r="H616" s="40"/>
      <c r="I616" s="136"/>
      <c r="J616" s="40"/>
      <c r="K616" s="40"/>
      <c r="L616" s="44"/>
      <c r="M616" s="233"/>
      <c r="N616" s="234"/>
      <c r="O616" s="84"/>
      <c r="P616" s="84"/>
      <c r="Q616" s="84"/>
      <c r="R616" s="84"/>
      <c r="S616" s="84"/>
      <c r="T616" s="85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7" t="s">
        <v>153</v>
      </c>
      <c r="AU616" s="17" t="s">
        <v>159</v>
      </c>
    </row>
    <row r="617" spans="1:65" s="2" customFormat="1" ht="16.5" customHeight="1">
      <c r="A617" s="38"/>
      <c r="B617" s="39"/>
      <c r="C617" s="218" t="s">
        <v>958</v>
      </c>
      <c r="D617" s="218" t="s">
        <v>114</v>
      </c>
      <c r="E617" s="219" t="s">
        <v>959</v>
      </c>
      <c r="F617" s="220" t="s">
        <v>955</v>
      </c>
      <c r="G617" s="221" t="s">
        <v>150</v>
      </c>
      <c r="H617" s="222">
        <v>1</v>
      </c>
      <c r="I617" s="223"/>
      <c r="J617" s="224">
        <f>ROUND(I617*H617,2)</f>
        <v>0</v>
      </c>
      <c r="K617" s="220" t="s">
        <v>19</v>
      </c>
      <c r="L617" s="44"/>
      <c r="M617" s="225" t="s">
        <v>19</v>
      </c>
      <c r="N617" s="226" t="s">
        <v>43</v>
      </c>
      <c r="O617" s="84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29" t="s">
        <v>151</v>
      </c>
      <c r="AT617" s="229" t="s">
        <v>114</v>
      </c>
      <c r="AU617" s="229" t="s">
        <v>159</v>
      </c>
      <c r="AY617" s="17" t="s">
        <v>111</v>
      </c>
      <c r="BE617" s="230">
        <f>IF(N617="základní",J617,0)</f>
        <v>0</v>
      </c>
      <c r="BF617" s="230">
        <f>IF(N617="snížená",J617,0)</f>
        <v>0</v>
      </c>
      <c r="BG617" s="230">
        <f>IF(N617="zákl. přenesená",J617,0)</f>
        <v>0</v>
      </c>
      <c r="BH617" s="230">
        <f>IF(N617="sníž. přenesená",J617,0)</f>
        <v>0</v>
      </c>
      <c r="BI617" s="230">
        <f>IF(N617="nulová",J617,0)</f>
        <v>0</v>
      </c>
      <c r="BJ617" s="17" t="s">
        <v>80</v>
      </c>
      <c r="BK617" s="230">
        <f>ROUND(I617*H617,2)</f>
        <v>0</v>
      </c>
      <c r="BL617" s="17" t="s">
        <v>151</v>
      </c>
      <c r="BM617" s="229" t="s">
        <v>960</v>
      </c>
    </row>
    <row r="618" spans="1:47" s="2" customFormat="1" ht="12">
      <c r="A618" s="38"/>
      <c r="B618" s="39"/>
      <c r="C618" s="40"/>
      <c r="D618" s="231" t="s">
        <v>121</v>
      </c>
      <c r="E618" s="40"/>
      <c r="F618" s="232" t="s">
        <v>955</v>
      </c>
      <c r="G618" s="40"/>
      <c r="H618" s="40"/>
      <c r="I618" s="136"/>
      <c r="J618" s="40"/>
      <c r="K618" s="40"/>
      <c r="L618" s="44"/>
      <c r="M618" s="233"/>
      <c r="N618" s="234"/>
      <c r="O618" s="84"/>
      <c r="P618" s="84"/>
      <c r="Q618" s="84"/>
      <c r="R618" s="84"/>
      <c r="S618" s="84"/>
      <c r="T618" s="85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T618" s="17" t="s">
        <v>121</v>
      </c>
      <c r="AU618" s="17" t="s">
        <v>159</v>
      </c>
    </row>
    <row r="619" spans="1:47" s="2" customFormat="1" ht="12">
      <c r="A619" s="38"/>
      <c r="B619" s="39"/>
      <c r="C619" s="40"/>
      <c r="D619" s="231" t="s">
        <v>153</v>
      </c>
      <c r="E619" s="40"/>
      <c r="F619" s="239" t="s">
        <v>961</v>
      </c>
      <c r="G619" s="40"/>
      <c r="H619" s="40"/>
      <c r="I619" s="136"/>
      <c r="J619" s="40"/>
      <c r="K619" s="40"/>
      <c r="L619" s="44"/>
      <c r="M619" s="233"/>
      <c r="N619" s="234"/>
      <c r="O619" s="84"/>
      <c r="P619" s="84"/>
      <c r="Q619" s="84"/>
      <c r="R619" s="84"/>
      <c r="S619" s="84"/>
      <c r="T619" s="85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T619" s="17" t="s">
        <v>153</v>
      </c>
      <c r="AU619" s="17" t="s">
        <v>159</v>
      </c>
    </row>
    <row r="620" spans="1:65" s="2" customFormat="1" ht="16.5" customHeight="1">
      <c r="A620" s="38"/>
      <c r="B620" s="39"/>
      <c r="C620" s="218" t="s">
        <v>962</v>
      </c>
      <c r="D620" s="218" t="s">
        <v>114</v>
      </c>
      <c r="E620" s="219" t="s">
        <v>963</v>
      </c>
      <c r="F620" s="220" t="s">
        <v>955</v>
      </c>
      <c r="G620" s="221" t="s">
        <v>150</v>
      </c>
      <c r="H620" s="222">
        <v>1</v>
      </c>
      <c r="I620" s="223"/>
      <c r="J620" s="224">
        <f>ROUND(I620*H620,2)</f>
        <v>0</v>
      </c>
      <c r="K620" s="220" t="s">
        <v>19</v>
      </c>
      <c r="L620" s="44"/>
      <c r="M620" s="225" t="s">
        <v>19</v>
      </c>
      <c r="N620" s="226" t="s">
        <v>43</v>
      </c>
      <c r="O620" s="84"/>
      <c r="P620" s="227">
        <f>O620*H620</f>
        <v>0</v>
      </c>
      <c r="Q620" s="227">
        <v>0</v>
      </c>
      <c r="R620" s="227">
        <f>Q620*H620</f>
        <v>0</v>
      </c>
      <c r="S620" s="227">
        <v>0</v>
      </c>
      <c r="T620" s="228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29" t="s">
        <v>151</v>
      </c>
      <c r="AT620" s="229" t="s">
        <v>114</v>
      </c>
      <c r="AU620" s="229" t="s">
        <v>159</v>
      </c>
      <c r="AY620" s="17" t="s">
        <v>111</v>
      </c>
      <c r="BE620" s="230">
        <f>IF(N620="základní",J620,0)</f>
        <v>0</v>
      </c>
      <c r="BF620" s="230">
        <f>IF(N620="snížená",J620,0)</f>
        <v>0</v>
      </c>
      <c r="BG620" s="230">
        <f>IF(N620="zákl. přenesená",J620,0)</f>
        <v>0</v>
      </c>
      <c r="BH620" s="230">
        <f>IF(N620="sníž. přenesená",J620,0)</f>
        <v>0</v>
      </c>
      <c r="BI620" s="230">
        <f>IF(N620="nulová",J620,0)</f>
        <v>0</v>
      </c>
      <c r="BJ620" s="17" t="s">
        <v>80</v>
      </c>
      <c r="BK620" s="230">
        <f>ROUND(I620*H620,2)</f>
        <v>0</v>
      </c>
      <c r="BL620" s="17" t="s">
        <v>151</v>
      </c>
      <c r="BM620" s="229" t="s">
        <v>964</v>
      </c>
    </row>
    <row r="621" spans="1:47" s="2" customFormat="1" ht="12">
      <c r="A621" s="38"/>
      <c r="B621" s="39"/>
      <c r="C621" s="40"/>
      <c r="D621" s="231" t="s">
        <v>121</v>
      </c>
      <c r="E621" s="40"/>
      <c r="F621" s="232" t="s">
        <v>955</v>
      </c>
      <c r="G621" s="40"/>
      <c r="H621" s="40"/>
      <c r="I621" s="136"/>
      <c r="J621" s="40"/>
      <c r="K621" s="40"/>
      <c r="L621" s="44"/>
      <c r="M621" s="233"/>
      <c r="N621" s="234"/>
      <c r="O621" s="84"/>
      <c r="P621" s="84"/>
      <c r="Q621" s="84"/>
      <c r="R621" s="84"/>
      <c r="S621" s="84"/>
      <c r="T621" s="85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T621" s="17" t="s">
        <v>121</v>
      </c>
      <c r="AU621" s="17" t="s">
        <v>159</v>
      </c>
    </row>
    <row r="622" spans="1:47" s="2" customFormat="1" ht="12">
      <c r="A622" s="38"/>
      <c r="B622" s="39"/>
      <c r="C622" s="40"/>
      <c r="D622" s="231" t="s">
        <v>153</v>
      </c>
      <c r="E622" s="40"/>
      <c r="F622" s="239" t="s">
        <v>965</v>
      </c>
      <c r="G622" s="40"/>
      <c r="H622" s="40"/>
      <c r="I622" s="136"/>
      <c r="J622" s="40"/>
      <c r="K622" s="40"/>
      <c r="L622" s="44"/>
      <c r="M622" s="233"/>
      <c r="N622" s="234"/>
      <c r="O622" s="84"/>
      <c r="P622" s="84"/>
      <c r="Q622" s="84"/>
      <c r="R622" s="84"/>
      <c r="S622" s="84"/>
      <c r="T622" s="85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T622" s="17" t="s">
        <v>153</v>
      </c>
      <c r="AU622" s="17" t="s">
        <v>159</v>
      </c>
    </row>
    <row r="623" spans="1:65" s="2" customFormat="1" ht="16.5" customHeight="1">
      <c r="A623" s="38"/>
      <c r="B623" s="39"/>
      <c r="C623" s="218" t="s">
        <v>966</v>
      </c>
      <c r="D623" s="218" t="s">
        <v>114</v>
      </c>
      <c r="E623" s="219" t="s">
        <v>967</v>
      </c>
      <c r="F623" s="220" t="s">
        <v>955</v>
      </c>
      <c r="G623" s="221" t="s">
        <v>150</v>
      </c>
      <c r="H623" s="222">
        <v>1</v>
      </c>
      <c r="I623" s="223"/>
      <c r="J623" s="224">
        <f>ROUND(I623*H623,2)</f>
        <v>0</v>
      </c>
      <c r="K623" s="220" t="s">
        <v>19</v>
      </c>
      <c r="L623" s="44"/>
      <c r="M623" s="225" t="s">
        <v>19</v>
      </c>
      <c r="N623" s="226" t="s">
        <v>43</v>
      </c>
      <c r="O623" s="84"/>
      <c r="P623" s="227">
        <f>O623*H623</f>
        <v>0</v>
      </c>
      <c r="Q623" s="227">
        <v>0</v>
      </c>
      <c r="R623" s="227">
        <f>Q623*H623</f>
        <v>0</v>
      </c>
      <c r="S623" s="227">
        <v>0</v>
      </c>
      <c r="T623" s="228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29" t="s">
        <v>151</v>
      </c>
      <c r="AT623" s="229" t="s">
        <v>114</v>
      </c>
      <c r="AU623" s="229" t="s">
        <v>159</v>
      </c>
      <c r="AY623" s="17" t="s">
        <v>111</v>
      </c>
      <c r="BE623" s="230">
        <f>IF(N623="základní",J623,0)</f>
        <v>0</v>
      </c>
      <c r="BF623" s="230">
        <f>IF(N623="snížená",J623,0)</f>
        <v>0</v>
      </c>
      <c r="BG623" s="230">
        <f>IF(N623="zákl. přenesená",J623,0)</f>
        <v>0</v>
      </c>
      <c r="BH623" s="230">
        <f>IF(N623="sníž. přenesená",J623,0)</f>
        <v>0</v>
      </c>
      <c r="BI623" s="230">
        <f>IF(N623="nulová",J623,0)</f>
        <v>0</v>
      </c>
      <c r="BJ623" s="17" t="s">
        <v>80</v>
      </c>
      <c r="BK623" s="230">
        <f>ROUND(I623*H623,2)</f>
        <v>0</v>
      </c>
      <c r="BL623" s="17" t="s">
        <v>151</v>
      </c>
      <c r="BM623" s="229" t="s">
        <v>968</v>
      </c>
    </row>
    <row r="624" spans="1:47" s="2" customFormat="1" ht="12">
      <c r="A624" s="38"/>
      <c r="B624" s="39"/>
      <c r="C624" s="40"/>
      <c r="D624" s="231" t="s">
        <v>121</v>
      </c>
      <c r="E624" s="40"/>
      <c r="F624" s="232" t="s">
        <v>955</v>
      </c>
      <c r="G624" s="40"/>
      <c r="H624" s="40"/>
      <c r="I624" s="136"/>
      <c r="J624" s="40"/>
      <c r="K624" s="40"/>
      <c r="L624" s="44"/>
      <c r="M624" s="233"/>
      <c r="N624" s="234"/>
      <c r="O624" s="84"/>
      <c r="P624" s="84"/>
      <c r="Q624" s="84"/>
      <c r="R624" s="84"/>
      <c r="S624" s="84"/>
      <c r="T624" s="85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T624" s="17" t="s">
        <v>121</v>
      </c>
      <c r="AU624" s="17" t="s">
        <v>159</v>
      </c>
    </row>
    <row r="625" spans="1:47" s="2" customFormat="1" ht="12">
      <c r="A625" s="38"/>
      <c r="B625" s="39"/>
      <c r="C625" s="40"/>
      <c r="D625" s="231" t="s">
        <v>153</v>
      </c>
      <c r="E625" s="40"/>
      <c r="F625" s="239" t="s">
        <v>969</v>
      </c>
      <c r="G625" s="40"/>
      <c r="H625" s="40"/>
      <c r="I625" s="136"/>
      <c r="J625" s="40"/>
      <c r="K625" s="40"/>
      <c r="L625" s="44"/>
      <c r="M625" s="233"/>
      <c r="N625" s="234"/>
      <c r="O625" s="84"/>
      <c r="P625" s="84"/>
      <c r="Q625" s="84"/>
      <c r="R625" s="84"/>
      <c r="S625" s="84"/>
      <c r="T625" s="85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T625" s="17" t="s">
        <v>153</v>
      </c>
      <c r="AU625" s="17" t="s">
        <v>159</v>
      </c>
    </row>
    <row r="626" spans="1:65" s="2" customFormat="1" ht="16.5" customHeight="1">
      <c r="A626" s="38"/>
      <c r="B626" s="39"/>
      <c r="C626" s="218" t="s">
        <v>970</v>
      </c>
      <c r="D626" s="218" t="s">
        <v>114</v>
      </c>
      <c r="E626" s="219" t="s">
        <v>971</v>
      </c>
      <c r="F626" s="220" t="s">
        <v>955</v>
      </c>
      <c r="G626" s="221" t="s">
        <v>150</v>
      </c>
      <c r="H626" s="222">
        <v>1</v>
      </c>
      <c r="I626" s="223"/>
      <c r="J626" s="224">
        <f>ROUND(I626*H626,2)</f>
        <v>0</v>
      </c>
      <c r="K626" s="220" t="s">
        <v>19</v>
      </c>
      <c r="L626" s="44"/>
      <c r="M626" s="225" t="s">
        <v>19</v>
      </c>
      <c r="N626" s="226" t="s">
        <v>43</v>
      </c>
      <c r="O626" s="84"/>
      <c r="P626" s="227">
        <f>O626*H626</f>
        <v>0</v>
      </c>
      <c r="Q626" s="227">
        <v>0</v>
      </c>
      <c r="R626" s="227">
        <f>Q626*H626</f>
        <v>0</v>
      </c>
      <c r="S626" s="227">
        <v>0</v>
      </c>
      <c r="T626" s="228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29" t="s">
        <v>151</v>
      </c>
      <c r="AT626" s="229" t="s">
        <v>114</v>
      </c>
      <c r="AU626" s="229" t="s">
        <v>159</v>
      </c>
      <c r="AY626" s="17" t="s">
        <v>111</v>
      </c>
      <c r="BE626" s="230">
        <f>IF(N626="základní",J626,0)</f>
        <v>0</v>
      </c>
      <c r="BF626" s="230">
        <f>IF(N626="snížená",J626,0)</f>
        <v>0</v>
      </c>
      <c r="BG626" s="230">
        <f>IF(N626="zákl. přenesená",J626,0)</f>
        <v>0</v>
      </c>
      <c r="BH626" s="230">
        <f>IF(N626="sníž. přenesená",J626,0)</f>
        <v>0</v>
      </c>
      <c r="BI626" s="230">
        <f>IF(N626="nulová",J626,0)</f>
        <v>0</v>
      </c>
      <c r="BJ626" s="17" t="s">
        <v>80</v>
      </c>
      <c r="BK626" s="230">
        <f>ROUND(I626*H626,2)</f>
        <v>0</v>
      </c>
      <c r="BL626" s="17" t="s">
        <v>151</v>
      </c>
      <c r="BM626" s="229" t="s">
        <v>972</v>
      </c>
    </row>
    <row r="627" spans="1:47" s="2" customFormat="1" ht="12">
      <c r="A627" s="38"/>
      <c r="B627" s="39"/>
      <c r="C627" s="40"/>
      <c r="D627" s="231" t="s">
        <v>121</v>
      </c>
      <c r="E627" s="40"/>
      <c r="F627" s="232" t="s">
        <v>955</v>
      </c>
      <c r="G627" s="40"/>
      <c r="H627" s="40"/>
      <c r="I627" s="136"/>
      <c r="J627" s="40"/>
      <c r="K627" s="40"/>
      <c r="L627" s="44"/>
      <c r="M627" s="233"/>
      <c r="N627" s="234"/>
      <c r="O627" s="84"/>
      <c r="P627" s="84"/>
      <c r="Q627" s="84"/>
      <c r="R627" s="84"/>
      <c r="S627" s="84"/>
      <c r="T627" s="85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T627" s="17" t="s">
        <v>121</v>
      </c>
      <c r="AU627" s="17" t="s">
        <v>159</v>
      </c>
    </row>
    <row r="628" spans="1:47" s="2" customFormat="1" ht="12">
      <c r="A628" s="38"/>
      <c r="B628" s="39"/>
      <c r="C628" s="40"/>
      <c r="D628" s="231" t="s">
        <v>153</v>
      </c>
      <c r="E628" s="40"/>
      <c r="F628" s="239" t="s">
        <v>973</v>
      </c>
      <c r="G628" s="40"/>
      <c r="H628" s="40"/>
      <c r="I628" s="136"/>
      <c r="J628" s="40"/>
      <c r="K628" s="40"/>
      <c r="L628" s="44"/>
      <c r="M628" s="233"/>
      <c r="N628" s="234"/>
      <c r="O628" s="84"/>
      <c r="P628" s="84"/>
      <c r="Q628" s="84"/>
      <c r="R628" s="84"/>
      <c r="S628" s="84"/>
      <c r="T628" s="85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T628" s="17" t="s">
        <v>153</v>
      </c>
      <c r="AU628" s="17" t="s">
        <v>159</v>
      </c>
    </row>
    <row r="629" spans="1:65" s="2" customFormat="1" ht="16.5" customHeight="1">
      <c r="A629" s="38"/>
      <c r="B629" s="39"/>
      <c r="C629" s="218" t="s">
        <v>974</v>
      </c>
      <c r="D629" s="218" t="s">
        <v>114</v>
      </c>
      <c r="E629" s="219" t="s">
        <v>975</v>
      </c>
      <c r="F629" s="220" t="s">
        <v>955</v>
      </c>
      <c r="G629" s="221" t="s">
        <v>150</v>
      </c>
      <c r="H629" s="222">
        <v>1</v>
      </c>
      <c r="I629" s="223"/>
      <c r="J629" s="224">
        <f>ROUND(I629*H629,2)</f>
        <v>0</v>
      </c>
      <c r="K629" s="220" t="s">
        <v>19</v>
      </c>
      <c r="L629" s="44"/>
      <c r="M629" s="225" t="s">
        <v>19</v>
      </c>
      <c r="N629" s="226" t="s">
        <v>43</v>
      </c>
      <c r="O629" s="84"/>
      <c r="P629" s="227">
        <f>O629*H629</f>
        <v>0</v>
      </c>
      <c r="Q629" s="227">
        <v>0</v>
      </c>
      <c r="R629" s="227">
        <f>Q629*H629</f>
        <v>0</v>
      </c>
      <c r="S629" s="227">
        <v>0</v>
      </c>
      <c r="T629" s="228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29" t="s">
        <v>151</v>
      </c>
      <c r="AT629" s="229" t="s">
        <v>114</v>
      </c>
      <c r="AU629" s="229" t="s">
        <v>159</v>
      </c>
      <c r="AY629" s="17" t="s">
        <v>111</v>
      </c>
      <c r="BE629" s="230">
        <f>IF(N629="základní",J629,0)</f>
        <v>0</v>
      </c>
      <c r="BF629" s="230">
        <f>IF(N629="snížená",J629,0)</f>
        <v>0</v>
      </c>
      <c r="BG629" s="230">
        <f>IF(N629="zákl. přenesená",J629,0)</f>
        <v>0</v>
      </c>
      <c r="BH629" s="230">
        <f>IF(N629="sníž. přenesená",J629,0)</f>
        <v>0</v>
      </c>
      <c r="BI629" s="230">
        <f>IF(N629="nulová",J629,0)</f>
        <v>0</v>
      </c>
      <c r="BJ629" s="17" t="s">
        <v>80</v>
      </c>
      <c r="BK629" s="230">
        <f>ROUND(I629*H629,2)</f>
        <v>0</v>
      </c>
      <c r="BL629" s="17" t="s">
        <v>151</v>
      </c>
      <c r="BM629" s="229" t="s">
        <v>976</v>
      </c>
    </row>
    <row r="630" spans="1:47" s="2" customFormat="1" ht="12">
      <c r="A630" s="38"/>
      <c r="B630" s="39"/>
      <c r="C630" s="40"/>
      <c r="D630" s="231" t="s">
        <v>121</v>
      </c>
      <c r="E630" s="40"/>
      <c r="F630" s="232" t="s">
        <v>955</v>
      </c>
      <c r="G630" s="40"/>
      <c r="H630" s="40"/>
      <c r="I630" s="136"/>
      <c r="J630" s="40"/>
      <c r="K630" s="40"/>
      <c r="L630" s="44"/>
      <c r="M630" s="233"/>
      <c r="N630" s="234"/>
      <c r="O630" s="84"/>
      <c r="P630" s="84"/>
      <c r="Q630" s="84"/>
      <c r="R630" s="84"/>
      <c r="S630" s="84"/>
      <c r="T630" s="85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121</v>
      </c>
      <c r="AU630" s="17" t="s">
        <v>159</v>
      </c>
    </row>
    <row r="631" spans="1:47" s="2" customFormat="1" ht="12">
      <c r="A631" s="38"/>
      <c r="B631" s="39"/>
      <c r="C631" s="40"/>
      <c r="D631" s="231" t="s">
        <v>153</v>
      </c>
      <c r="E631" s="40"/>
      <c r="F631" s="239" t="s">
        <v>977</v>
      </c>
      <c r="G631" s="40"/>
      <c r="H631" s="40"/>
      <c r="I631" s="136"/>
      <c r="J631" s="40"/>
      <c r="K631" s="40"/>
      <c r="L631" s="44"/>
      <c r="M631" s="233"/>
      <c r="N631" s="234"/>
      <c r="O631" s="84"/>
      <c r="P631" s="84"/>
      <c r="Q631" s="84"/>
      <c r="R631" s="84"/>
      <c r="S631" s="84"/>
      <c r="T631" s="85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T631" s="17" t="s">
        <v>153</v>
      </c>
      <c r="AU631" s="17" t="s">
        <v>159</v>
      </c>
    </row>
    <row r="632" spans="1:65" s="2" customFormat="1" ht="16.5" customHeight="1">
      <c r="A632" s="38"/>
      <c r="B632" s="39"/>
      <c r="C632" s="218" t="s">
        <v>978</v>
      </c>
      <c r="D632" s="218" t="s">
        <v>114</v>
      </c>
      <c r="E632" s="219" t="s">
        <v>979</v>
      </c>
      <c r="F632" s="220" t="s">
        <v>980</v>
      </c>
      <c r="G632" s="221" t="s">
        <v>150</v>
      </c>
      <c r="H632" s="222">
        <v>2</v>
      </c>
      <c r="I632" s="223"/>
      <c r="J632" s="224">
        <f>ROUND(I632*H632,2)</f>
        <v>0</v>
      </c>
      <c r="K632" s="220" t="s">
        <v>19</v>
      </c>
      <c r="L632" s="44"/>
      <c r="M632" s="225" t="s">
        <v>19</v>
      </c>
      <c r="N632" s="226" t="s">
        <v>43</v>
      </c>
      <c r="O632" s="84"/>
      <c r="P632" s="227">
        <f>O632*H632</f>
        <v>0</v>
      </c>
      <c r="Q632" s="227">
        <v>0</v>
      </c>
      <c r="R632" s="227">
        <f>Q632*H632</f>
        <v>0</v>
      </c>
      <c r="S632" s="227">
        <v>0</v>
      </c>
      <c r="T632" s="228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29" t="s">
        <v>151</v>
      </c>
      <c r="AT632" s="229" t="s">
        <v>114</v>
      </c>
      <c r="AU632" s="229" t="s">
        <v>159</v>
      </c>
      <c r="AY632" s="17" t="s">
        <v>111</v>
      </c>
      <c r="BE632" s="230">
        <f>IF(N632="základní",J632,0)</f>
        <v>0</v>
      </c>
      <c r="BF632" s="230">
        <f>IF(N632="snížená",J632,0)</f>
        <v>0</v>
      </c>
      <c r="BG632" s="230">
        <f>IF(N632="zákl. přenesená",J632,0)</f>
        <v>0</v>
      </c>
      <c r="BH632" s="230">
        <f>IF(N632="sníž. přenesená",J632,0)</f>
        <v>0</v>
      </c>
      <c r="BI632" s="230">
        <f>IF(N632="nulová",J632,0)</f>
        <v>0</v>
      </c>
      <c r="BJ632" s="17" t="s">
        <v>80</v>
      </c>
      <c r="BK632" s="230">
        <f>ROUND(I632*H632,2)</f>
        <v>0</v>
      </c>
      <c r="BL632" s="17" t="s">
        <v>151</v>
      </c>
      <c r="BM632" s="229" t="s">
        <v>981</v>
      </c>
    </row>
    <row r="633" spans="1:47" s="2" customFormat="1" ht="12">
      <c r="A633" s="38"/>
      <c r="B633" s="39"/>
      <c r="C633" s="40"/>
      <c r="D633" s="231" t="s">
        <v>121</v>
      </c>
      <c r="E633" s="40"/>
      <c r="F633" s="232" t="s">
        <v>980</v>
      </c>
      <c r="G633" s="40"/>
      <c r="H633" s="40"/>
      <c r="I633" s="136"/>
      <c r="J633" s="40"/>
      <c r="K633" s="40"/>
      <c r="L633" s="44"/>
      <c r="M633" s="233"/>
      <c r="N633" s="234"/>
      <c r="O633" s="84"/>
      <c r="P633" s="84"/>
      <c r="Q633" s="84"/>
      <c r="R633" s="84"/>
      <c r="S633" s="84"/>
      <c r="T633" s="85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T633" s="17" t="s">
        <v>121</v>
      </c>
      <c r="AU633" s="17" t="s">
        <v>159</v>
      </c>
    </row>
    <row r="634" spans="1:47" s="2" customFormat="1" ht="12">
      <c r="A634" s="38"/>
      <c r="B634" s="39"/>
      <c r="C634" s="40"/>
      <c r="D634" s="231" t="s">
        <v>153</v>
      </c>
      <c r="E634" s="40"/>
      <c r="F634" s="239" t="s">
        <v>982</v>
      </c>
      <c r="G634" s="40"/>
      <c r="H634" s="40"/>
      <c r="I634" s="136"/>
      <c r="J634" s="40"/>
      <c r="K634" s="40"/>
      <c r="L634" s="44"/>
      <c r="M634" s="233"/>
      <c r="N634" s="234"/>
      <c r="O634" s="84"/>
      <c r="P634" s="84"/>
      <c r="Q634" s="84"/>
      <c r="R634" s="84"/>
      <c r="S634" s="84"/>
      <c r="T634" s="85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T634" s="17" t="s">
        <v>153</v>
      </c>
      <c r="AU634" s="17" t="s">
        <v>159</v>
      </c>
    </row>
    <row r="635" spans="1:65" s="2" customFormat="1" ht="16.5" customHeight="1">
      <c r="A635" s="38"/>
      <c r="B635" s="39"/>
      <c r="C635" s="218" t="s">
        <v>983</v>
      </c>
      <c r="D635" s="218" t="s">
        <v>114</v>
      </c>
      <c r="E635" s="219" t="s">
        <v>984</v>
      </c>
      <c r="F635" s="220" t="s">
        <v>980</v>
      </c>
      <c r="G635" s="221" t="s">
        <v>150</v>
      </c>
      <c r="H635" s="222">
        <v>1</v>
      </c>
      <c r="I635" s="223"/>
      <c r="J635" s="224">
        <f>ROUND(I635*H635,2)</f>
        <v>0</v>
      </c>
      <c r="K635" s="220" t="s">
        <v>19</v>
      </c>
      <c r="L635" s="44"/>
      <c r="M635" s="225" t="s">
        <v>19</v>
      </c>
      <c r="N635" s="226" t="s">
        <v>43</v>
      </c>
      <c r="O635" s="84"/>
      <c r="P635" s="227">
        <f>O635*H635</f>
        <v>0</v>
      </c>
      <c r="Q635" s="227">
        <v>0</v>
      </c>
      <c r="R635" s="227">
        <f>Q635*H635</f>
        <v>0</v>
      </c>
      <c r="S635" s="227">
        <v>0</v>
      </c>
      <c r="T635" s="228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29" t="s">
        <v>151</v>
      </c>
      <c r="AT635" s="229" t="s">
        <v>114</v>
      </c>
      <c r="AU635" s="229" t="s">
        <v>159</v>
      </c>
      <c r="AY635" s="17" t="s">
        <v>111</v>
      </c>
      <c r="BE635" s="230">
        <f>IF(N635="základní",J635,0)</f>
        <v>0</v>
      </c>
      <c r="BF635" s="230">
        <f>IF(N635="snížená",J635,0)</f>
        <v>0</v>
      </c>
      <c r="BG635" s="230">
        <f>IF(N635="zákl. přenesená",J635,0)</f>
        <v>0</v>
      </c>
      <c r="BH635" s="230">
        <f>IF(N635="sníž. přenesená",J635,0)</f>
        <v>0</v>
      </c>
      <c r="BI635" s="230">
        <f>IF(N635="nulová",J635,0)</f>
        <v>0</v>
      </c>
      <c r="BJ635" s="17" t="s">
        <v>80</v>
      </c>
      <c r="BK635" s="230">
        <f>ROUND(I635*H635,2)</f>
        <v>0</v>
      </c>
      <c r="BL635" s="17" t="s">
        <v>151</v>
      </c>
      <c r="BM635" s="229" t="s">
        <v>985</v>
      </c>
    </row>
    <row r="636" spans="1:47" s="2" customFormat="1" ht="12">
      <c r="A636" s="38"/>
      <c r="B636" s="39"/>
      <c r="C636" s="40"/>
      <c r="D636" s="231" t="s">
        <v>121</v>
      </c>
      <c r="E636" s="40"/>
      <c r="F636" s="232" t="s">
        <v>980</v>
      </c>
      <c r="G636" s="40"/>
      <c r="H636" s="40"/>
      <c r="I636" s="136"/>
      <c r="J636" s="40"/>
      <c r="K636" s="40"/>
      <c r="L636" s="44"/>
      <c r="M636" s="233"/>
      <c r="N636" s="234"/>
      <c r="O636" s="84"/>
      <c r="P636" s="84"/>
      <c r="Q636" s="84"/>
      <c r="R636" s="84"/>
      <c r="S636" s="84"/>
      <c r="T636" s="85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T636" s="17" t="s">
        <v>121</v>
      </c>
      <c r="AU636" s="17" t="s">
        <v>159</v>
      </c>
    </row>
    <row r="637" spans="1:47" s="2" customFormat="1" ht="12">
      <c r="A637" s="38"/>
      <c r="B637" s="39"/>
      <c r="C637" s="40"/>
      <c r="D637" s="231" t="s">
        <v>153</v>
      </c>
      <c r="E637" s="40"/>
      <c r="F637" s="239" t="s">
        <v>986</v>
      </c>
      <c r="G637" s="40"/>
      <c r="H637" s="40"/>
      <c r="I637" s="136"/>
      <c r="J637" s="40"/>
      <c r="K637" s="40"/>
      <c r="L637" s="44"/>
      <c r="M637" s="233"/>
      <c r="N637" s="234"/>
      <c r="O637" s="84"/>
      <c r="P637" s="84"/>
      <c r="Q637" s="84"/>
      <c r="R637" s="84"/>
      <c r="S637" s="84"/>
      <c r="T637" s="85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T637" s="17" t="s">
        <v>153</v>
      </c>
      <c r="AU637" s="17" t="s">
        <v>159</v>
      </c>
    </row>
    <row r="638" spans="1:65" s="2" customFormat="1" ht="16.5" customHeight="1">
      <c r="A638" s="38"/>
      <c r="B638" s="39"/>
      <c r="C638" s="218" t="s">
        <v>987</v>
      </c>
      <c r="D638" s="218" t="s">
        <v>114</v>
      </c>
      <c r="E638" s="219" t="s">
        <v>988</v>
      </c>
      <c r="F638" s="220" t="s">
        <v>989</v>
      </c>
      <c r="G638" s="221" t="s">
        <v>150</v>
      </c>
      <c r="H638" s="222">
        <v>1</v>
      </c>
      <c r="I638" s="223"/>
      <c r="J638" s="224">
        <f>ROUND(I638*H638,2)</f>
        <v>0</v>
      </c>
      <c r="K638" s="220" t="s">
        <v>19</v>
      </c>
      <c r="L638" s="44"/>
      <c r="M638" s="225" t="s">
        <v>19</v>
      </c>
      <c r="N638" s="226" t="s">
        <v>43</v>
      </c>
      <c r="O638" s="84"/>
      <c r="P638" s="227">
        <f>O638*H638</f>
        <v>0</v>
      </c>
      <c r="Q638" s="227">
        <v>0</v>
      </c>
      <c r="R638" s="227">
        <f>Q638*H638</f>
        <v>0</v>
      </c>
      <c r="S638" s="227">
        <v>0</v>
      </c>
      <c r="T638" s="228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29" t="s">
        <v>151</v>
      </c>
      <c r="AT638" s="229" t="s">
        <v>114</v>
      </c>
      <c r="AU638" s="229" t="s">
        <v>159</v>
      </c>
      <c r="AY638" s="17" t="s">
        <v>111</v>
      </c>
      <c r="BE638" s="230">
        <f>IF(N638="základní",J638,0)</f>
        <v>0</v>
      </c>
      <c r="BF638" s="230">
        <f>IF(N638="snížená",J638,0)</f>
        <v>0</v>
      </c>
      <c r="BG638" s="230">
        <f>IF(N638="zákl. přenesená",J638,0)</f>
        <v>0</v>
      </c>
      <c r="BH638" s="230">
        <f>IF(N638="sníž. přenesená",J638,0)</f>
        <v>0</v>
      </c>
      <c r="BI638" s="230">
        <f>IF(N638="nulová",J638,0)</f>
        <v>0</v>
      </c>
      <c r="BJ638" s="17" t="s">
        <v>80</v>
      </c>
      <c r="BK638" s="230">
        <f>ROUND(I638*H638,2)</f>
        <v>0</v>
      </c>
      <c r="BL638" s="17" t="s">
        <v>151</v>
      </c>
      <c r="BM638" s="229" t="s">
        <v>990</v>
      </c>
    </row>
    <row r="639" spans="1:47" s="2" customFormat="1" ht="12">
      <c r="A639" s="38"/>
      <c r="B639" s="39"/>
      <c r="C639" s="40"/>
      <c r="D639" s="231" t="s">
        <v>121</v>
      </c>
      <c r="E639" s="40"/>
      <c r="F639" s="232" t="s">
        <v>989</v>
      </c>
      <c r="G639" s="40"/>
      <c r="H639" s="40"/>
      <c r="I639" s="136"/>
      <c r="J639" s="40"/>
      <c r="K639" s="40"/>
      <c r="L639" s="44"/>
      <c r="M639" s="233"/>
      <c r="N639" s="234"/>
      <c r="O639" s="84"/>
      <c r="P639" s="84"/>
      <c r="Q639" s="84"/>
      <c r="R639" s="84"/>
      <c r="S639" s="84"/>
      <c r="T639" s="85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T639" s="17" t="s">
        <v>121</v>
      </c>
      <c r="AU639" s="17" t="s">
        <v>159</v>
      </c>
    </row>
    <row r="640" spans="1:47" s="2" customFormat="1" ht="12">
      <c r="A640" s="38"/>
      <c r="B640" s="39"/>
      <c r="C640" s="40"/>
      <c r="D640" s="231" t="s">
        <v>153</v>
      </c>
      <c r="E640" s="40"/>
      <c r="F640" s="239" t="s">
        <v>991</v>
      </c>
      <c r="G640" s="40"/>
      <c r="H640" s="40"/>
      <c r="I640" s="136"/>
      <c r="J640" s="40"/>
      <c r="K640" s="40"/>
      <c r="L640" s="44"/>
      <c r="M640" s="233"/>
      <c r="N640" s="234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153</v>
      </c>
      <c r="AU640" s="17" t="s">
        <v>159</v>
      </c>
    </row>
    <row r="641" spans="1:65" s="2" customFormat="1" ht="16.5" customHeight="1">
      <c r="A641" s="38"/>
      <c r="B641" s="39"/>
      <c r="C641" s="218" t="s">
        <v>992</v>
      </c>
      <c r="D641" s="218" t="s">
        <v>114</v>
      </c>
      <c r="E641" s="219" t="s">
        <v>993</v>
      </c>
      <c r="F641" s="220" t="s">
        <v>994</v>
      </c>
      <c r="G641" s="221" t="s">
        <v>150</v>
      </c>
      <c r="H641" s="222">
        <v>1</v>
      </c>
      <c r="I641" s="223"/>
      <c r="J641" s="224">
        <f>ROUND(I641*H641,2)</f>
        <v>0</v>
      </c>
      <c r="K641" s="220" t="s">
        <v>19</v>
      </c>
      <c r="L641" s="44"/>
      <c r="M641" s="225" t="s">
        <v>19</v>
      </c>
      <c r="N641" s="226" t="s">
        <v>43</v>
      </c>
      <c r="O641" s="84"/>
      <c r="P641" s="227">
        <f>O641*H641</f>
        <v>0</v>
      </c>
      <c r="Q641" s="227">
        <v>0</v>
      </c>
      <c r="R641" s="227">
        <f>Q641*H641</f>
        <v>0</v>
      </c>
      <c r="S641" s="227">
        <v>0</v>
      </c>
      <c r="T641" s="228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29" t="s">
        <v>151</v>
      </c>
      <c r="AT641" s="229" t="s">
        <v>114</v>
      </c>
      <c r="AU641" s="229" t="s">
        <v>159</v>
      </c>
      <c r="AY641" s="17" t="s">
        <v>111</v>
      </c>
      <c r="BE641" s="230">
        <f>IF(N641="základní",J641,0)</f>
        <v>0</v>
      </c>
      <c r="BF641" s="230">
        <f>IF(N641="snížená",J641,0)</f>
        <v>0</v>
      </c>
      <c r="BG641" s="230">
        <f>IF(N641="zákl. přenesená",J641,0)</f>
        <v>0</v>
      </c>
      <c r="BH641" s="230">
        <f>IF(N641="sníž. přenesená",J641,0)</f>
        <v>0</v>
      </c>
      <c r="BI641" s="230">
        <f>IF(N641="nulová",J641,0)</f>
        <v>0</v>
      </c>
      <c r="BJ641" s="17" t="s">
        <v>80</v>
      </c>
      <c r="BK641" s="230">
        <f>ROUND(I641*H641,2)</f>
        <v>0</v>
      </c>
      <c r="BL641" s="17" t="s">
        <v>151</v>
      </c>
      <c r="BM641" s="229" t="s">
        <v>995</v>
      </c>
    </row>
    <row r="642" spans="1:47" s="2" customFormat="1" ht="12">
      <c r="A642" s="38"/>
      <c r="B642" s="39"/>
      <c r="C642" s="40"/>
      <c r="D642" s="231" t="s">
        <v>121</v>
      </c>
      <c r="E642" s="40"/>
      <c r="F642" s="232" t="s">
        <v>994</v>
      </c>
      <c r="G642" s="40"/>
      <c r="H642" s="40"/>
      <c r="I642" s="136"/>
      <c r="J642" s="40"/>
      <c r="K642" s="40"/>
      <c r="L642" s="44"/>
      <c r="M642" s="233"/>
      <c r="N642" s="234"/>
      <c r="O642" s="84"/>
      <c r="P642" s="84"/>
      <c r="Q642" s="84"/>
      <c r="R642" s="84"/>
      <c r="S642" s="84"/>
      <c r="T642" s="85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T642" s="17" t="s">
        <v>121</v>
      </c>
      <c r="AU642" s="17" t="s">
        <v>159</v>
      </c>
    </row>
    <row r="643" spans="1:47" s="2" customFormat="1" ht="12">
      <c r="A643" s="38"/>
      <c r="B643" s="39"/>
      <c r="C643" s="40"/>
      <c r="D643" s="231" t="s">
        <v>153</v>
      </c>
      <c r="E643" s="40"/>
      <c r="F643" s="239" t="s">
        <v>996</v>
      </c>
      <c r="G643" s="40"/>
      <c r="H643" s="40"/>
      <c r="I643" s="136"/>
      <c r="J643" s="40"/>
      <c r="K643" s="40"/>
      <c r="L643" s="44"/>
      <c r="M643" s="233"/>
      <c r="N643" s="234"/>
      <c r="O643" s="84"/>
      <c r="P643" s="84"/>
      <c r="Q643" s="84"/>
      <c r="R643" s="84"/>
      <c r="S643" s="84"/>
      <c r="T643" s="85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T643" s="17" t="s">
        <v>153</v>
      </c>
      <c r="AU643" s="17" t="s">
        <v>159</v>
      </c>
    </row>
    <row r="644" spans="1:65" s="2" customFormat="1" ht="16.5" customHeight="1">
      <c r="A644" s="38"/>
      <c r="B644" s="39"/>
      <c r="C644" s="218" t="s">
        <v>997</v>
      </c>
      <c r="D644" s="218" t="s">
        <v>114</v>
      </c>
      <c r="E644" s="219" t="s">
        <v>998</v>
      </c>
      <c r="F644" s="220" t="s">
        <v>999</v>
      </c>
      <c r="G644" s="221" t="s">
        <v>150</v>
      </c>
      <c r="H644" s="222">
        <v>1</v>
      </c>
      <c r="I644" s="223"/>
      <c r="J644" s="224">
        <f>ROUND(I644*H644,2)</f>
        <v>0</v>
      </c>
      <c r="K644" s="220" t="s">
        <v>19</v>
      </c>
      <c r="L644" s="44"/>
      <c r="M644" s="225" t="s">
        <v>19</v>
      </c>
      <c r="N644" s="226" t="s">
        <v>43</v>
      </c>
      <c r="O644" s="84"/>
      <c r="P644" s="227">
        <f>O644*H644</f>
        <v>0</v>
      </c>
      <c r="Q644" s="227">
        <v>0</v>
      </c>
      <c r="R644" s="227">
        <f>Q644*H644</f>
        <v>0</v>
      </c>
      <c r="S644" s="227">
        <v>0</v>
      </c>
      <c r="T644" s="228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29" t="s">
        <v>151</v>
      </c>
      <c r="AT644" s="229" t="s">
        <v>114</v>
      </c>
      <c r="AU644" s="229" t="s">
        <v>159</v>
      </c>
      <c r="AY644" s="17" t="s">
        <v>111</v>
      </c>
      <c r="BE644" s="230">
        <f>IF(N644="základní",J644,0)</f>
        <v>0</v>
      </c>
      <c r="BF644" s="230">
        <f>IF(N644="snížená",J644,0)</f>
        <v>0</v>
      </c>
      <c r="BG644" s="230">
        <f>IF(N644="zákl. přenesená",J644,0)</f>
        <v>0</v>
      </c>
      <c r="BH644" s="230">
        <f>IF(N644="sníž. přenesená",J644,0)</f>
        <v>0</v>
      </c>
      <c r="BI644" s="230">
        <f>IF(N644="nulová",J644,0)</f>
        <v>0</v>
      </c>
      <c r="BJ644" s="17" t="s">
        <v>80</v>
      </c>
      <c r="BK644" s="230">
        <f>ROUND(I644*H644,2)</f>
        <v>0</v>
      </c>
      <c r="BL644" s="17" t="s">
        <v>151</v>
      </c>
      <c r="BM644" s="229" t="s">
        <v>1000</v>
      </c>
    </row>
    <row r="645" spans="1:47" s="2" customFormat="1" ht="12">
      <c r="A645" s="38"/>
      <c r="B645" s="39"/>
      <c r="C645" s="40"/>
      <c r="D645" s="231" t="s">
        <v>121</v>
      </c>
      <c r="E645" s="40"/>
      <c r="F645" s="232" t="s">
        <v>999</v>
      </c>
      <c r="G645" s="40"/>
      <c r="H645" s="40"/>
      <c r="I645" s="136"/>
      <c r="J645" s="40"/>
      <c r="K645" s="40"/>
      <c r="L645" s="44"/>
      <c r="M645" s="233"/>
      <c r="N645" s="234"/>
      <c r="O645" s="84"/>
      <c r="P645" s="84"/>
      <c r="Q645" s="84"/>
      <c r="R645" s="84"/>
      <c r="S645" s="84"/>
      <c r="T645" s="85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T645" s="17" t="s">
        <v>121</v>
      </c>
      <c r="AU645" s="17" t="s">
        <v>159</v>
      </c>
    </row>
    <row r="646" spans="1:47" s="2" customFormat="1" ht="12">
      <c r="A646" s="38"/>
      <c r="B646" s="39"/>
      <c r="C646" s="40"/>
      <c r="D646" s="231" t="s">
        <v>153</v>
      </c>
      <c r="E646" s="40"/>
      <c r="F646" s="239" t="s">
        <v>1001</v>
      </c>
      <c r="G646" s="40"/>
      <c r="H646" s="40"/>
      <c r="I646" s="136"/>
      <c r="J646" s="40"/>
      <c r="K646" s="40"/>
      <c r="L646" s="44"/>
      <c r="M646" s="233"/>
      <c r="N646" s="234"/>
      <c r="O646" s="84"/>
      <c r="P646" s="84"/>
      <c r="Q646" s="84"/>
      <c r="R646" s="84"/>
      <c r="S646" s="84"/>
      <c r="T646" s="85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T646" s="17" t="s">
        <v>153</v>
      </c>
      <c r="AU646" s="17" t="s">
        <v>159</v>
      </c>
    </row>
    <row r="647" spans="1:65" s="2" customFormat="1" ht="16.5" customHeight="1">
      <c r="A647" s="38"/>
      <c r="B647" s="39"/>
      <c r="C647" s="218" t="s">
        <v>1002</v>
      </c>
      <c r="D647" s="218" t="s">
        <v>114</v>
      </c>
      <c r="E647" s="219" t="s">
        <v>1003</v>
      </c>
      <c r="F647" s="220" t="s">
        <v>999</v>
      </c>
      <c r="G647" s="221" t="s">
        <v>150</v>
      </c>
      <c r="H647" s="222">
        <v>1</v>
      </c>
      <c r="I647" s="223"/>
      <c r="J647" s="224">
        <f>ROUND(I647*H647,2)</f>
        <v>0</v>
      </c>
      <c r="K647" s="220" t="s">
        <v>19</v>
      </c>
      <c r="L647" s="44"/>
      <c r="M647" s="225" t="s">
        <v>19</v>
      </c>
      <c r="N647" s="226" t="s">
        <v>43</v>
      </c>
      <c r="O647" s="84"/>
      <c r="P647" s="227">
        <f>O647*H647</f>
        <v>0</v>
      </c>
      <c r="Q647" s="227">
        <v>0</v>
      </c>
      <c r="R647" s="227">
        <f>Q647*H647</f>
        <v>0</v>
      </c>
      <c r="S647" s="227">
        <v>0</v>
      </c>
      <c r="T647" s="228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29" t="s">
        <v>151</v>
      </c>
      <c r="AT647" s="229" t="s">
        <v>114</v>
      </c>
      <c r="AU647" s="229" t="s">
        <v>159</v>
      </c>
      <c r="AY647" s="17" t="s">
        <v>111</v>
      </c>
      <c r="BE647" s="230">
        <f>IF(N647="základní",J647,0)</f>
        <v>0</v>
      </c>
      <c r="BF647" s="230">
        <f>IF(N647="snížená",J647,0)</f>
        <v>0</v>
      </c>
      <c r="BG647" s="230">
        <f>IF(N647="zákl. přenesená",J647,0)</f>
        <v>0</v>
      </c>
      <c r="BH647" s="230">
        <f>IF(N647="sníž. přenesená",J647,0)</f>
        <v>0</v>
      </c>
      <c r="BI647" s="230">
        <f>IF(N647="nulová",J647,0)</f>
        <v>0</v>
      </c>
      <c r="BJ647" s="17" t="s">
        <v>80</v>
      </c>
      <c r="BK647" s="230">
        <f>ROUND(I647*H647,2)</f>
        <v>0</v>
      </c>
      <c r="BL647" s="17" t="s">
        <v>151</v>
      </c>
      <c r="BM647" s="229" t="s">
        <v>1004</v>
      </c>
    </row>
    <row r="648" spans="1:47" s="2" customFormat="1" ht="12">
      <c r="A648" s="38"/>
      <c r="B648" s="39"/>
      <c r="C648" s="40"/>
      <c r="D648" s="231" t="s">
        <v>121</v>
      </c>
      <c r="E648" s="40"/>
      <c r="F648" s="232" t="s">
        <v>999</v>
      </c>
      <c r="G648" s="40"/>
      <c r="H648" s="40"/>
      <c r="I648" s="136"/>
      <c r="J648" s="40"/>
      <c r="K648" s="40"/>
      <c r="L648" s="44"/>
      <c r="M648" s="233"/>
      <c r="N648" s="234"/>
      <c r="O648" s="84"/>
      <c r="P648" s="84"/>
      <c r="Q648" s="84"/>
      <c r="R648" s="84"/>
      <c r="S648" s="84"/>
      <c r="T648" s="85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T648" s="17" t="s">
        <v>121</v>
      </c>
      <c r="AU648" s="17" t="s">
        <v>159</v>
      </c>
    </row>
    <row r="649" spans="1:47" s="2" customFormat="1" ht="12">
      <c r="A649" s="38"/>
      <c r="B649" s="39"/>
      <c r="C649" s="40"/>
      <c r="D649" s="231" t="s">
        <v>153</v>
      </c>
      <c r="E649" s="40"/>
      <c r="F649" s="239" t="s">
        <v>1005</v>
      </c>
      <c r="G649" s="40"/>
      <c r="H649" s="40"/>
      <c r="I649" s="136"/>
      <c r="J649" s="40"/>
      <c r="K649" s="40"/>
      <c r="L649" s="44"/>
      <c r="M649" s="233"/>
      <c r="N649" s="234"/>
      <c r="O649" s="84"/>
      <c r="P649" s="84"/>
      <c r="Q649" s="84"/>
      <c r="R649" s="84"/>
      <c r="S649" s="84"/>
      <c r="T649" s="85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153</v>
      </c>
      <c r="AU649" s="17" t="s">
        <v>159</v>
      </c>
    </row>
    <row r="650" spans="1:65" s="2" customFormat="1" ht="16.5" customHeight="1">
      <c r="A650" s="38"/>
      <c r="B650" s="39"/>
      <c r="C650" s="218" t="s">
        <v>1006</v>
      </c>
      <c r="D650" s="218" t="s">
        <v>114</v>
      </c>
      <c r="E650" s="219" t="s">
        <v>1007</v>
      </c>
      <c r="F650" s="220" t="s">
        <v>999</v>
      </c>
      <c r="G650" s="221" t="s">
        <v>150</v>
      </c>
      <c r="H650" s="222">
        <v>1</v>
      </c>
      <c r="I650" s="223"/>
      <c r="J650" s="224">
        <f>ROUND(I650*H650,2)</f>
        <v>0</v>
      </c>
      <c r="K650" s="220" t="s">
        <v>19</v>
      </c>
      <c r="L650" s="44"/>
      <c r="M650" s="225" t="s">
        <v>19</v>
      </c>
      <c r="N650" s="226" t="s">
        <v>43</v>
      </c>
      <c r="O650" s="84"/>
      <c r="P650" s="227">
        <f>O650*H650</f>
        <v>0</v>
      </c>
      <c r="Q650" s="227">
        <v>0</v>
      </c>
      <c r="R650" s="227">
        <f>Q650*H650</f>
        <v>0</v>
      </c>
      <c r="S650" s="227">
        <v>0</v>
      </c>
      <c r="T650" s="228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29" t="s">
        <v>151</v>
      </c>
      <c r="AT650" s="229" t="s">
        <v>114</v>
      </c>
      <c r="AU650" s="229" t="s">
        <v>159</v>
      </c>
      <c r="AY650" s="17" t="s">
        <v>111</v>
      </c>
      <c r="BE650" s="230">
        <f>IF(N650="základní",J650,0)</f>
        <v>0</v>
      </c>
      <c r="BF650" s="230">
        <f>IF(N650="snížená",J650,0)</f>
        <v>0</v>
      </c>
      <c r="BG650" s="230">
        <f>IF(N650="zákl. přenesená",J650,0)</f>
        <v>0</v>
      </c>
      <c r="BH650" s="230">
        <f>IF(N650="sníž. přenesená",J650,0)</f>
        <v>0</v>
      </c>
      <c r="BI650" s="230">
        <f>IF(N650="nulová",J650,0)</f>
        <v>0</v>
      </c>
      <c r="BJ650" s="17" t="s">
        <v>80</v>
      </c>
      <c r="BK650" s="230">
        <f>ROUND(I650*H650,2)</f>
        <v>0</v>
      </c>
      <c r="BL650" s="17" t="s">
        <v>151</v>
      </c>
      <c r="BM650" s="229" t="s">
        <v>1008</v>
      </c>
    </row>
    <row r="651" spans="1:47" s="2" customFormat="1" ht="12">
      <c r="A651" s="38"/>
      <c r="B651" s="39"/>
      <c r="C651" s="40"/>
      <c r="D651" s="231" t="s">
        <v>121</v>
      </c>
      <c r="E651" s="40"/>
      <c r="F651" s="232" t="s">
        <v>999</v>
      </c>
      <c r="G651" s="40"/>
      <c r="H651" s="40"/>
      <c r="I651" s="136"/>
      <c r="J651" s="40"/>
      <c r="K651" s="40"/>
      <c r="L651" s="44"/>
      <c r="M651" s="233"/>
      <c r="N651" s="234"/>
      <c r="O651" s="84"/>
      <c r="P651" s="84"/>
      <c r="Q651" s="84"/>
      <c r="R651" s="84"/>
      <c r="S651" s="84"/>
      <c r="T651" s="85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T651" s="17" t="s">
        <v>121</v>
      </c>
      <c r="AU651" s="17" t="s">
        <v>159</v>
      </c>
    </row>
    <row r="652" spans="1:47" s="2" customFormat="1" ht="12">
      <c r="A652" s="38"/>
      <c r="B652" s="39"/>
      <c r="C652" s="40"/>
      <c r="D652" s="231" t="s">
        <v>153</v>
      </c>
      <c r="E652" s="40"/>
      <c r="F652" s="239" t="s">
        <v>1009</v>
      </c>
      <c r="G652" s="40"/>
      <c r="H652" s="40"/>
      <c r="I652" s="136"/>
      <c r="J652" s="40"/>
      <c r="K652" s="40"/>
      <c r="L652" s="44"/>
      <c r="M652" s="233"/>
      <c r="N652" s="234"/>
      <c r="O652" s="84"/>
      <c r="P652" s="84"/>
      <c r="Q652" s="84"/>
      <c r="R652" s="84"/>
      <c r="S652" s="84"/>
      <c r="T652" s="85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T652" s="17" t="s">
        <v>153</v>
      </c>
      <c r="AU652" s="17" t="s">
        <v>159</v>
      </c>
    </row>
    <row r="653" spans="1:65" s="2" customFormat="1" ht="16.5" customHeight="1">
      <c r="A653" s="38"/>
      <c r="B653" s="39"/>
      <c r="C653" s="218" t="s">
        <v>1010</v>
      </c>
      <c r="D653" s="218" t="s">
        <v>114</v>
      </c>
      <c r="E653" s="219" t="s">
        <v>1011</v>
      </c>
      <c r="F653" s="220" t="s">
        <v>999</v>
      </c>
      <c r="G653" s="221" t="s">
        <v>150</v>
      </c>
      <c r="H653" s="222">
        <v>1</v>
      </c>
      <c r="I653" s="223"/>
      <c r="J653" s="224">
        <f>ROUND(I653*H653,2)</f>
        <v>0</v>
      </c>
      <c r="K653" s="220" t="s">
        <v>19</v>
      </c>
      <c r="L653" s="44"/>
      <c r="M653" s="225" t="s">
        <v>19</v>
      </c>
      <c r="N653" s="226" t="s">
        <v>43</v>
      </c>
      <c r="O653" s="84"/>
      <c r="P653" s="227">
        <f>O653*H653</f>
        <v>0</v>
      </c>
      <c r="Q653" s="227">
        <v>0</v>
      </c>
      <c r="R653" s="227">
        <f>Q653*H653</f>
        <v>0</v>
      </c>
      <c r="S653" s="227">
        <v>0</v>
      </c>
      <c r="T653" s="228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29" t="s">
        <v>151</v>
      </c>
      <c r="AT653" s="229" t="s">
        <v>114</v>
      </c>
      <c r="AU653" s="229" t="s">
        <v>159</v>
      </c>
      <c r="AY653" s="17" t="s">
        <v>111</v>
      </c>
      <c r="BE653" s="230">
        <f>IF(N653="základní",J653,0)</f>
        <v>0</v>
      </c>
      <c r="BF653" s="230">
        <f>IF(N653="snížená",J653,0)</f>
        <v>0</v>
      </c>
      <c r="BG653" s="230">
        <f>IF(N653="zákl. přenesená",J653,0)</f>
        <v>0</v>
      </c>
      <c r="BH653" s="230">
        <f>IF(N653="sníž. přenesená",J653,0)</f>
        <v>0</v>
      </c>
      <c r="BI653" s="230">
        <f>IF(N653="nulová",J653,0)</f>
        <v>0</v>
      </c>
      <c r="BJ653" s="17" t="s">
        <v>80</v>
      </c>
      <c r="BK653" s="230">
        <f>ROUND(I653*H653,2)</f>
        <v>0</v>
      </c>
      <c r="BL653" s="17" t="s">
        <v>151</v>
      </c>
      <c r="BM653" s="229" t="s">
        <v>1012</v>
      </c>
    </row>
    <row r="654" spans="1:47" s="2" customFormat="1" ht="12">
      <c r="A654" s="38"/>
      <c r="B654" s="39"/>
      <c r="C654" s="40"/>
      <c r="D654" s="231" t="s">
        <v>121</v>
      </c>
      <c r="E654" s="40"/>
      <c r="F654" s="232" t="s">
        <v>999</v>
      </c>
      <c r="G654" s="40"/>
      <c r="H654" s="40"/>
      <c r="I654" s="136"/>
      <c r="J654" s="40"/>
      <c r="K654" s="40"/>
      <c r="L654" s="44"/>
      <c r="M654" s="233"/>
      <c r="N654" s="234"/>
      <c r="O654" s="84"/>
      <c r="P654" s="84"/>
      <c r="Q654" s="84"/>
      <c r="R654" s="84"/>
      <c r="S654" s="84"/>
      <c r="T654" s="85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T654" s="17" t="s">
        <v>121</v>
      </c>
      <c r="AU654" s="17" t="s">
        <v>159</v>
      </c>
    </row>
    <row r="655" spans="1:47" s="2" customFormat="1" ht="12">
      <c r="A655" s="38"/>
      <c r="B655" s="39"/>
      <c r="C655" s="40"/>
      <c r="D655" s="231" t="s">
        <v>153</v>
      </c>
      <c r="E655" s="40"/>
      <c r="F655" s="239" t="s">
        <v>1013</v>
      </c>
      <c r="G655" s="40"/>
      <c r="H655" s="40"/>
      <c r="I655" s="136"/>
      <c r="J655" s="40"/>
      <c r="K655" s="40"/>
      <c r="L655" s="44"/>
      <c r="M655" s="233"/>
      <c r="N655" s="234"/>
      <c r="O655" s="84"/>
      <c r="P655" s="84"/>
      <c r="Q655" s="84"/>
      <c r="R655" s="84"/>
      <c r="S655" s="84"/>
      <c r="T655" s="85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T655" s="17" t="s">
        <v>153</v>
      </c>
      <c r="AU655" s="17" t="s">
        <v>159</v>
      </c>
    </row>
    <row r="656" spans="1:65" s="2" customFormat="1" ht="16.5" customHeight="1">
      <c r="A656" s="38"/>
      <c r="B656" s="39"/>
      <c r="C656" s="218" t="s">
        <v>1014</v>
      </c>
      <c r="D656" s="218" t="s">
        <v>114</v>
      </c>
      <c r="E656" s="219" t="s">
        <v>1015</v>
      </c>
      <c r="F656" s="220" t="s">
        <v>1016</v>
      </c>
      <c r="G656" s="221" t="s">
        <v>150</v>
      </c>
      <c r="H656" s="222">
        <v>2</v>
      </c>
      <c r="I656" s="223"/>
      <c r="J656" s="224">
        <f>ROUND(I656*H656,2)</f>
        <v>0</v>
      </c>
      <c r="K656" s="220" t="s">
        <v>19</v>
      </c>
      <c r="L656" s="44"/>
      <c r="M656" s="225" t="s">
        <v>19</v>
      </c>
      <c r="N656" s="226" t="s">
        <v>43</v>
      </c>
      <c r="O656" s="84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29" t="s">
        <v>151</v>
      </c>
      <c r="AT656" s="229" t="s">
        <v>114</v>
      </c>
      <c r="AU656" s="229" t="s">
        <v>159</v>
      </c>
      <c r="AY656" s="17" t="s">
        <v>111</v>
      </c>
      <c r="BE656" s="230">
        <f>IF(N656="základní",J656,0)</f>
        <v>0</v>
      </c>
      <c r="BF656" s="230">
        <f>IF(N656="snížená",J656,0)</f>
        <v>0</v>
      </c>
      <c r="BG656" s="230">
        <f>IF(N656="zákl. přenesená",J656,0)</f>
        <v>0</v>
      </c>
      <c r="BH656" s="230">
        <f>IF(N656="sníž. přenesená",J656,0)</f>
        <v>0</v>
      </c>
      <c r="BI656" s="230">
        <f>IF(N656="nulová",J656,0)</f>
        <v>0</v>
      </c>
      <c r="BJ656" s="17" t="s">
        <v>80</v>
      </c>
      <c r="BK656" s="230">
        <f>ROUND(I656*H656,2)</f>
        <v>0</v>
      </c>
      <c r="BL656" s="17" t="s">
        <v>151</v>
      </c>
      <c r="BM656" s="229" t="s">
        <v>1017</v>
      </c>
    </row>
    <row r="657" spans="1:47" s="2" customFormat="1" ht="12">
      <c r="A657" s="38"/>
      <c r="B657" s="39"/>
      <c r="C657" s="40"/>
      <c r="D657" s="231" t="s">
        <v>121</v>
      </c>
      <c r="E657" s="40"/>
      <c r="F657" s="232" t="s">
        <v>1016</v>
      </c>
      <c r="G657" s="40"/>
      <c r="H657" s="40"/>
      <c r="I657" s="136"/>
      <c r="J657" s="40"/>
      <c r="K657" s="40"/>
      <c r="L657" s="44"/>
      <c r="M657" s="233"/>
      <c r="N657" s="234"/>
      <c r="O657" s="84"/>
      <c r="P657" s="84"/>
      <c r="Q657" s="84"/>
      <c r="R657" s="84"/>
      <c r="S657" s="84"/>
      <c r="T657" s="85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T657" s="17" t="s">
        <v>121</v>
      </c>
      <c r="AU657" s="17" t="s">
        <v>159</v>
      </c>
    </row>
    <row r="658" spans="1:47" s="2" customFormat="1" ht="12">
      <c r="A658" s="38"/>
      <c r="B658" s="39"/>
      <c r="C658" s="40"/>
      <c r="D658" s="231" t="s">
        <v>153</v>
      </c>
      <c r="E658" s="40"/>
      <c r="F658" s="239" t="s">
        <v>1018</v>
      </c>
      <c r="G658" s="40"/>
      <c r="H658" s="40"/>
      <c r="I658" s="136"/>
      <c r="J658" s="40"/>
      <c r="K658" s="40"/>
      <c r="L658" s="44"/>
      <c r="M658" s="233"/>
      <c r="N658" s="234"/>
      <c r="O658" s="84"/>
      <c r="P658" s="84"/>
      <c r="Q658" s="84"/>
      <c r="R658" s="84"/>
      <c r="S658" s="84"/>
      <c r="T658" s="85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T658" s="17" t="s">
        <v>153</v>
      </c>
      <c r="AU658" s="17" t="s">
        <v>159</v>
      </c>
    </row>
    <row r="659" spans="1:65" s="2" customFormat="1" ht="16.5" customHeight="1">
      <c r="A659" s="38"/>
      <c r="B659" s="39"/>
      <c r="C659" s="218" t="s">
        <v>1019</v>
      </c>
      <c r="D659" s="218" t="s">
        <v>114</v>
      </c>
      <c r="E659" s="219" t="s">
        <v>1020</v>
      </c>
      <c r="F659" s="220" t="s">
        <v>1021</v>
      </c>
      <c r="G659" s="221" t="s">
        <v>150</v>
      </c>
      <c r="H659" s="222">
        <v>5</v>
      </c>
      <c r="I659" s="223"/>
      <c r="J659" s="224">
        <f>ROUND(I659*H659,2)</f>
        <v>0</v>
      </c>
      <c r="K659" s="220" t="s">
        <v>19</v>
      </c>
      <c r="L659" s="44"/>
      <c r="M659" s="225" t="s">
        <v>19</v>
      </c>
      <c r="N659" s="226" t="s">
        <v>43</v>
      </c>
      <c r="O659" s="84"/>
      <c r="P659" s="227">
        <f>O659*H659</f>
        <v>0</v>
      </c>
      <c r="Q659" s="227">
        <v>0</v>
      </c>
      <c r="R659" s="227">
        <f>Q659*H659</f>
        <v>0</v>
      </c>
      <c r="S659" s="227">
        <v>0</v>
      </c>
      <c r="T659" s="228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29" t="s">
        <v>151</v>
      </c>
      <c r="AT659" s="229" t="s">
        <v>114</v>
      </c>
      <c r="AU659" s="229" t="s">
        <v>159</v>
      </c>
      <c r="AY659" s="17" t="s">
        <v>111</v>
      </c>
      <c r="BE659" s="230">
        <f>IF(N659="základní",J659,0)</f>
        <v>0</v>
      </c>
      <c r="BF659" s="230">
        <f>IF(N659="snížená",J659,0)</f>
        <v>0</v>
      </c>
      <c r="BG659" s="230">
        <f>IF(N659="zákl. přenesená",J659,0)</f>
        <v>0</v>
      </c>
      <c r="BH659" s="230">
        <f>IF(N659="sníž. přenesená",J659,0)</f>
        <v>0</v>
      </c>
      <c r="BI659" s="230">
        <f>IF(N659="nulová",J659,0)</f>
        <v>0</v>
      </c>
      <c r="BJ659" s="17" t="s">
        <v>80</v>
      </c>
      <c r="BK659" s="230">
        <f>ROUND(I659*H659,2)</f>
        <v>0</v>
      </c>
      <c r="BL659" s="17" t="s">
        <v>151</v>
      </c>
      <c r="BM659" s="229" t="s">
        <v>1022</v>
      </c>
    </row>
    <row r="660" spans="1:47" s="2" customFormat="1" ht="12">
      <c r="A660" s="38"/>
      <c r="B660" s="39"/>
      <c r="C660" s="40"/>
      <c r="D660" s="231" t="s">
        <v>121</v>
      </c>
      <c r="E660" s="40"/>
      <c r="F660" s="232" t="s">
        <v>1021</v>
      </c>
      <c r="G660" s="40"/>
      <c r="H660" s="40"/>
      <c r="I660" s="136"/>
      <c r="J660" s="40"/>
      <c r="K660" s="40"/>
      <c r="L660" s="44"/>
      <c r="M660" s="233"/>
      <c r="N660" s="234"/>
      <c r="O660" s="84"/>
      <c r="P660" s="84"/>
      <c r="Q660" s="84"/>
      <c r="R660" s="84"/>
      <c r="S660" s="84"/>
      <c r="T660" s="85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T660" s="17" t="s">
        <v>121</v>
      </c>
      <c r="AU660" s="17" t="s">
        <v>159</v>
      </c>
    </row>
    <row r="661" spans="1:47" s="2" customFormat="1" ht="12">
      <c r="A661" s="38"/>
      <c r="B661" s="39"/>
      <c r="C661" s="40"/>
      <c r="D661" s="231" t="s">
        <v>153</v>
      </c>
      <c r="E661" s="40"/>
      <c r="F661" s="239" t="s">
        <v>1023</v>
      </c>
      <c r="G661" s="40"/>
      <c r="H661" s="40"/>
      <c r="I661" s="136"/>
      <c r="J661" s="40"/>
      <c r="K661" s="40"/>
      <c r="L661" s="44"/>
      <c r="M661" s="233"/>
      <c r="N661" s="234"/>
      <c r="O661" s="84"/>
      <c r="P661" s="84"/>
      <c r="Q661" s="84"/>
      <c r="R661" s="84"/>
      <c r="S661" s="84"/>
      <c r="T661" s="85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T661" s="17" t="s">
        <v>153</v>
      </c>
      <c r="AU661" s="17" t="s">
        <v>159</v>
      </c>
    </row>
    <row r="662" spans="1:65" s="2" customFormat="1" ht="16.5" customHeight="1">
      <c r="A662" s="38"/>
      <c r="B662" s="39"/>
      <c r="C662" s="218" t="s">
        <v>1024</v>
      </c>
      <c r="D662" s="218" t="s">
        <v>114</v>
      </c>
      <c r="E662" s="219" t="s">
        <v>1025</v>
      </c>
      <c r="F662" s="220" t="s">
        <v>1021</v>
      </c>
      <c r="G662" s="221" t="s">
        <v>150</v>
      </c>
      <c r="H662" s="222">
        <v>1</v>
      </c>
      <c r="I662" s="223"/>
      <c r="J662" s="224">
        <f>ROUND(I662*H662,2)</f>
        <v>0</v>
      </c>
      <c r="K662" s="220" t="s">
        <v>19</v>
      </c>
      <c r="L662" s="44"/>
      <c r="M662" s="225" t="s">
        <v>19</v>
      </c>
      <c r="N662" s="226" t="s">
        <v>43</v>
      </c>
      <c r="O662" s="84"/>
      <c r="P662" s="227">
        <f>O662*H662</f>
        <v>0</v>
      </c>
      <c r="Q662" s="227">
        <v>0</v>
      </c>
      <c r="R662" s="227">
        <f>Q662*H662</f>
        <v>0</v>
      </c>
      <c r="S662" s="227">
        <v>0</v>
      </c>
      <c r="T662" s="228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29" t="s">
        <v>151</v>
      </c>
      <c r="AT662" s="229" t="s">
        <v>114</v>
      </c>
      <c r="AU662" s="229" t="s">
        <v>159</v>
      </c>
      <c r="AY662" s="17" t="s">
        <v>111</v>
      </c>
      <c r="BE662" s="230">
        <f>IF(N662="základní",J662,0)</f>
        <v>0</v>
      </c>
      <c r="BF662" s="230">
        <f>IF(N662="snížená",J662,0)</f>
        <v>0</v>
      </c>
      <c r="BG662" s="230">
        <f>IF(N662="zákl. přenesená",J662,0)</f>
        <v>0</v>
      </c>
      <c r="BH662" s="230">
        <f>IF(N662="sníž. přenesená",J662,0)</f>
        <v>0</v>
      </c>
      <c r="BI662" s="230">
        <f>IF(N662="nulová",J662,0)</f>
        <v>0</v>
      </c>
      <c r="BJ662" s="17" t="s">
        <v>80</v>
      </c>
      <c r="BK662" s="230">
        <f>ROUND(I662*H662,2)</f>
        <v>0</v>
      </c>
      <c r="BL662" s="17" t="s">
        <v>151</v>
      </c>
      <c r="BM662" s="229" t="s">
        <v>1026</v>
      </c>
    </row>
    <row r="663" spans="1:47" s="2" customFormat="1" ht="12">
      <c r="A663" s="38"/>
      <c r="B663" s="39"/>
      <c r="C663" s="40"/>
      <c r="D663" s="231" t="s">
        <v>121</v>
      </c>
      <c r="E663" s="40"/>
      <c r="F663" s="232" t="s">
        <v>1021</v>
      </c>
      <c r="G663" s="40"/>
      <c r="H663" s="40"/>
      <c r="I663" s="136"/>
      <c r="J663" s="40"/>
      <c r="K663" s="40"/>
      <c r="L663" s="44"/>
      <c r="M663" s="233"/>
      <c r="N663" s="234"/>
      <c r="O663" s="84"/>
      <c r="P663" s="84"/>
      <c r="Q663" s="84"/>
      <c r="R663" s="84"/>
      <c r="S663" s="84"/>
      <c r="T663" s="85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T663" s="17" t="s">
        <v>121</v>
      </c>
      <c r="AU663" s="17" t="s">
        <v>159</v>
      </c>
    </row>
    <row r="664" spans="1:47" s="2" customFormat="1" ht="12">
      <c r="A664" s="38"/>
      <c r="B664" s="39"/>
      <c r="C664" s="40"/>
      <c r="D664" s="231" t="s">
        <v>153</v>
      </c>
      <c r="E664" s="40"/>
      <c r="F664" s="239" t="s">
        <v>1027</v>
      </c>
      <c r="G664" s="40"/>
      <c r="H664" s="40"/>
      <c r="I664" s="136"/>
      <c r="J664" s="40"/>
      <c r="K664" s="40"/>
      <c r="L664" s="44"/>
      <c r="M664" s="233"/>
      <c r="N664" s="234"/>
      <c r="O664" s="84"/>
      <c r="P664" s="84"/>
      <c r="Q664" s="84"/>
      <c r="R664" s="84"/>
      <c r="S664" s="84"/>
      <c r="T664" s="85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T664" s="17" t="s">
        <v>153</v>
      </c>
      <c r="AU664" s="17" t="s">
        <v>159</v>
      </c>
    </row>
    <row r="665" spans="1:65" s="2" customFormat="1" ht="16.5" customHeight="1">
      <c r="A665" s="38"/>
      <c r="B665" s="39"/>
      <c r="C665" s="218" t="s">
        <v>1028</v>
      </c>
      <c r="D665" s="218" t="s">
        <v>114</v>
      </c>
      <c r="E665" s="219" t="s">
        <v>1029</v>
      </c>
      <c r="F665" s="220" t="s">
        <v>1021</v>
      </c>
      <c r="G665" s="221" t="s">
        <v>150</v>
      </c>
      <c r="H665" s="222">
        <v>2</v>
      </c>
      <c r="I665" s="223"/>
      <c r="J665" s="224">
        <f>ROUND(I665*H665,2)</f>
        <v>0</v>
      </c>
      <c r="K665" s="220" t="s">
        <v>19</v>
      </c>
      <c r="L665" s="44"/>
      <c r="M665" s="225" t="s">
        <v>19</v>
      </c>
      <c r="N665" s="226" t="s">
        <v>43</v>
      </c>
      <c r="O665" s="84"/>
      <c r="P665" s="227">
        <f>O665*H665</f>
        <v>0</v>
      </c>
      <c r="Q665" s="227">
        <v>0</v>
      </c>
      <c r="R665" s="227">
        <f>Q665*H665</f>
        <v>0</v>
      </c>
      <c r="S665" s="227">
        <v>0</v>
      </c>
      <c r="T665" s="228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29" t="s">
        <v>151</v>
      </c>
      <c r="AT665" s="229" t="s">
        <v>114</v>
      </c>
      <c r="AU665" s="229" t="s">
        <v>159</v>
      </c>
      <c r="AY665" s="17" t="s">
        <v>111</v>
      </c>
      <c r="BE665" s="230">
        <f>IF(N665="základní",J665,0)</f>
        <v>0</v>
      </c>
      <c r="BF665" s="230">
        <f>IF(N665="snížená",J665,0)</f>
        <v>0</v>
      </c>
      <c r="BG665" s="230">
        <f>IF(N665="zákl. přenesená",J665,0)</f>
        <v>0</v>
      </c>
      <c r="BH665" s="230">
        <f>IF(N665="sníž. přenesená",J665,0)</f>
        <v>0</v>
      </c>
      <c r="BI665" s="230">
        <f>IF(N665="nulová",J665,0)</f>
        <v>0</v>
      </c>
      <c r="BJ665" s="17" t="s">
        <v>80</v>
      </c>
      <c r="BK665" s="230">
        <f>ROUND(I665*H665,2)</f>
        <v>0</v>
      </c>
      <c r="BL665" s="17" t="s">
        <v>151</v>
      </c>
      <c r="BM665" s="229" t="s">
        <v>1030</v>
      </c>
    </row>
    <row r="666" spans="1:47" s="2" customFormat="1" ht="12">
      <c r="A666" s="38"/>
      <c r="B666" s="39"/>
      <c r="C666" s="40"/>
      <c r="D666" s="231" t="s">
        <v>121</v>
      </c>
      <c r="E666" s="40"/>
      <c r="F666" s="232" t="s">
        <v>1021</v>
      </c>
      <c r="G666" s="40"/>
      <c r="H666" s="40"/>
      <c r="I666" s="136"/>
      <c r="J666" s="40"/>
      <c r="K666" s="40"/>
      <c r="L666" s="44"/>
      <c r="M666" s="233"/>
      <c r="N666" s="234"/>
      <c r="O666" s="84"/>
      <c r="P666" s="84"/>
      <c r="Q666" s="84"/>
      <c r="R666" s="84"/>
      <c r="S666" s="84"/>
      <c r="T666" s="85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T666" s="17" t="s">
        <v>121</v>
      </c>
      <c r="AU666" s="17" t="s">
        <v>159</v>
      </c>
    </row>
    <row r="667" spans="1:47" s="2" customFormat="1" ht="12">
      <c r="A667" s="38"/>
      <c r="B667" s="39"/>
      <c r="C667" s="40"/>
      <c r="D667" s="231" t="s">
        <v>153</v>
      </c>
      <c r="E667" s="40"/>
      <c r="F667" s="239" t="s">
        <v>1031</v>
      </c>
      <c r="G667" s="40"/>
      <c r="H667" s="40"/>
      <c r="I667" s="136"/>
      <c r="J667" s="40"/>
      <c r="K667" s="40"/>
      <c r="L667" s="44"/>
      <c r="M667" s="233"/>
      <c r="N667" s="234"/>
      <c r="O667" s="84"/>
      <c r="P667" s="84"/>
      <c r="Q667" s="84"/>
      <c r="R667" s="84"/>
      <c r="S667" s="84"/>
      <c r="T667" s="85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T667" s="17" t="s">
        <v>153</v>
      </c>
      <c r="AU667" s="17" t="s">
        <v>159</v>
      </c>
    </row>
    <row r="668" spans="1:65" s="2" customFormat="1" ht="16.5" customHeight="1">
      <c r="A668" s="38"/>
      <c r="B668" s="39"/>
      <c r="C668" s="218" t="s">
        <v>1032</v>
      </c>
      <c r="D668" s="218" t="s">
        <v>114</v>
      </c>
      <c r="E668" s="219" t="s">
        <v>1033</v>
      </c>
      <c r="F668" s="220" t="s">
        <v>1034</v>
      </c>
      <c r="G668" s="221" t="s">
        <v>150</v>
      </c>
      <c r="H668" s="222">
        <v>3</v>
      </c>
      <c r="I668" s="223"/>
      <c r="J668" s="224">
        <f>ROUND(I668*H668,2)</f>
        <v>0</v>
      </c>
      <c r="K668" s="220" t="s">
        <v>19</v>
      </c>
      <c r="L668" s="44"/>
      <c r="M668" s="225" t="s">
        <v>19</v>
      </c>
      <c r="N668" s="226" t="s">
        <v>43</v>
      </c>
      <c r="O668" s="84"/>
      <c r="P668" s="227">
        <f>O668*H668</f>
        <v>0</v>
      </c>
      <c r="Q668" s="227">
        <v>0</v>
      </c>
      <c r="R668" s="227">
        <f>Q668*H668</f>
        <v>0</v>
      </c>
      <c r="S668" s="227">
        <v>0</v>
      </c>
      <c r="T668" s="228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29" t="s">
        <v>151</v>
      </c>
      <c r="AT668" s="229" t="s">
        <v>114</v>
      </c>
      <c r="AU668" s="229" t="s">
        <v>159</v>
      </c>
      <c r="AY668" s="17" t="s">
        <v>111</v>
      </c>
      <c r="BE668" s="230">
        <f>IF(N668="základní",J668,0)</f>
        <v>0</v>
      </c>
      <c r="BF668" s="230">
        <f>IF(N668="snížená",J668,0)</f>
        <v>0</v>
      </c>
      <c r="BG668" s="230">
        <f>IF(N668="zákl. přenesená",J668,0)</f>
        <v>0</v>
      </c>
      <c r="BH668" s="230">
        <f>IF(N668="sníž. přenesená",J668,0)</f>
        <v>0</v>
      </c>
      <c r="BI668" s="230">
        <f>IF(N668="nulová",J668,0)</f>
        <v>0</v>
      </c>
      <c r="BJ668" s="17" t="s">
        <v>80</v>
      </c>
      <c r="BK668" s="230">
        <f>ROUND(I668*H668,2)</f>
        <v>0</v>
      </c>
      <c r="BL668" s="17" t="s">
        <v>151</v>
      </c>
      <c r="BM668" s="229" t="s">
        <v>1035</v>
      </c>
    </row>
    <row r="669" spans="1:47" s="2" customFormat="1" ht="12">
      <c r="A669" s="38"/>
      <c r="B669" s="39"/>
      <c r="C669" s="40"/>
      <c r="D669" s="231" t="s">
        <v>121</v>
      </c>
      <c r="E669" s="40"/>
      <c r="F669" s="232" t="s">
        <v>1034</v>
      </c>
      <c r="G669" s="40"/>
      <c r="H669" s="40"/>
      <c r="I669" s="136"/>
      <c r="J669" s="40"/>
      <c r="K669" s="40"/>
      <c r="L669" s="44"/>
      <c r="M669" s="233"/>
      <c r="N669" s="234"/>
      <c r="O669" s="84"/>
      <c r="P669" s="84"/>
      <c r="Q669" s="84"/>
      <c r="R669" s="84"/>
      <c r="S669" s="84"/>
      <c r="T669" s="85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T669" s="17" t="s">
        <v>121</v>
      </c>
      <c r="AU669" s="17" t="s">
        <v>159</v>
      </c>
    </row>
    <row r="670" spans="1:47" s="2" customFormat="1" ht="12">
      <c r="A670" s="38"/>
      <c r="B670" s="39"/>
      <c r="C670" s="40"/>
      <c r="D670" s="231" t="s">
        <v>153</v>
      </c>
      <c r="E670" s="40"/>
      <c r="F670" s="239" t="s">
        <v>1036</v>
      </c>
      <c r="G670" s="40"/>
      <c r="H670" s="40"/>
      <c r="I670" s="136"/>
      <c r="J670" s="40"/>
      <c r="K670" s="40"/>
      <c r="L670" s="44"/>
      <c r="M670" s="233"/>
      <c r="N670" s="234"/>
      <c r="O670" s="84"/>
      <c r="P670" s="84"/>
      <c r="Q670" s="84"/>
      <c r="R670" s="84"/>
      <c r="S670" s="84"/>
      <c r="T670" s="85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T670" s="17" t="s">
        <v>153</v>
      </c>
      <c r="AU670" s="17" t="s">
        <v>159</v>
      </c>
    </row>
    <row r="671" spans="1:65" s="2" customFormat="1" ht="16.5" customHeight="1">
      <c r="A671" s="38"/>
      <c r="B671" s="39"/>
      <c r="C671" s="218" t="s">
        <v>1037</v>
      </c>
      <c r="D671" s="218" t="s">
        <v>114</v>
      </c>
      <c r="E671" s="219" t="s">
        <v>1038</v>
      </c>
      <c r="F671" s="220" t="s">
        <v>1039</v>
      </c>
      <c r="G671" s="221" t="s">
        <v>150</v>
      </c>
      <c r="H671" s="222">
        <v>1</v>
      </c>
      <c r="I671" s="223"/>
      <c r="J671" s="224">
        <f>ROUND(I671*H671,2)</f>
        <v>0</v>
      </c>
      <c r="K671" s="220" t="s">
        <v>19</v>
      </c>
      <c r="L671" s="44"/>
      <c r="M671" s="225" t="s">
        <v>19</v>
      </c>
      <c r="N671" s="226" t="s">
        <v>43</v>
      </c>
      <c r="O671" s="84"/>
      <c r="P671" s="227">
        <f>O671*H671</f>
        <v>0</v>
      </c>
      <c r="Q671" s="227">
        <v>0</v>
      </c>
      <c r="R671" s="227">
        <f>Q671*H671</f>
        <v>0</v>
      </c>
      <c r="S671" s="227">
        <v>0</v>
      </c>
      <c r="T671" s="228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29" t="s">
        <v>151</v>
      </c>
      <c r="AT671" s="229" t="s">
        <v>114</v>
      </c>
      <c r="AU671" s="229" t="s">
        <v>159</v>
      </c>
      <c r="AY671" s="17" t="s">
        <v>111</v>
      </c>
      <c r="BE671" s="230">
        <f>IF(N671="základní",J671,0)</f>
        <v>0</v>
      </c>
      <c r="BF671" s="230">
        <f>IF(N671="snížená",J671,0)</f>
        <v>0</v>
      </c>
      <c r="BG671" s="230">
        <f>IF(N671="zákl. přenesená",J671,0)</f>
        <v>0</v>
      </c>
      <c r="BH671" s="230">
        <f>IF(N671="sníž. přenesená",J671,0)</f>
        <v>0</v>
      </c>
      <c r="BI671" s="230">
        <f>IF(N671="nulová",J671,0)</f>
        <v>0</v>
      </c>
      <c r="BJ671" s="17" t="s">
        <v>80</v>
      </c>
      <c r="BK671" s="230">
        <f>ROUND(I671*H671,2)</f>
        <v>0</v>
      </c>
      <c r="BL671" s="17" t="s">
        <v>151</v>
      </c>
      <c r="BM671" s="229" t="s">
        <v>1040</v>
      </c>
    </row>
    <row r="672" spans="1:47" s="2" customFormat="1" ht="12">
      <c r="A672" s="38"/>
      <c r="B672" s="39"/>
      <c r="C672" s="40"/>
      <c r="D672" s="231" t="s">
        <v>121</v>
      </c>
      <c r="E672" s="40"/>
      <c r="F672" s="232" t="s">
        <v>1039</v>
      </c>
      <c r="G672" s="40"/>
      <c r="H672" s="40"/>
      <c r="I672" s="136"/>
      <c r="J672" s="40"/>
      <c r="K672" s="40"/>
      <c r="L672" s="44"/>
      <c r="M672" s="233"/>
      <c r="N672" s="234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121</v>
      </c>
      <c r="AU672" s="17" t="s">
        <v>159</v>
      </c>
    </row>
    <row r="673" spans="1:47" s="2" customFormat="1" ht="12">
      <c r="A673" s="38"/>
      <c r="B673" s="39"/>
      <c r="C673" s="40"/>
      <c r="D673" s="231" t="s">
        <v>153</v>
      </c>
      <c r="E673" s="40"/>
      <c r="F673" s="239" t="s">
        <v>1041</v>
      </c>
      <c r="G673" s="40"/>
      <c r="H673" s="40"/>
      <c r="I673" s="136"/>
      <c r="J673" s="40"/>
      <c r="K673" s="40"/>
      <c r="L673" s="44"/>
      <c r="M673" s="233"/>
      <c r="N673" s="234"/>
      <c r="O673" s="84"/>
      <c r="P673" s="84"/>
      <c r="Q673" s="84"/>
      <c r="R673" s="84"/>
      <c r="S673" s="84"/>
      <c r="T673" s="85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T673" s="17" t="s">
        <v>153</v>
      </c>
      <c r="AU673" s="17" t="s">
        <v>159</v>
      </c>
    </row>
    <row r="674" spans="1:65" s="2" customFormat="1" ht="16.5" customHeight="1">
      <c r="A674" s="38"/>
      <c r="B674" s="39"/>
      <c r="C674" s="218" t="s">
        <v>1042</v>
      </c>
      <c r="D674" s="218" t="s">
        <v>114</v>
      </c>
      <c r="E674" s="219" t="s">
        <v>1043</v>
      </c>
      <c r="F674" s="220" t="s">
        <v>1039</v>
      </c>
      <c r="G674" s="221" t="s">
        <v>150</v>
      </c>
      <c r="H674" s="222">
        <v>2</v>
      </c>
      <c r="I674" s="223"/>
      <c r="J674" s="224">
        <f>ROUND(I674*H674,2)</f>
        <v>0</v>
      </c>
      <c r="K674" s="220" t="s">
        <v>19</v>
      </c>
      <c r="L674" s="44"/>
      <c r="M674" s="225" t="s">
        <v>19</v>
      </c>
      <c r="N674" s="226" t="s">
        <v>43</v>
      </c>
      <c r="O674" s="84"/>
      <c r="P674" s="227">
        <f>O674*H674</f>
        <v>0</v>
      </c>
      <c r="Q674" s="227">
        <v>0</v>
      </c>
      <c r="R674" s="227">
        <f>Q674*H674</f>
        <v>0</v>
      </c>
      <c r="S674" s="227">
        <v>0</v>
      </c>
      <c r="T674" s="228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29" t="s">
        <v>151</v>
      </c>
      <c r="AT674" s="229" t="s">
        <v>114</v>
      </c>
      <c r="AU674" s="229" t="s">
        <v>159</v>
      </c>
      <c r="AY674" s="17" t="s">
        <v>111</v>
      </c>
      <c r="BE674" s="230">
        <f>IF(N674="základní",J674,0)</f>
        <v>0</v>
      </c>
      <c r="BF674" s="230">
        <f>IF(N674="snížená",J674,0)</f>
        <v>0</v>
      </c>
      <c r="BG674" s="230">
        <f>IF(N674="zákl. přenesená",J674,0)</f>
        <v>0</v>
      </c>
      <c r="BH674" s="230">
        <f>IF(N674="sníž. přenesená",J674,0)</f>
        <v>0</v>
      </c>
      <c r="BI674" s="230">
        <f>IF(N674="nulová",J674,0)</f>
        <v>0</v>
      </c>
      <c r="BJ674" s="17" t="s">
        <v>80</v>
      </c>
      <c r="BK674" s="230">
        <f>ROUND(I674*H674,2)</f>
        <v>0</v>
      </c>
      <c r="BL674" s="17" t="s">
        <v>151</v>
      </c>
      <c r="BM674" s="229" t="s">
        <v>1044</v>
      </c>
    </row>
    <row r="675" spans="1:47" s="2" customFormat="1" ht="12">
      <c r="A675" s="38"/>
      <c r="B675" s="39"/>
      <c r="C675" s="40"/>
      <c r="D675" s="231" t="s">
        <v>121</v>
      </c>
      <c r="E675" s="40"/>
      <c r="F675" s="232" t="s">
        <v>1039</v>
      </c>
      <c r="G675" s="40"/>
      <c r="H675" s="40"/>
      <c r="I675" s="136"/>
      <c r="J675" s="40"/>
      <c r="K675" s="40"/>
      <c r="L675" s="44"/>
      <c r="M675" s="233"/>
      <c r="N675" s="234"/>
      <c r="O675" s="84"/>
      <c r="P675" s="84"/>
      <c r="Q675" s="84"/>
      <c r="R675" s="84"/>
      <c r="S675" s="84"/>
      <c r="T675" s="85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T675" s="17" t="s">
        <v>121</v>
      </c>
      <c r="AU675" s="17" t="s">
        <v>159</v>
      </c>
    </row>
    <row r="676" spans="1:47" s="2" customFormat="1" ht="12">
      <c r="A676" s="38"/>
      <c r="B676" s="39"/>
      <c r="C676" s="40"/>
      <c r="D676" s="231" t="s">
        <v>153</v>
      </c>
      <c r="E676" s="40"/>
      <c r="F676" s="239" t="s">
        <v>1045</v>
      </c>
      <c r="G676" s="40"/>
      <c r="H676" s="40"/>
      <c r="I676" s="136"/>
      <c r="J676" s="40"/>
      <c r="K676" s="40"/>
      <c r="L676" s="44"/>
      <c r="M676" s="233"/>
      <c r="N676" s="234"/>
      <c r="O676" s="84"/>
      <c r="P676" s="84"/>
      <c r="Q676" s="84"/>
      <c r="R676" s="84"/>
      <c r="S676" s="84"/>
      <c r="T676" s="85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T676" s="17" t="s">
        <v>153</v>
      </c>
      <c r="AU676" s="17" t="s">
        <v>159</v>
      </c>
    </row>
    <row r="677" spans="1:65" s="2" customFormat="1" ht="16.5" customHeight="1">
      <c r="A677" s="38"/>
      <c r="B677" s="39"/>
      <c r="C677" s="218" t="s">
        <v>1046</v>
      </c>
      <c r="D677" s="218" t="s">
        <v>114</v>
      </c>
      <c r="E677" s="219" t="s">
        <v>1047</v>
      </c>
      <c r="F677" s="220" t="s">
        <v>1039</v>
      </c>
      <c r="G677" s="221" t="s">
        <v>150</v>
      </c>
      <c r="H677" s="222">
        <v>1</v>
      </c>
      <c r="I677" s="223"/>
      <c r="J677" s="224">
        <f>ROUND(I677*H677,2)</f>
        <v>0</v>
      </c>
      <c r="K677" s="220" t="s">
        <v>19</v>
      </c>
      <c r="L677" s="44"/>
      <c r="M677" s="225" t="s">
        <v>19</v>
      </c>
      <c r="N677" s="226" t="s">
        <v>43</v>
      </c>
      <c r="O677" s="84"/>
      <c r="P677" s="227">
        <f>O677*H677</f>
        <v>0</v>
      </c>
      <c r="Q677" s="227">
        <v>0</v>
      </c>
      <c r="R677" s="227">
        <f>Q677*H677</f>
        <v>0</v>
      </c>
      <c r="S677" s="227">
        <v>0</v>
      </c>
      <c r="T677" s="228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29" t="s">
        <v>151</v>
      </c>
      <c r="AT677" s="229" t="s">
        <v>114</v>
      </c>
      <c r="AU677" s="229" t="s">
        <v>159</v>
      </c>
      <c r="AY677" s="17" t="s">
        <v>111</v>
      </c>
      <c r="BE677" s="230">
        <f>IF(N677="základní",J677,0)</f>
        <v>0</v>
      </c>
      <c r="BF677" s="230">
        <f>IF(N677="snížená",J677,0)</f>
        <v>0</v>
      </c>
      <c r="BG677" s="230">
        <f>IF(N677="zákl. přenesená",J677,0)</f>
        <v>0</v>
      </c>
      <c r="BH677" s="230">
        <f>IF(N677="sníž. přenesená",J677,0)</f>
        <v>0</v>
      </c>
      <c r="BI677" s="230">
        <f>IF(N677="nulová",J677,0)</f>
        <v>0</v>
      </c>
      <c r="BJ677" s="17" t="s">
        <v>80</v>
      </c>
      <c r="BK677" s="230">
        <f>ROUND(I677*H677,2)</f>
        <v>0</v>
      </c>
      <c r="BL677" s="17" t="s">
        <v>151</v>
      </c>
      <c r="BM677" s="229" t="s">
        <v>1048</v>
      </c>
    </row>
    <row r="678" spans="1:47" s="2" customFormat="1" ht="12">
      <c r="A678" s="38"/>
      <c r="B678" s="39"/>
      <c r="C678" s="40"/>
      <c r="D678" s="231" t="s">
        <v>121</v>
      </c>
      <c r="E678" s="40"/>
      <c r="F678" s="232" t="s">
        <v>1039</v>
      </c>
      <c r="G678" s="40"/>
      <c r="H678" s="40"/>
      <c r="I678" s="136"/>
      <c r="J678" s="40"/>
      <c r="K678" s="40"/>
      <c r="L678" s="44"/>
      <c r="M678" s="233"/>
      <c r="N678" s="234"/>
      <c r="O678" s="84"/>
      <c r="P678" s="84"/>
      <c r="Q678" s="84"/>
      <c r="R678" s="84"/>
      <c r="S678" s="84"/>
      <c r="T678" s="85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7" t="s">
        <v>121</v>
      </c>
      <c r="AU678" s="17" t="s">
        <v>159</v>
      </c>
    </row>
    <row r="679" spans="1:47" s="2" customFormat="1" ht="12">
      <c r="A679" s="38"/>
      <c r="B679" s="39"/>
      <c r="C679" s="40"/>
      <c r="D679" s="231" t="s">
        <v>153</v>
      </c>
      <c r="E679" s="40"/>
      <c r="F679" s="239" t="s">
        <v>1049</v>
      </c>
      <c r="G679" s="40"/>
      <c r="H679" s="40"/>
      <c r="I679" s="136"/>
      <c r="J679" s="40"/>
      <c r="K679" s="40"/>
      <c r="L679" s="44"/>
      <c r="M679" s="233"/>
      <c r="N679" s="234"/>
      <c r="O679" s="84"/>
      <c r="P679" s="84"/>
      <c r="Q679" s="84"/>
      <c r="R679" s="84"/>
      <c r="S679" s="84"/>
      <c r="T679" s="85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T679" s="17" t="s">
        <v>153</v>
      </c>
      <c r="AU679" s="17" t="s">
        <v>159</v>
      </c>
    </row>
    <row r="680" spans="1:65" s="2" customFormat="1" ht="16.5" customHeight="1">
      <c r="A680" s="38"/>
      <c r="B680" s="39"/>
      <c r="C680" s="218" t="s">
        <v>1050</v>
      </c>
      <c r="D680" s="218" t="s">
        <v>114</v>
      </c>
      <c r="E680" s="219" t="s">
        <v>1051</v>
      </c>
      <c r="F680" s="220" t="s">
        <v>1052</v>
      </c>
      <c r="G680" s="221" t="s">
        <v>150</v>
      </c>
      <c r="H680" s="222">
        <v>1</v>
      </c>
      <c r="I680" s="223"/>
      <c r="J680" s="224">
        <f>ROUND(I680*H680,2)</f>
        <v>0</v>
      </c>
      <c r="K680" s="220" t="s">
        <v>19</v>
      </c>
      <c r="L680" s="44"/>
      <c r="M680" s="225" t="s">
        <v>19</v>
      </c>
      <c r="N680" s="226" t="s">
        <v>43</v>
      </c>
      <c r="O680" s="84"/>
      <c r="P680" s="227">
        <f>O680*H680</f>
        <v>0</v>
      </c>
      <c r="Q680" s="227">
        <v>0</v>
      </c>
      <c r="R680" s="227">
        <f>Q680*H680</f>
        <v>0</v>
      </c>
      <c r="S680" s="227">
        <v>0</v>
      </c>
      <c r="T680" s="228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29" t="s">
        <v>151</v>
      </c>
      <c r="AT680" s="229" t="s">
        <v>114</v>
      </c>
      <c r="AU680" s="229" t="s">
        <v>159</v>
      </c>
      <c r="AY680" s="17" t="s">
        <v>111</v>
      </c>
      <c r="BE680" s="230">
        <f>IF(N680="základní",J680,0)</f>
        <v>0</v>
      </c>
      <c r="BF680" s="230">
        <f>IF(N680="snížená",J680,0)</f>
        <v>0</v>
      </c>
      <c r="BG680" s="230">
        <f>IF(N680="zákl. přenesená",J680,0)</f>
        <v>0</v>
      </c>
      <c r="BH680" s="230">
        <f>IF(N680="sníž. přenesená",J680,0)</f>
        <v>0</v>
      </c>
      <c r="BI680" s="230">
        <f>IF(N680="nulová",J680,0)</f>
        <v>0</v>
      </c>
      <c r="BJ680" s="17" t="s">
        <v>80</v>
      </c>
      <c r="BK680" s="230">
        <f>ROUND(I680*H680,2)</f>
        <v>0</v>
      </c>
      <c r="BL680" s="17" t="s">
        <v>151</v>
      </c>
      <c r="BM680" s="229" t="s">
        <v>1053</v>
      </c>
    </row>
    <row r="681" spans="1:47" s="2" customFormat="1" ht="12">
      <c r="A681" s="38"/>
      <c r="B681" s="39"/>
      <c r="C681" s="40"/>
      <c r="D681" s="231" t="s">
        <v>121</v>
      </c>
      <c r="E681" s="40"/>
      <c r="F681" s="232" t="s">
        <v>1052</v>
      </c>
      <c r="G681" s="40"/>
      <c r="H681" s="40"/>
      <c r="I681" s="136"/>
      <c r="J681" s="40"/>
      <c r="K681" s="40"/>
      <c r="L681" s="44"/>
      <c r="M681" s="233"/>
      <c r="N681" s="234"/>
      <c r="O681" s="84"/>
      <c r="P681" s="84"/>
      <c r="Q681" s="84"/>
      <c r="R681" s="84"/>
      <c r="S681" s="84"/>
      <c r="T681" s="85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121</v>
      </c>
      <c r="AU681" s="17" t="s">
        <v>159</v>
      </c>
    </row>
    <row r="682" spans="1:47" s="2" customFormat="1" ht="12">
      <c r="A682" s="38"/>
      <c r="B682" s="39"/>
      <c r="C682" s="40"/>
      <c r="D682" s="231" t="s">
        <v>153</v>
      </c>
      <c r="E682" s="40"/>
      <c r="F682" s="239" t="s">
        <v>1054</v>
      </c>
      <c r="G682" s="40"/>
      <c r="H682" s="40"/>
      <c r="I682" s="136"/>
      <c r="J682" s="40"/>
      <c r="K682" s="40"/>
      <c r="L682" s="44"/>
      <c r="M682" s="233"/>
      <c r="N682" s="234"/>
      <c r="O682" s="84"/>
      <c r="P682" s="84"/>
      <c r="Q682" s="84"/>
      <c r="R682" s="84"/>
      <c r="S682" s="84"/>
      <c r="T682" s="85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T682" s="17" t="s">
        <v>153</v>
      </c>
      <c r="AU682" s="17" t="s">
        <v>159</v>
      </c>
    </row>
    <row r="683" spans="1:65" s="2" customFormat="1" ht="16.5" customHeight="1">
      <c r="A683" s="38"/>
      <c r="B683" s="39"/>
      <c r="C683" s="218" t="s">
        <v>1055</v>
      </c>
      <c r="D683" s="218" t="s">
        <v>114</v>
      </c>
      <c r="E683" s="219" t="s">
        <v>1056</v>
      </c>
      <c r="F683" s="220" t="s">
        <v>1057</v>
      </c>
      <c r="G683" s="221" t="s">
        <v>150</v>
      </c>
      <c r="H683" s="222">
        <v>1</v>
      </c>
      <c r="I683" s="223"/>
      <c r="J683" s="224">
        <f>ROUND(I683*H683,2)</f>
        <v>0</v>
      </c>
      <c r="K683" s="220" t="s">
        <v>19</v>
      </c>
      <c r="L683" s="44"/>
      <c r="M683" s="225" t="s">
        <v>19</v>
      </c>
      <c r="N683" s="226" t="s">
        <v>43</v>
      </c>
      <c r="O683" s="84"/>
      <c r="P683" s="227">
        <f>O683*H683</f>
        <v>0</v>
      </c>
      <c r="Q683" s="227">
        <v>0</v>
      </c>
      <c r="R683" s="227">
        <f>Q683*H683</f>
        <v>0</v>
      </c>
      <c r="S683" s="227">
        <v>0</v>
      </c>
      <c r="T683" s="228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29" t="s">
        <v>151</v>
      </c>
      <c r="AT683" s="229" t="s">
        <v>114</v>
      </c>
      <c r="AU683" s="229" t="s">
        <v>159</v>
      </c>
      <c r="AY683" s="17" t="s">
        <v>111</v>
      </c>
      <c r="BE683" s="230">
        <f>IF(N683="základní",J683,0)</f>
        <v>0</v>
      </c>
      <c r="BF683" s="230">
        <f>IF(N683="snížená",J683,0)</f>
        <v>0</v>
      </c>
      <c r="BG683" s="230">
        <f>IF(N683="zákl. přenesená",J683,0)</f>
        <v>0</v>
      </c>
      <c r="BH683" s="230">
        <f>IF(N683="sníž. přenesená",J683,0)</f>
        <v>0</v>
      </c>
      <c r="BI683" s="230">
        <f>IF(N683="nulová",J683,0)</f>
        <v>0</v>
      </c>
      <c r="BJ683" s="17" t="s">
        <v>80</v>
      </c>
      <c r="BK683" s="230">
        <f>ROUND(I683*H683,2)</f>
        <v>0</v>
      </c>
      <c r="BL683" s="17" t="s">
        <v>151</v>
      </c>
      <c r="BM683" s="229" t="s">
        <v>1058</v>
      </c>
    </row>
    <row r="684" spans="1:47" s="2" customFormat="1" ht="12">
      <c r="A684" s="38"/>
      <c r="B684" s="39"/>
      <c r="C684" s="40"/>
      <c r="D684" s="231" t="s">
        <v>121</v>
      </c>
      <c r="E684" s="40"/>
      <c r="F684" s="232" t="s">
        <v>1057</v>
      </c>
      <c r="G684" s="40"/>
      <c r="H684" s="40"/>
      <c r="I684" s="136"/>
      <c r="J684" s="40"/>
      <c r="K684" s="40"/>
      <c r="L684" s="44"/>
      <c r="M684" s="233"/>
      <c r="N684" s="234"/>
      <c r="O684" s="84"/>
      <c r="P684" s="84"/>
      <c r="Q684" s="84"/>
      <c r="R684" s="84"/>
      <c r="S684" s="84"/>
      <c r="T684" s="85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T684" s="17" t="s">
        <v>121</v>
      </c>
      <c r="AU684" s="17" t="s">
        <v>159</v>
      </c>
    </row>
    <row r="685" spans="1:47" s="2" customFormat="1" ht="12">
      <c r="A685" s="38"/>
      <c r="B685" s="39"/>
      <c r="C685" s="40"/>
      <c r="D685" s="231" t="s">
        <v>153</v>
      </c>
      <c r="E685" s="40"/>
      <c r="F685" s="239" t="s">
        <v>1059</v>
      </c>
      <c r="G685" s="40"/>
      <c r="H685" s="40"/>
      <c r="I685" s="136"/>
      <c r="J685" s="40"/>
      <c r="K685" s="40"/>
      <c r="L685" s="44"/>
      <c r="M685" s="233"/>
      <c r="N685" s="234"/>
      <c r="O685" s="84"/>
      <c r="P685" s="84"/>
      <c r="Q685" s="84"/>
      <c r="R685" s="84"/>
      <c r="S685" s="84"/>
      <c r="T685" s="85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T685" s="17" t="s">
        <v>153</v>
      </c>
      <c r="AU685" s="17" t="s">
        <v>159</v>
      </c>
    </row>
    <row r="686" spans="1:65" s="2" customFormat="1" ht="16.5" customHeight="1">
      <c r="A686" s="38"/>
      <c r="B686" s="39"/>
      <c r="C686" s="218" t="s">
        <v>1060</v>
      </c>
      <c r="D686" s="218" t="s">
        <v>114</v>
      </c>
      <c r="E686" s="219" t="s">
        <v>1061</v>
      </c>
      <c r="F686" s="220" t="s">
        <v>1062</v>
      </c>
      <c r="G686" s="221" t="s">
        <v>150</v>
      </c>
      <c r="H686" s="222">
        <v>2</v>
      </c>
      <c r="I686" s="223"/>
      <c r="J686" s="224">
        <f>ROUND(I686*H686,2)</f>
        <v>0</v>
      </c>
      <c r="K686" s="220" t="s">
        <v>19</v>
      </c>
      <c r="L686" s="44"/>
      <c r="M686" s="225" t="s">
        <v>19</v>
      </c>
      <c r="N686" s="226" t="s">
        <v>43</v>
      </c>
      <c r="O686" s="84"/>
      <c r="P686" s="227">
        <f>O686*H686</f>
        <v>0</v>
      </c>
      <c r="Q686" s="227">
        <v>0</v>
      </c>
      <c r="R686" s="227">
        <f>Q686*H686</f>
        <v>0</v>
      </c>
      <c r="S686" s="227">
        <v>0</v>
      </c>
      <c r="T686" s="228">
        <f>S686*H686</f>
        <v>0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29" t="s">
        <v>151</v>
      </c>
      <c r="AT686" s="229" t="s">
        <v>114</v>
      </c>
      <c r="AU686" s="229" t="s">
        <v>159</v>
      </c>
      <c r="AY686" s="17" t="s">
        <v>111</v>
      </c>
      <c r="BE686" s="230">
        <f>IF(N686="základní",J686,0)</f>
        <v>0</v>
      </c>
      <c r="BF686" s="230">
        <f>IF(N686="snížená",J686,0)</f>
        <v>0</v>
      </c>
      <c r="BG686" s="230">
        <f>IF(N686="zákl. přenesená",J686,0)</f>
        <v>0</v>
      </c>
      <c r="BH686" s="230">
        <f>IF(N686="sníž. přenesená",J686,0)</f>
        <v>0</v>
      </c>
      <c r="BI686" s="230">
        <f>IF(N686="nulová",J686,0)</f>
        <v>0</v>
      </c>
      <c r="BJ686" s="17" t="s">
        <v>80</v>
      </c>
      <c r="BK686" s="230">
        <f>ROUND(I686*H686,2)</f>
        <v>0</v>
      </c>
      <c r="BL686" s="17" t="s">
        <v>151</v>
      </c>
      <c r="BM686" s="229" t="s">
        <v>1063</v>
      </c>
    </row>
    <row r="687" spans="1:47" s="2" customFormat="1" ht="12">
      <c r="A687" s="38"/>
      <c r="B687" s="39"/>
      <c r="C687" s="40"/>
      <c r="D687" s="231" t="s">
        <v>121</v>
      </c>
      <c r="E687" s="40"/>
      <c r="F687" s="232" t="s">
        <v>1062</v>
      </c>
      <c r="G687" s="40"/>
      <c r="H687" s="40"/>
      <c r="I687" s="136"/>
      <c r="J687" s="40"/>
      <c r="K687" s="40"/>
      <c r="L687" s="44"/>
      <c r="M687" s="233"/>
      <c r="N687" s="234"/>
      <c r="O687" s="84"/>
      <c r="P687" s="84"/>
      <c r="Q687" s="84"/>
      <c r="R687" s="84"/>
      <c r="S687" s="84"/>
      <c r="T687" s="85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T687" s="17" t="s">
        <v>121</v>
      </c>
      <c r="AU687" s="17" t="s">
        <v>159</v>
      </c>
    </row>
    <row r="688" spans="1:47" s="2" customFormat="1" ht="12">
      <c r="A688" s="38"/>
      <c r="B688" s="39"/>
      <c r="C688" s="40"/>
      <c r="D688" s="231" t="s">
        <v>153</v>
      </c>
      <c r="E688" s="40"/>
      <c r="F688" s="239" t="s">
        <v>1064</v>
      </c>
      <c r="G688" s="40"/>
      <c r="H688" s="40"/>
      <c r="I688" s="136"/>
      <c r="J688" s="40"/>
      <c r="K688" s="40"/>
      <c r="L688" s="44"/>
      <c r="M688" s="233"/>
      <c r="N688" s="234"/>
      <c r="O688" s="84"/>
      <c r="P688" s="84"/>
      <c r="Q688" s="84"/>
      <c r="R688" s="84"/>
      <c r="S688" s="84"/>
      <c r="T688" s="85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T688" s="17" t="s">
        <v>153</v>
      </c>
      <c r="AU688" s="17" t="s">
        <v>159</v>
      </c>
    </row>
    <row r="689" spans="1:65" s="2" customFormat="1" ht="16.5" customHeight="1">
      <c r="A689" s="38"/>
      <c r="B689" s="39"/>
      <c r="C689" s="218" t="s">
        <v>1065</v>
      </c>
      <c r="D689" s="218" t="s">
        <v>114</v>
      </c>
      <c r="E689" s="219" t="s">
        <v>1066</v>
      </c>
      <c r="F689" s="220" t="s">
        <v>1067</v>
      </c>
      <c r="G689" s="221" t="s">
        <v>150</v>
      </c>
      <c r="H689" s="222">
        <v>1</v>
      </c>
      <c r="I689" s="223"/>
      <c r="J689" s="224">
        <f>ROUND(I689*H689,2)</f>
        <v>0</v>
      </c>
      <c r="K689" s="220" t="s">
        <v>19</v>
      </c>
      <c r="L689" s="44"/>
      <c r="M689" s="225" t="s">
        <v>19</v>
      </c>
      <c r="N689" s="226" t="s">
        <v>43</v>
      </c>
      <c r="O689" s="84"/>
      <c r="P689" s="227">
        <f>O689*H689</f>
        <v>0</v>
      </c>
      <c r="Q689" s="227">
        <v>0</v>
      </c>
      <c r="R689" s="227">
        <f>Q689*H689</f>
        <v>0</v>
      </c>
      <c r="S689" s="227">
        <v>0</v>
      </c>
      <c r="T689" s="228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29" t="s">
        <v>151</v>
      </c>
      <c r="AT689" s="229" t="s">
        <v>114</v>
      </c>
      <c r="AU689" s="229" t="s">
        <v>159</v>
      </c>
      <c r="AY689" s="17" t="s">
        <v>111</v>
      </c>
      <c r="BE689" s="230">
        <f>IF(N689="základní",J689,0)</f>
        <v>0</v>
      </c>
      <c r="BF689" s="230">
        <f>IF(N689="snížená",J689,0)</f>
        <v>0</v>
      </c>
      <c r="BG689" s="230">
        <f>IF(N689="zákl. přenesená",J689,0)</f>
        <v>0</v>
      </c>
      <c r="BH689" s="230">
        <f>IF(N689="sníž. přenesená",J689,0)</f>
        <v>0</v>
      </c>
      <c r="BI689" s="230">
        <f>IF(N689="nulová",J689,0)</f>
        <v>0</v>
      </c>
      <c r="BJ689" s="17" t="s">
        <v>80</v>
      </c>
      <c r="BK689" s="230">
        <f>ROUND(I689*H689,2)</f>
        <v>0</v>
      </c>
      <c r="BL689" s="17" t="s">
        <v>151</v>
      </c>
      <c r="BM689" s="229" t="s">
        <v>1068</v>
      </c>
    </row>
    <row r="690" spans="1:47" s="2" customFormat="1" ht="12">
      <c r="A690" s="38"/>
      <c r="B690" s="39"/>
      <c r="C690" s="40"/>
      <c r="D690" s="231" t="s">
        <v>121</v>
      </c>
      <c r="E690" s="40"/>
      <c r="F690" s="232" t="s">
        <v>1067</v>
      </c>
      <c r="G690" s="40"/>
      <c r="H690" s="40"/>
      <c r="I690" s="136"/>
      <c r="J690" s="40"/>
      <c r="K690" s="40"/>
      <c r="L690" s="44"/>
      <c r="M690" s="233"/>
      <c r="N690" s="234"/>
      <c r="O690" s="84"/>
      <c r="P690" s="84"/>
      <c r="Q690" s="84"/>
      <c r="R690" s="84"/>
      <c r="S690" s="84"/>
      <c r="T690" s="85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T690" s="17" t="s">
        <v>121</v>
      </c>
      <c r="AU690" s="17" t="s">
        <v>159</v>
      </c>
    </row>
    <row r="691" spans="1:47" s="2" customFormat="1" ht="12">
      <c r="A691" s="38"/>
      <c r="B691" s="39"/>
      <c r="C691" s="40"/>
      <c r="D691" s="231" t="s">
        <v>153</v>
      </c>
      <c r="E691" s="40"/>
      <c r="F691" s="239" t="s">
        <v>1069</v>
      </c>
      <c r="G691" s="40"/>
      <c r="H691" s="40"/>
      <c r="I691" s="136"/>
      <c r="J691" s="40"/>
      <c r="K691" s="40"/>
      <c r="L691" s="44"/>
      <c r="M691" s="233"/>
      <c r="N691" s="234"/>
      <c r="O691" s="84"/>
      <c r="P691" s="84"/>
      <c r="Q691" s="84"/>
      <c r="R691" s="84"/>
      <c r="S691" s="84"/>
      <c r="T691" s="85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T691" s="17" t="s">
        <v>153</v>
      </c>
      <c r="AU691" s="17" t="s">
        <v>159</v>
      </c>
    </row>
    <row r="692" spans="1:65" s="2" customFormat="1" ht="16.5" customHeight="1">
      <c r="A692" s="38"/>
      <c r="B692" s="39"/>
      <c r="C692" s="218" t="s">
        <v>1070</v>
      </c>
      <c r="D692" s="218" t="s">
        <v>114</v>
      </c>
      <c r="E692" s="219" t="s">
        <v>1071</v>
      </c>
      <c r="F692" s="220" t="s">
        <v>1072</v>
      </c>
      <c r="G692" s="221" t="s">
        <v>150</v>
      </c>
      <c r="H692" s="222">
        <v>1</v>
      </c>
      <c r="I692" s="223"/>
      <c r="J692" s="224">
        <f>ROUND(I692*H692,2)</f>
        <v>0</v>
      </c>
      <c r="K692" s="220" t="s">
        <v>19</v>
      </c>
      <c r="L692" s="44"/>
      <c r="M692" s="225" t="s">
        <v>19</v>
      </c>
      <c r="N692" s="226" t="s">
        <v>43</v>
      </c>
      <c r="O692" s="84"/>
      <c r="P692" s="227">
        <f>O692*H692</f>
        <v>0</v>
      </c>
      <c r="Q692" s="227">
        <v>0</v>
      </c>
      <c r="R692" s="227">
        <f>Q692*H692</f>
        <v>0</v>
      </c>
      <c r="S692" s="227">
        <v>0</v>
      </c>
      <c r="T692" s="228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29" t="s">
        <v>151</v>
      </c>
      <c r="AT692" s="229" t="s">
        <v>114</v>
      </c>
      <c r="AU692" s="229" t="s">
        <v>159</v>
      </c>
      <c r="AY692" s="17" t="s">
        <v>111</v>
      </c>
      <c r="BE692" s="230">
        <f>IF(N692="základní",J692,0)</f>
        <v>0</v>
      </c>
      <c r="BF692" s="230">
        <f>IF(N692="snížená",J692,0)</f>
        <v>0</v>
      </c>
      <c r="BG692" s="230">
        <f>IF(N692="zákl. přenesená",J692,0)</f>
        <v>0</v>
      </c>
      <c r="BH692" s="230">
        <f>IF(N692="sníž. přenesená",J692,0)</f>
        <v>0</v>
      </c>
      <c r="BI692" s="230">
        <f>IF(N692="nulová",J692,0)</f>
        <v>0</v>
      </c>
      <c r="BJ692" s="17" t="s">
        <v>80</v>
      </c>
      <c r="BK692" s="230">
        <f>ROUND(I692*H692,2)</f>
        <v>0</v>
      </c>
      <c r="BL692" s="17" t="s">
        <v>151</v>
      </c>
      <c r="BM692" s="229" t="s">
        <v>1073</v>
      </c>
    </row>
    <row r="693" spans="1:47" s="2" customFormat="1" ht="12">
      <c r="A693" s="38"/>
      <c r="B693" s="39"/>
      <c r="C693" s="40"/>
      <c r="D693" s="231" t="s">
        <v>121</v>
      </c>
      <c r="E693" s="40"/>
      <c r="F693" s="232" t="s">
        <v>1072</v>
      </c>
      <c r="G693" s="40"/>
      <c r="H693" s="40"/>
      <c r="I693" s="136"/>
      <c r="J693" s="40"/>
      <c r="K693" s="40"/>
      <c r="L693" s="44"/>
      <c r="M693" s="233"/>
      <c r="N693" s="234"/>
      <c r="O693" s="84"/>
      <c r="P693" s="84"/>
      <c r="Q693" s="84"/>
      <c r="R693" s="84"/>
      <c r="S693" s="84"/>
      <c r="T693" s="85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T693" s="17" t="s">
        <v>121</v>
      </c>
      <c r="AU693" s="17" t="s">
        <v>159</v>
      </c>
    </row>
    <row r="694" spans="1:47" s="2" customFormat="1" ht="12">
      <c r="A694" s="38"/>
      <c r="B694" s="39"/>
      <c r="C694" s="40"/>
      <c r="D694" s="231" t="s">
        <v>153</v>
      </c>
      <c r="E694" s="40"/>
      <c r="F694" s="239" t="s">
        <v>1074</v>
      </c>
      <c r="G694" s="40"/>
      <c r="H694" s="40"/>
      <c r="I694" s="136"/>
      <c r="J694" s="40"/>
      <c r="K694" s="40"/>
      <c r="L694" s="44"/>
      <c r="M694" s="233"/>
      <c r="N694" s="234"/>
      <c r="O694" s="84"/>
      <c r="P694" s="84"/>
      <c r="Q694" s="84"/>
      <c r="R694" s="84"/>
      <c r="S694" s="84"/>
      <c r="T694" s="85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T694" s="17" t="s">
        <v>153</v>
      </c>
      <c r="AU694" s="17" t="s">
        <v>159</v>
      </c>
    </row>
    <row r="695" spans="1:65" s="2" customFormat="1" ht="16.5" customHeight="1">
      <c r="A695" s="38"/>
      <c r="B695" s="39"/>
      <c r="C695" s="218" t="s">
        <v>1075</v>
      </c>
      <c r="D695" s="218" t="s">
        <v>114</v>
      </c>
      <c r="E695" s="219" t="s">
        <v>1076</v>
      </c>
      <c r="F695" s="220" t="s">
        <v>1077</v>
      </c>
      <c r="G695" s="221" t="s">
        <v>150</v>
      </c>
      <c r="H695" s="222">
        <v>1</v>
      </c>
      <c r="I695" s="223"/>
      <c r="J695" s="224">
        <f>ROUND(I695*H695,2)</f>
        <v>0</v>
      </c>
      <c r="K695" s="220" t="s">
        <v>19</v>
      </c>
      <c r="L695" s="44"/>
      <c r="M695" s="225" t="s">
        <v>19</v>
      </c>
      <c r="N695" s="226" t="s">
        <v>43</v>
      </c>
      <c r="O695" s="84"/>
      <c r="P695" s="227">
        <f>O695*H695</f>
        <v>0</v>
      </c>
      <c r="Q695" s="227">
        <v>0</v>
      </c>
      <c r="R695" s="227">
        <f>Q695*H695</f>
        <v>0</v>
      </c>
      <c r="S695" s="227">
        <v>0</v>
      </c>
      <c r="T695" s="228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29" t="s">
        <v>151</v>
      </c>
      <c r="AT695" s="229" t="s">
        <v>114</v>
      </c>
      <c r="AU695" s="229" t="s">
        <v>159</v>
      </c>
      <c r="AY695" s="17" t="s">
        <v>111</v>
      </c>
      <c r="BE695" s="230">
        <f>IF(N695="základní",J695,0)</f>
        <v>0</v>
      </c>
      <c r="BF695" s="230">
        <f>IF(N695="snížená",J695,0)</f>
        <v>0</v>
      </c>
      <c r="BG695" s="230">
        <f>IF(N695="zákl. přenesená",J695,0)</f>
        <v>0</v>
      </c>
      <c r="BH695" s="230">
        <f>IF(N695="sníž. přenesená",J695,0)</f>
        <v>0</v>
      </c>
      <c r="BI695" s="230">
        <f>IF(N695="nulová",J695,0)</f>
        <v>0</v>
      </c>
      <c r="BJ695" s="17" t="s">
        <v>80</v>
      </c>
      <c r="BK695" s="230">
        <f>ROUND(I695*H695,2)</f>
        <v>0</v>
      </c>
      <c r="BL695" s="17" t="s">
        <v>151</v>
      </c>
      <c r="BM695" s="229" t="s">
        <v>1078</v>
      </c>
    </row>
    <row r="696" spans="1:47" s="2" customFormat="1" ht="12">
      <c r="A696" s="38"/>
      <c r="B696" s="39"/>
      <c r="C696" s="40"/>
      <c r="D696" s="231" t="s">
        <v>121</v>
      </c>
      <c r="E696" s="40"/>
      <c r="F696" s="232" t="s">
        <v>1077</v>
      </c>
      <c r="G696" s="40"/>
      <c r="H696" s="40"/>
      <c r="I696" s="136"/>
      <c r="J696" s="40"/>
      <c r="K696" s="40"/>
      <c r="L696" s="44"/>
      <c r="M696" s="233"/>
      <c r="N696" s="234"/>
      <c r="O696" s="84"/>
      <c r="P696" s="84"/>
      <c r="Q696" s="84"/>
      <c r="R696" s="84"/>
      <c r="S696" s="84"/>
      <c r="T696" s="85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T696" s="17" t="s">
        <v>121</v>
      </c>
      <c r="AU696" s="17" t="s">
        <v>159</v>
      </c>
    </row>
    <row r="697" spans="1:47" s="2" customFormat="1" ht="12">
      <c r="A697" s="38"/>
      <c r="B697" s="39"/>
      <c r="C697" s="40"/>
      <c r="D697" s="231" t="s">
        <v>153</v>
      </c>
      <c r="E697" s="40"/>
      <c r="F697" s="239" t="s">
        <v>1079</v>
      </c>
      <c r="G697" s="40"/>
      <c r="H697" s="40"/>
      <c r="I697" s="136"/>
      <c r="J697" s="40"/>
      <c r="K697" s="40"/>
      <c r="L697" s="44"/>
      <c r="M697" s="233"/>
      <c r="N697" s="234"/>
      <c r="O697" s="84"/>
      <c r="P697" s="84"/>
      <c r="Q697" s="84"/>
      <c r="R697" s="84"/>
      <c r="S697" s="84"/>
      <c r="T697" s="85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T697" s="17" t="s">
        <v>153</v>
      </c>
      <c r="AU697" s="17" t="s">
        <v>159</v>
      </c>
    </row>
    <row r="698" spans="1:65" s="2" customFormat="1" ht="16.5" customHeight="1">
      <c r="A698" s="38"/>
      <c r="B698" s="39"/>
      <c r="C698" s="218" t="s">
        <v>1080</v>
      </c>
      <c r="D698" s="218" t="s">
        <v>114</v>
      </c>
      <c r="E698" s="219" t="s">
        <v>1081</v>
      </c>
      <c r="F698" s="220" t="s">
        <v>1082</v>
      </c>
      <c r="G698" s="221" t="s">
        <v>398</v>
      </c>
      <c r="H698" s="222">
        <v>14.8</v>
      </c>
      <c r="I698" s="223"/>
      <c r="J698" s="224">
        <f>ROUND(I698*H698,2)</f>
        <v>0</v>
      </c>
      <c r="K698" s="220" t="s">
        <v>19</v>
      </c>
      <c r="L698" s="44"/>
      <c r="M698" s="225" t="s">
        <v>19</v>
      </c>
      <c r="N698" s="226" t="s">
        <v>43</v>
      </c>
      <c r="O698" s="84"/>
      <c r="P698" s="227">
        <f>O698*H698</f>
        <v>0</v>
      </c>
      <c r="Q698" s="227">
        <v>0</v>
      </c>
      <c r="R698" s="227">
        <f>Q698*H698</f>
        <v>0</v>
      </c>
      <c r="S698" s="227">
        <v>0</v>
      </c>
      <c r="T698" s="228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29" t="s">
        <v>151</v>
      </c>
      <c r="AT698" s="229" t="s">
        <v>114</v>
      </c>
      <c r="AU698" s="229" t="s">
        <v>159</v>
      </c>
      <c r="AY698" s="17" t="s">
        <v>111</v>
      </c>
      <c r="BE698" s="230">
        <f>IF(N698="základní",J698,0)</f>
        <v>0</v>
      </c>
      <c r="BF698" s="230">
        <f>IF(N698="snížená",J698,0)</f>
        <v>0</v>
      </c>
      <c r="BG698" s="230">
        <f>IF(N698="zákl. přenesená",J698,0)</f>
        <v>0</v>
      </c>
      <c r="BH698" s="230">
        <f>IF(N698="sníž. přenesená",J698,0)</f>
        <v>0</v>
      </c>
      <c r="BI698" s="230">
        <f>IF(N698="nulová",J698,0)</f>
        <v>0</v>
      </c>
      <c r="BJ698" s="17" t="s">
        <v>80</v>
      </c>
      <c r="BK698" s="230">
        <f>ROUND(I698*H698,2)</f>
        <v>0</v>
      </c>
      <c r="BL698" s="17" t="s">
        <v>151</v>
      </c>
      <c r="BM698" s="229" t="s">
        <v>1083</v>
      </c>
    </row>
    <row r="699" spans="1:47" s="2" customFormat="1" ht="12">
      <c r="A699" s="38"/>
      <c r="B699" s="39"/>
      <c r="C699" s="40"/>
      <c r="D699" s="231" t="s">
        <v>121</v>
      </c>
      <c r="E699" s="40"/>
      <c r="F699" s="232" t="s">
        <v>1082</v>
      </c>
      <c r="G699" s="40"/>
      <c r="H699" s="40"/>
      <c r="I699" s="136"/>
      <c r="J699" s="40"/>
      <c r="K699" s="40"/>
      <c r="L699" s="44"/>
      <c r="M699" s="233"/>
      <c r="N699" s="234"/>
      <c r="O699" s="84"/>
      <c r="P699" s="84"/>
      <c r="Q699" s="84"/>
      <c r="R699" s="84"/>
      <c r="S699" s="84"/>
      <c r="T699" s="85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T699" s="17" t="s">
        <v>121</v>
      </c>
      <c r="AU699" s="17" t="s">
        <v>159</v>
      </c>
    </row>
    <row r="700" spans="1:51" s="13" customFormat="1" ht="12">
      <c r="A700" s="13"/>
      <c r="B700" s="240"/>
      <c r="C700" s="241"/>
      <c r="D700" s="231" t="s">
        <v>402</v>
      </c>
      <c r="E700" s="242" t="s">
        <v>19</v>
      </c>
      <c r="F700" s="243" t="s">
        <v>1084</v>
      </c>
      <c r="G700" s="241"/>
      <c r="H700" s="244">
        <v>7.8</v>
      </c>
      <c r="I700" s="245"/>
      <c r="J700" s="241"/>
      <c r="K700" s="241"/>
      <c r="L700" s="246"/>
      <c r="M700" s="247"/>
      <c r="N700" s="248"/>
      <c r="O700" s="248"/>
      <c r="P700" s="248"/>
      <c r="Q700" s="248"/>
      <c r="R700" s="248"/>
      <c r="S700" s="248"/>
      <c r="T700" s="24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0" t="s">
        <v>402</v>
      </c>
      <c r="AU700" s="250" t="s">
        <v>159</v>
      </c>
      <c r="AV700" s="13" t="s">
        <v>82</v>
      </c>
      <c r="AW700" s="13" t="s">
        <v>33</v>
      </c>
      <c r="AX700" s="13" t="s">
        <v>72</v>
      </c>
      <c r="AY700" s="250" t="s">
        <v>111</v>
      </c>
    </row>
    <row r="701" spans="1:51" s="13" customFormat="1" ht="12">
      <c r="A701" s="13"/>
      <c r="B701" s="240"/>
      <c r="C701" s="241"/>
      <c r="D701" s="231" t="s">
        <v>402</v>
      </c>
      <c r="E701" s="242" t="s">
        <v>19</v>
      </c>
      <c r="F701" s="243" t="s">
        <v>1085</v>
      </c>
      <c r="G701" s="241"/>
      <c r="H701" s="244">
        <v>3.5</v>
      </c>
      <c r="I701" s="245"/>
      <c r="J701" s="241"/>
      <c r="K701" s="241"/>
      <c r="L701" s="246"/>
      <c r="M701" s="247"/>
      <c r="N701" s="248"/>
      <c r="O701" s="248"/>
      <c r="P701" s="248"/>
      <c r="Q701" s="248"/>
      <c r="R701" s="248"/>
      <c r="S701" s="248"/>
      <c r="T701" s="24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50" t="s">
        <v>402</v>
      </c>
      <c r="AU701" s="250" t="s">
        <v>159</v>
      </c>
      <c r="AV701" s="13" t="s">
        <v>82</v>
      </c>
      <c r="AW701" s="13" t="s">
        <v>33</v>
      </c>
      <c r="AX701" s="13" t="s">
        <v>72</v>
      </c>
      <c r="AY701" s="250" t="s">
        <v>111</v>
      </c>
    </row>
    <row r="702" spans="1:51" s="13" customFormat="1" ht="12">
      <c r="A702" s="13"/>
      <c r="B702" s="240"/>
      <c r="C702" s="241"/>
      <c r="D702" s="231" t="s">
        <v>402</v>
      </c>
      <c r="E702" s="242" t="s">
        <v>19</v>
      </c>
      <c r="F702" s="243" t="s">
        <v>1086</v>
      </c>
      <c r="G702" s="241"/>
      <c r="H702" s="244">
        <v>3.5</v>
      </c>
      <c r="I702" s="245"/>
      <c r="J702" s="241"/>
      <c r="K702" s="241"/>
      <c r="L702" s="246"/>
      <c r="M702" s="247"/>
      <c r="N702" s="248"/>
      <c r="O702" s="248"/>
      <c r="P702" s="248"/>
      <c r="Q702" s="248"/>
      <c r="R702" s="248"/>
      <c r="S702" s="248"/>
      <c r="T702" s="249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0" t="s">
        <v>402</v>
      </c>
      <c r="AU702" s="250" t="s">
        <v>159</v>
      </c>
      <c r="AV702" s="13" t="s">
        <v>82</v>
      </c>
      <c r="AW702" s="13" t="s">
        <v>33</v>
      </c>
      <c r="AX702" s="13" t="s">
        <v>72</v>
      </c>
      <c r="AY702" s="250" t="s">
        <v>111</v>
      </c>
    </row>
    <row r="703" spans="1:51" s="14" customFormat="1" ht="12">
      <c r="A703" s="14"/>
      <c r="B703" s="251"/>
      <c r="C703" s="252"/>
      <c r="D703" s="231" t="s">
        <v>402</v>
      </c>
      <c r="E703" s="253" t="s">
        <v>19</v>
      </c>
      <c r="F703" s="254" t="s">
        <v>409</v>
      </c>
      <c r="G703" s="252"/>
      <c r="H703" s="255">
        <v>14.8</v>
      </c>
      <c r="I703" s="256"/>
      <c r="J703" s="252"/>
      <c r="K703" s="252"/>
      <c r="L703" s="257"/>
      <c r="M703" s="258"/>
      <c r="N703" s="259"/>
      <c r="O703" s="259"/>
      <c r="P703" s="259"/>
      <c r="Q703" s="259"/>
      <c r="R703" s="259"/>
      <c r="S703" s="259"/>
      <c r="T703" s="260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1" t="s">
        <v>402</v>
      </c>
      <c r="AU703" s="261" t="s">
        <v>159</v>
      </c>
      <c r="AV703" s="14" t="s">
        <v>164</v>
      </c>
      <c r="AW703" s="14" t="s">
        <v>33</v>
      </c>
      <c r="AX703" s="14" t="s">
        <v>80</v>
      </c>
      <c r="AY703" s="261" t="s">
        <v>111</v>
      </c>
    </row>
    <row r="704" spans="1:63" s="12" customFormat="1" ht="20.85" customHeight="1">
      <c r="A704" s="12"/>
      <c r="B704" s="202"/>
      <c r="C704" s="203"/>
      <c r="D704" s="204" t="s">
        <v>71</v>
      </c>
      <c r="E704" s="216" t="s">
        <v>1087</v>
      </c>
      <c r="F704" s="216" t="s">
        <v>1088</v>
      </c>
      <c r="G704" s="203"/>
      <c r="H704" s="203"/>
      <c r="I704" s="206"/>
      <c r="J704" s="217">
        <f>BK704</f>
        <v>0</v>
      </c>
      <c r="K704" s="203"/>
      <c r="L704" s="208"/>
      <c r="M704" s="209"/>
      <c r="N704" s="210"/>
      <c r="O704" s="210"/>
      <c r="P704" s="211">
        <f>SUM(P705:P716)</f>
        <v>0</v>
      </c>
      <c r="Q704" s="210"/>
      <c r="R704" s="211">
        <f>SUM(R705:R716)</f>
        <v>0</v>
      </c>
      <c r="S704" s="210"/>
      <c r="T704" s="212">
        <f>SUM(T705:T716)</f>
        <v>0</v>
      </c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R704" s="213" t="s">
        <v>82</v>
      </c>
      <c r="AT704" s="214" t="s">
        <v>71</v>
      </c>
      <c r="AU704" s="214" t="s">
        <v>82</v>
      </c>
      <c r="AY704" s="213" t="s">
        <v>111</v>
      </c>
      <c r="BK704" s="215">
        <f>SUM(BK705:BK716)</f>
        <v>0</v>
      </c>
    </row>
    <row r="705" spans="1:65" s="2" customFormat="1" ht="16.5" customHeight="1">
      <c r="A705" s="38"/>
      <c r="B705" s="39"/>
      <c r="C705" s="218" t="s">
        <v>1089</v>
      </c>
      <c r="D705" s="218" t="s">
        <v>114</v>
      </c>
      <c r="E705" s="219" t="s">
        <v>1090</v>
      </c>
      <c r="F705" s="220" t="s">
        <v>1091</v>
      </c>
      <c r="G705" s="221" t="s">
        <v>150</v>
      </c>
      <c r="H705" s="222">
        <v>1</v>
      </c>
      <c r="I705" s="223"/>
      <c r="J705" s="224">
        <f>ROUND(I705*H705,2)</f>
        <v>0</v>
      </c>
      <c r="K705" s="220" t="s">
        <v>19</v>
      </c>
      <c r="L705" s="44"/>
      <c r="M705" s="225" t="s">
        <v>19</v>
      </c>
      <c r="N705" s="226" t="s">
        <v>43</v>
      </c>
      <c r="O705" s="84"/>
      <c r="P705" s="227">
        <f>O705*H705</f>
        <v>0</v>
      </c>
      <c r="Q705" s="227">
        <v>0</v>
      </c>
      <c r="R705" s="227">
        <f>Q705*H705</f>
        <v>0</v>
      </c>
      <c r="S705" s="227">
        <v>0</v>
      </c>
      <c r="T705" s="228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29" t="s">
        <v>151</v>
      </c>
      <c r="AT705" s="229" t="s">
        <v>114</v>
      </c>
      <c r="AU705" s="229" t="s">
        <v>159</v>
      </c>
      <c r="AY705" s="17" t="s">
        <v>111</v>
      </c>
      <c r="BE705" s="230">
        <f>IF(N705="základní",J705,0)</f>
        <v>0</v>
      </c>
      <c r="BF705" s="230">
        <f>IF(N705="snížená",J705,0)</f>
        <v>0</v>
      </c>
      <c r="BG705" s="230">
        <f>IF(N705="zákl. přenesená",J705,0)</f>
        <v>0</v>
      </c>
      <c r="BH705" s="230">
        <f>IF(N705="sníž. přenesená",J705,0)</f>
        <v>0</v>
      </c>
      <c r="BI705" s="230">
        <f>IF(N705="nulová",J705,0)</f>
        <v>0</v>
      </c>
      <c r="BJ705" s="17" t="s">
        <v>80</v>
      </c>
      <c r="BK705" s="230">
        <f>ROUND(I705*H705,2)</f>
        <v>0</v>
      </c>
      <c r="BL705" s="17" t="s">
        <v>151</v>
      </c>
      <c r="BM705" s="229" t="s">
        <v>1092</v>
      </c>
    </row>
    <row r="706" spans="1:47" s="2" customFormat="1" ht="12">
      <c r="A706" s="38"/>
      <c r="B706" s="39"/>
      <c r="C706" s="40"/>
      <c r="D706" s="231" t="s">
        <v>121</v>
      </c>
      <c r="E706" s="40"/>
      <c r="F706" s="232" t="s">
        <v>1091</v>
      </c>
      <c r="G706" s="40"/>
      <c r="H706" s="40"/>
      <c r="I706" s="136"/>
      <c r="J706" s="40"/>
      <c r="K706" s="40"/>
      <c r="L706" s="44"/>
      <c r="M706" s="233"/>
      <c r="N706" s="234"/>
      <c r="O706" s="84"/>
      <c r="P706" s="84"/>
      <c r="Q706" s="84"/>
      <c r="R706" s="84"/>
      <c r="S706" s="84"/>
      <c r="T706" s="85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T706" s="17" t="s">
        <v>121</v>
      </c>
      <c r="AU706" s="17" t="s">
        <v>159</v>
      </c>
    </row>
    <row r="707" spans="1:47" s="2" customFormat="1" ht="12">
      <c r="A707" s="38"/>
      <c r="B707" s="39"/>
      <c r="C707" s="40"/>
      <c r="D707" s="231" t="s">
        <v>153</v>
      </c>
      <c r="E707" s="40"/>
      <c r="F707" s="239" t="s">
        <v>1093</v>
      </c>
      <c r="G707" s="40"/>
      <c r="H707" s="40"/>
      <c r="I707" s="136"/>
      <c r="J707" s="40"/>
      <c r="K707" s="40"/>
      <c r="L707" s="44"/>
      <c r="M707" s="233"/>
      <c r="N707" s="234"/>
      <c r="O707" s="84"/>
      <c r="P707" s="84"/>
      <c r="Q707" s="84"/>
      <c r="R707" s="84"/>
      <c r="S707" s="84"/>
      <c r="T707" s="85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T707" s="17" t="s">
        <v>153</v>
      </c>
      <c r="AU707" s="17" t="s">
        <v>159</v>
      </c>
    </row>
    <row r="708" spans="1:65" s="2" customFormat="1" ht="16.5" customHeight="1">
      <c r="A708" s="38"/>
      <c r="B708" s="39"/>
      <c r="C708" s="218" t="s">
        <v>1094</v>
      </c>
      <c r="D708" s="218" t="s">
        <v>114</v>
      </c>
      <c r="E708" s="219" t="s">
        <v>1095</v>
      </c>
      <c r="F708" s="220" t="s">
        <v>1096</v>
      </c>
      <c r="G708" s="221" t="s">
        <v>150</v>
      </c>
      <c r="H708" s="222">
        <v>1</v>
      </c>
      <c r="I708" s="223"/>
      <c r="J708" s="224">
        <f>ROUND(I708*H708,2)</f>
        <v>0</v>
      </c>
      <c r="K708" s="220" t="s">
        <v>19</v>
      </c>
      <c r="L708" s="44"/>
      <c r="M708" s="225" t="s">
        <v>19</v>
      </c>
      <c r="N708" s="226" t="s">
        <v>43</v>
      </c>
      <c r="O708" s="84"/>
      <c r="P708" s="227">
        <f>O708*H708</f>
        <v>0</v>
      </c>
      <c r="Q708" s="227">
        <v>0</v>
      </c>
      <c r="R708" s="227">
        <f>Q708*H708</f>
        <v>0</v>
      </c>
      <c r="S708" s="227">
        <v>0</v>
      </c>
      <c r="T708" s="228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29" t="s">
        <v>151</v>
      </c>
      <c r="AT708" s="229" t="s">
        <v>114</v>
      </c>
      <c r="AU708" s="229" t="s">
        <v>159</v>
      </c>
      <c r="AY708" s="17" t="s">
        <v>111</v>
      </c>
      <c r="BE708" s="230">
        <f>IF(N708="základní",J708,0)</f>
        <v>0</v>
      </c>
      <c r="BF708" s="230">
        <f>IF(N708="snížená",J708,0)</f>
        <v>0</v>
      </c>
      <c r="BG708" s="230">
        <f>IF(N708="zákl. přenesená",J708,0)</f>
        <v>0</v>
      </c>
      <c r="BH708" s="230">
        <f>IF(N708="sníž. přenesená",J708,0)</f>
        <v>0</v>
      </c>
      <c r="BI708" s="230">
        <f>IF(N708="nulová",J708,0)</f>
        <v>0</v>
      </c>
      <c r="BJ708" s="17" t="s">
        <v>80</v>
      </c>
      <c r="BK708" s="230">
        <f>ROUND(I708*H708,2)</f>
        <v>0</v>
      </c>
      <c r="BL708" s="17" t="s">
        <v>151</v>
      </c>
      <c r="BM708" s="229" t="s">
        <v>1097</v>
      </c>
    </row>
    <row r="709" spans="1:47" s="2" customFormat="1" ht="12">
      <c r="A709" s="38"/>
      <c r="B709" s="39"/>
      <c r="C709" s="40"/>
      <c r="D709" s="231" t="s">
        <v>121</v>
      </c>
      <c r="E709" s="40"/>
      <c r="F709" s="232" t="s">
        <v>1096</v>
      </c>
      <c r="G709" s="40"/>
      <c r="H709" s="40"/>
      <c r="I709" s="136"/>
      <c r="J709" s="40"/>
      <c r="K709" s="40"/>
      <c r="L709" s="44"/>
      <c r="M709" s="233"/>
      <c r="N709" s="234"/>
      <c r="O709" s="84"/>
      <c r="P709" s="84"/>
      <c r="Q709" s="84"/>
      <c r="R709" s="84"/>
      <c r="S709" s="84"/>
      <c r="T709" s="85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T709" s="17" t="s">
        <v>121</v>
      </c>
      <c r="AU709" s="17" t="s">
        <v>159</v>
      </c>
    </row>
    <row r="710" spans="1:47" s="2" customFormat="1" ht="12">
      <c r="A710" s="38"/>
      <c r="B710" s="39"/>
      <c r="C710" s="40"/>
      <c r="D710" s="231" t="s">
        <v>153</v>
      </c>
      <c r="E710" s="40"/>
      <c r="F710" s="239" t="s">
        <v>1098</v>
      </c>
      <c r="G710" s="40"/>
      <c r="H710" s="40"/>
      <c r="I710" s="136"/>
      <c r="J710" s="40"/>
      <c r="K710" s="40"/>
      <c r="L710" s="44"/>
      <c r="M710" s="233"/>
      <c r="N710" s="234"/>
      <c r="O710" s="84"/>
      <c r="P710" s="84"/>
      <c r="Q710" s="84"/>
      <c r="R710" s="84"/>
      <c r="S710" s="84"/>
      <c r="T710" s="85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T710" s="17" t="s">
        <v>153</v>
      </c>
      <c r="AU710" s="17" t="s">
        <v>159</v>
      </c>
    </row>
    <row r="711" spans="1:65" s="2" customFormat="1" ht="16.5" customHeight="1">
      <c r="A711" s="38"/>
      <c r="B711" s="39"/>
      <c r="C711" s="218" t="s">
        <v>1099</v>
      </c>
      <c r="D711" s="218" t="s">
        <v>114</v>
      </c>
      <c r="E711" s="219" t="s">
        <v>1100</v>
      </c>
      <c r="F711" s="220" t="s">
        <v>1101</v>
      </c>
      <c r="G711" s="221" t="s">
        <v>150</v>
      </c>
      <c r="H711" s="222">
        <v>1</v>
      </c>
      <c r="I711" s="223"/>
      <c r="J711" s="224">
        <f>ROUND(I711*H711,2)</f>
        <v>0</v>
      </c>
      <c r="K711" s="220" t="s">
        <v>19</v>
      </c>
      <c r="L711" s="44"/>
      <c r="M711" s="225" t="s">
        <v>19</v>
      </c>
      <c r="N711" s="226" t="s">
        <v>43</v>
      </c>
      <c r="O711" s="84"/>
      <c r="P711" s="227">
        <f>O711*H711</f>
        <v>0</v>
      </c>
      <c r="Q711" s="227">
        <v>0</v>
      </c>
      <c r="R711" s="227">
        <f>Q711*H711</f>
        <v>0</v>
      </c>
      <c r="S711" s="227">
        <v>0</v>
      </c>
      <c r="T711" s="228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29" t="s">
        <v>151</v>
      </c>
      <c r="AT711" s="229" t="s">
        <v>114</v>
      </c>
      <c r="AU711" s="229" t="s">
        <v>159</v>
      </c>
      <c r="AY711" s="17" t="s">
        <v>111</v>
      </c>
      <c r="BE711" s="230">
        <f>IF(N711="základní",J711,0)</f>
        <v>0</v>
      </c>
      <c r="BF711" s="230">
        <f>IF(N711="snížená",J711,0)</f>
        <v>0</v>
      </c>
      <c r="BG711" s="230">
        <f>IF(N711="zákl. přenesená",J711,0)</f>
        <v>0</v>
      </c>
      <c r="BH711" s="230">
        <f>IF(N711="sníž. přenesená",J711,0)</f>
        <v>0</v>
      </c>
      <c r="BI711" s="230">
        <f>IF(N711="nulová",J711,0)</f>
        <v>0</v>
      </c>
      <c r="BJ711" s="17" t="s">
        <v>80</v>
      </c>
      <c r="BK711" s="230">
        <f>ROUND(I711*H711,2)</f>
        <v>0</v>
      </c>
      <c r="BL711" s="17" t="s">
        <v>151</v>
      </c>
      <c r="BM711" s="229" t="s">
        <v>1102</v>
      </c>
    </row>
    <row r="712" spans="1:47" s="2" customFormat="1" ht="12">
      <c r="A712" s="38"/>
      <c r="B712" s="39"/>
      <c r="C712" s="40"/>
      <c r="D712" s="231" t="s">
        <v>121</v>
      </c>
      <c r="E712" s="40"/>
      <c r="F712" s="232" t="s">
        <v>1101</v>
      </c>
      <c r="G712" s="40"/>
      <c r="H712" s="40"/>
      <c r="I712" s="136"/>
      <c r="J712" s="40"/>
      <c r="K712" s="40"/>
      <c r="L712" s="44"/>
      <c r="M712" s="233"/>
      <c r="N712" s="234"/>
      <c r="O712" s="84"/>
      <c r="P712" s="84"/>
      <c r="Q712" s="84"/>
      <c r="R712" s="84"/>
      <c r="S712" s="84"/>
      <c r="T712" s="85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T712" s="17" t="s">
        <v>121</v>
      </c>
      <c r="AU712" s="17" t="s">
        <v>159</v>
      </c>
    </row>
    <row r="713" spans="1:47" s="2" customFormat="1" ht="12">
      <c r="A713" s="38"/>
      <c r="B713" s="39"/>
      <c r="C713" s="40"/>
      <c r="D713" s="231" t="s">
        <v>153</v>
      </c>
      <c r="E713" s="40"/>
      <c r="F713" s="239" t="s">
        <v>1103</v>
      </c>
      <c r="G713" s="40"/>
      <c r="H713" s="40"/>
      <c r="I713" s="136"/>
      <c r="J713" s="40"/>
      <c r="K713" s="40"/>
      <c r="L713" s="44"/>
      <c r="M713" s="233"/>
      <c r="N713" s="234"/>
      <c r="O713" s="84"/>
      <c r="P713" s="84"/>
      <c r="Q713" s="84"/>
      <c r="R713" s="84"/>
      <c r="S713" s="84"/>
      <c r="T713" s="85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T713" s="17" t="s">
        <v>153</v>
      </c>
      <c r="AU713" s="17" t="s">
        <v>159</v>
      </c>
    </row>
    <row r="714" spans="1:65" s="2" customFormat="1" ht="16.5" customHeight="1">
      <c r="A714" s="38"/>
      <c r="B714" s="39"/>
      <c r="C714" s="218" t="s">
        <v>1104</v>
      </c>
      <c r="D714" s="218" t="s">
        <v>114</v>
      </c>
      <c r="E714" s="219" t="s">
        <v>1105</v>
      </c>
      <c r="F714" s="220" t="s">
        <v>1106</v>
      </c>
      <c r="G714" s="221" t="s">
        <v>150</v>
      </c>
      <c r="H714" s="222">
        <v>1</v>
      </c>
      <c r="I714" s="223"/>
      <c r="J714" s="224">
        <f>ROUND(I714*H714,2)</f>
        <v>0</v>
      </c>
      <c r="K714" s="220" t="s">
        <v>19</v>
      </c>
      <c r="L714" s="44"/>
      <c r="M714" s="225" t="s">
        <v>19</v>
      </c>
      <c r="N714" s="226" t="s">
        <v>43</v>
      </c>
      <c r="O714" s="84"/>
      <c r="P714" s="227">
        <f>O714*H714</f>
        <v>0</v>
      </c>
      <c r="Q714" s="227">
        <v>0</v>
      </c>
      <c r="R714" s="227">
        <f>Q714*H714</f>
        <v>0</v>
      </c>
      <c r="S714" s="227">
        <v>0</v>
      </c>
      <c r="T714" s="228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29" t="s">
        <v>151</v>
      </c>
      <c r="AT714" s="229" t="s">
        <v>114</v>
      </c>
      <c r="AU714" s="229" t="s">
        <v>159</v>
      </c>
      <c r="AY714" s="17" t="s">
        <v>111</v>
      </c>
      <c r="BE714" s="230">
        <f>IF(N714="základní",J714,0)</f>
        <v>0</v>
      </c>
      <c r="BF714" s="230">
        <f>IF(N714="snížená",J714,0)</f>
        <v>0</v>
      </c>
      <c r="BG714" s="230">
        <f>IF(N714="zákl. přenesená",J714,0)</f>
        <v>0</v>
      </c>
      <c r="BH714" s="230">
        <f>IF(N714="sníž. přenesená",J714,0)</f>
        <v>0</v>
      </c>
      <c r="BI714" s="230">
        <f>IF(N714="nulová",J714,0)</f>
        <v>0</v>
      </c>
      <c r="BJ714" s="17" t="s">
        <v>80</v>
      </c>
      <c r="BK714" s="230">
        <f>ROUND(I714*H714,2)</f>
        <v>0</v>
      </c>
      <c r="BL714" s="17" t="s">
        <v>151</v>
      </c>
      <c r="BM714" s="229" t="s">
        <v>1107</v>
      </c>
    </row>
    <row r="715" spans="1:47" s="2" customFormat="1" ht="12">
      <c r="A715" s="38"/>
      <c r="B715" s="39"/>
      <c r="C715" s="40"/>
      <c r="D715" s="231" t="s">
        <v>121</v>
      </c>
      <c r="E715" s="40"/>
      <c r="F715" s="232" t="s">
        <v>1106</v>
      </c>
      <c r="G715" s="40"/>
      <c r="H715" s="40"/>
      <c r="I715" s="136"/>
      <c r="J715" s="40"/>
      <c r="K715" s="40"/>
      <c r="L715" s="44"/>
      <c r="M715" s="233"/>
      <c r="N715" s="234"/>
      <c r="O715" s="84"/>
      <c r="P715" s="84"/>
      <c r="Q715" s="84"/>
      <c r="R715" s="84"/>
      <c r="S715" s="84"/>
      <c r="T715" s="85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T715" s="17" t="s">
        <v>121</v>
      </c>
      <c r="AU715" s="17" t="s">
        <v>159</v>
      </c>
    </row>
    <row r="716" spans="1:47" s="2" customFormat="1" ht="12">
      <c r="A716" s="38"/>
      <c r="B716" s="39"/>
      <c r="C716" s="40"/>
      <c r="D716" s="231" t="s">
        <v>153</v>
      </c>
      <c r="E716" s="40"/>
      <c r="F716" s="239" t="s">
        <v>1108</v>
      </c>
      <c r="G716" s="40"/>
      <c r="H716" s="40"/>
      <c r="I716" s="136"/>
      <c r="J716" s="40"/>
      <c r="K716" s="40"/>
      <c r="L716" s="44"/>
      <c r="M716" s="233"/>
      <c r="N716" s="234"/>
      <c r="O716" s="84"/>
      <c r="P716" s="84"/>
      <c r="Q716" s="84"/>
      <c r="R716" s="84"/>
      <c r="S716" s="84"/>
      <c r="T716" s="85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T716" s="17" t="s">
        <v>153</v>
      </c>
      <c r="AU716" s="17" t="s">
        <v>159</v>
      </c>
    </row>
    <row r="717" spans="1:63" s="12" customFormat="1" ht="20.85" customHeight="1">
      <c r="A717" s="12"/>
      <c r="B717" s="202"/>
      <c r="C717" s="203"/>
      <c r="D717" s="204" t="s">
        <v>71</v>
      </c>
      <c r="E717" s="216" t="s">
        <v>1109</v>
      </c>
      <c r="F717" s="216" t="s">
        <v>1110</v>
      </c>
      <c r="G717" s="203"/>
      <c r="H717" s="203"/>
      <c r="I717" s="206"/>
      <c r="J717" s="217">
        <f>BK717</f>
        <v>0</v>
      </c>
      <c r="K717" s="203"/>
      <c r="L717" s="208"/>
      <c r="M717" s="209"/>
      <c r="N717" s="210"/>
      <c r="O717" s="210"/>
      <c r="P717" s="211">
        <f>SUM(P718:P735)</f>
        <v>0</v>
      </c>
      <c r="Q717" s="210"/>
      <c r="R717" s="211">
        <f>SUM(R718:R735)</f>
        <v>0</v>
      </c>
      <c r="S717" s="210"/>
      <c r="T717" s="212">
        <f>SUM(T718:T735)</f>
        <v>0</v>
      </c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R717" s="213" t="s">
        <v>82</v>
      </c>
      <c r="AT717" s="214" t="s">
        <v>71</v>
      </c>
      <c r="AU717" s="214" t="s">
        <v>82</v>
      </c>
      <c r="AY717" s="213" t="s">
        <v>111</v>
      </c>
      <c r="BK717" s="215">
        <f>SUM(BK718:BK735)</f>
        <v>0</v>
      </c>
    </row>
    <row r="718" spans="1:65" s="2" customFormat="1" ht="16.5" customHeight="1">
      <c r="A718" s="38"/>
      <c r="B718" s="39"/>
      <c r="C718" s="218" t="s">
        <v>1111</v>
      </c>
      <c r="D718" s="218" t="s">
        <v>114</v>
      </c>
      <c r="E718" s="219" t="s">
        <v>1112</v>
      </c>
      <c r="F718" s="220" t="s">
        <v>1113</v>
      </c>
      <c r="G718" s="221" t="s">
        <v>150</v>
      </c>
      <c r="H718" s="222">
        <v>1</v>
      </c>
      <c r="I718" s="223"/>
      <c r="J718" s="224">
        <f>ROUND(I718*H718,2)</f>
        <v>0</v>
      </c>
      <c r="K718" s="220" t="s">
        <v>19</v>
      </c>
      <c r="L718" s="44"/>
      <c r="M718" s="225" t="s">
        <v>19</v>
      </c>
      <c r="N718" s="226" t="s">
        <v>43</v>
      </c>
      <c r="O718" s="84"/>
      <c r="P718" s="227">
        <f>O718*H718</f>
        <v>0</v>
      </c>
      <c r="Q718" s="227">
        <v>0</v>
      </c>
      <c r="R718" s="227">
        <f>Q718*H718</f>
        <v>0</v>
      </c>
      <c r="S718" s="227">
        <v>0</v>
      </c>
      <c r="T718" s="228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29" t="s">
        <v>151</v>
      </c>
      <c r="AT718" s="229" t="s">
        <v>114</v>
      </c>
      <c r="AU718" s="229" t="s">
        <v>159</v>
      </c>
      <c r="AY718" s="17" t="s">
        <v>111</v>
      </c>
      <c r="BE718" s="230">
        <f>IF(N718="základní",J718,0)</f>
        <v>0</v>
      </c>
      <c r="BF718" s="230">
        <f>IF(N718="snížená",J718,0)</f>
        <v>0</v>
      </c>
      <c r="BG718" s="230">
        <f>IF(N718="zákl. přenesená",J718,0)</f>
        <v>0</v>
      </c>
      <c r="BH718" s="230">
        <f>IF(N718="sníž. přenesená",J718,0)</f>
        <v>0</v>
      </c>
      <c r="BI718" s="230">
        <f>IF(N718="nulová",J718,0)</f>
        <v>0</v>
      </c>
      <c r="BJ718" s="17" t="s">
        <v>80</v>
      </c>
      <c r="BK718" s="230">
        <f>ROUND(I718*H718,2)</f>
        <v>0</v>
      </c>
      <c r="BL718" s="17" t="s">
        <v>151</v>
      </c>
      <c r="BM718" s="229" t="s">
        <v>1114</v>
      </c>
    </row>
    <row r="719" spans="1:47" s="2" customFormat="1" ht="12">
      <c r="A719" s="38"/>
      <c r="B719" s="39"/>
      <c r="C719" s="40"/>
      <c r="D719" s="231" t="s">
        <v>121</v>
      </c>
      <c r="E719" s="40"/>
      <c r="F719" s="232" t="s">
        <v>1113</v>
      </c>
      <c r="G719" s="40"/>
      <c r="H719" s="40"/>
      <c r="I719" s="136"/>
      <c r="J719" s="40"/>
      <c r="K719" s="40"/>
      <c r="L719" s="44"/>
      <c r="M719" s="233"/>
      <c r="N719" s="234"/>
      <c r="O719" s="84"/>
      <c r="P719" s="84"/>
      <c r="Q719" s="84"/>
      <c r="R719" s="84"/>
      <c r="S719" s="84"/>
      <c r="T719" s="85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7" t="s">
        <v>121</v>
      </c>
      <c r="AU719" s="17" t="s">
        <v>159</v>
      </c>
    </row>
    <row r="720" spans="1:47" s="2" customFormat="1" ht="12">
      <c r="A720" s="38"/>
      <c r="B720" s="39"/>
      <c r="C720" s="40"/>
      <c r="D720" s="231" t="s">
        <v>153</v>
      </c>
      <c r="E720" s="40"/>
      <c r="F720" s="239" t="s">
        <v>1115</v>
      </c>
      <c r="G720" s="40"/>
      <c r="H720" s="40"/>
      <c r="I720" s="136"/>
      <c r="J720" s="40"/>
      <c r="K720" s="40"/>
      <c r="L720" s="44"/>
      <c r="M720" s="233"/>
      <c r="N720" s="234"/>
      <c r="O720" s="84"/>
      <c r="P720" s="84"/>
      <c r="Q720" s="84"/>
      <c r="R720" s="84"/>
      <c r="S720" s="84"/>
      <c r="T720" s="85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T720" s="17" t="s">
        <v>153</v>
      </c>
      <c r="AU720" s="17" t="s">
        <v>159</v>
      </c>
    </row>
    <row r="721" spans="1:65" s="2" customFormat="1" ht="16.5" customHeight="1">
      <c r="A721" s="38"/>
      <c r="B721" s="39"/>
      <c r="C721" s="218" t="s">
        <v>1116</v>
      </c>
      <c r="D721" s="218" t="s">
        <v>114</v>
      </c>
      <c r="E721" s="219" t="s">
        <v>1117</v>
      </c>
      <c r="F721" s="220" t="s">
        <v>1118</v>
      </c>
      <c r="G721" s="221" t="s">
        <v>150</v>
      </c>
      <c r="H721" s="222">
        <v>1</v>
      </c>
      <c r="I721" s="223"/>
      <c r="J721" s="224">
        <f>ROUND(I721*H721,2)</f>
        <v>0</v>
      </c>
      <c r="K721" s="220" t="s">
        <v>19</v>
      </c>
      <c r="L721" s="44"/>
      <c r="M721" s="225" t="s">
        <v>19</v>
      </c>
      <c r="N721" s="226" t="s">
        <v>43</v>
      </c>
      <c r="O721" s="84"/>
      <c r="P721" s="227">
        <f>O721*H721</f>
        <v>0</v>
      </c>
      <c r="Q721" s="227">
        <v>0</v>
      </c>
      <c r="R721" s="227">
        <f>Q721*H721</f>
        <v>0</v>
      </c>
      <c r="S721" s="227">
        <v>0</v>
      </c>
      <c r="T721" s="228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29" t="s">
        <v>151</v>
      </c>
      <c r="AT721" s="229" t="s">
        <v>114</v>
      </c>
      <c r="AU721" s="229" t="s">
        <v>159</v>
      </c>
      <c r="AY721" s="17" t="s">
        <v>111</v>
      </c>
      <c r="BE721" s="230">
        <f>IF(N721="základní",J721,0)</f>
        <v>0</v>
      </c>
      <c r="BF721" s="230">
        <f>IF(N721="snížená",J721,0)</f>
        <v>0</v>
      </c>
      <c r="BG721" s="230">
        <f>IF(N721="zákl. přenesená",J721,0)</f>
        <v>0</v>
      </c>
      <c r="BH721" s="230">
        <f>IF(N721="sníž. přenesená",J721,0)</f>
        <v>0</v>
      </c>
      <c r="BI721" s="230">
        <f>IF(N721="nulová",J721,0)</f>
        <v>0</v>
      </c>
      <c r="BJ721" s="17" t="s">
        <v>80</v>
      </c>
      <c r="BK721" s="230">
        <f>ROUND(I721*H721,2)</f>
        <v>0</v>
      </c>
      <c r="BL721" s="17" t="s">
        <v>151</v>
      </c>
      <c r="BM721" s="229" t="s">
        <v>1119</v>
      </c>
    </row>
    <row r="722" spans="1:47" s="2" customFormat="1" ht="12">
      <c r="A722" s="38"/>
      <c r="B722" s="39"/>
      <c r="C722" s="40"/>
      <c r="D722" s="231" t="s">
        <v>121</v>
      </c>
      <c r="E722" s="40"/>
      <c r="F722" s="232" t="s">
        <v>1118</v>
      </c>
      <c r="G722" s="40"/>
      <c r="H722" s="40"/>
      <c r="I722" s="136"/>
      <c r="J722" s="40"/>
      <c r="K722" s="40"/>
      <c r="L722" s="44"/>
      <c r="M722" s="233"/>
      <c r="N722" s="234"/>
      <c r="O722" s="84"/>
      <c r="P722" s="84"/>
      <c r="Q722" s="84"/>
      <c r="R722" s="84"/>
      <c r="S722" s="84"/>
      <c r="T722" s="85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T722" s="17" t="s">
        <v>121</v>
      </c>
      <c r="AU722" s="17" t="s">
        <v>159</v>
      </c>
    </row>
    <row r="723" spans="1:47" s="2" customFormat="1" ht="12">
      <c r="A723" s="38"/>
      <c r="B723" s="39"/>
      <c r="C723" s="40"/>
      <c r="D723" s="231" t="s">
        <v>153</v>
      </c>
      <c r="E723" s="40"/>
      <c r="F723" s="239" t="s">
        <v>1120</v>
      </c>
      <c r="G723" s="40"/>
      <c r="H723" s="40"/>
      <c r="I723" s="136"/>
      <c r="J723" s="40"/>
      <c r="K723" s="40"/>
      <c r="L723" s="44"/>
      <c r="M723" s="233"/>
      <c r="N723" s="234"/>
      <c r="O723" s="84"/>
      <c r="P723" s="84"/>
      <c r="Q723" s="84"/>
      <c r="R723" s="84"/>
      <c r="S723" s="84"/>
      <c r="T723" s="85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T723" s="17" t="s">
        <v>153</v>
      </c>
      <c r="AU723" s="17" t="s">
        <v>159</v>
      </c>
    </row>
    <row r="724" spans="1:65" s="2" customFormat="1" ht="16.5" customHeight="1">
      <c r="A724" s="38"/>
      <c r="B724" s="39"/>
      <c r="C724" s="218" t="s">
        <v>1121</v>
      </c>
      <c r="D724" s="218" t="s">
        <v>114</v>
      </c>
      <c r="E724" s="219" t="s">
        <v>1122</v>
      </c>
      <c r="F724" s="220" t="s">
        <v>1123</v>
      </c>
      <c r="G724" s="221" t="s">
        <v>150</v>
      </c>
      <c r="H724" s="222">
        <v>1</v>
      </c>
      <c r="I724" s="223"/>
      <c r="J724" s="224">
        <f>ROUND(I724*H724,2)</f>
        <v>0</v>
      </c>
      <c r="K724" s="220" t="s">
        <v>19</v>
      </c>
      <c r="L724" s="44"/>
      <c r="M724" s="225" t="s">
        <v>19</v>
      </c>
      <c r="N724" s="226" t="s">
        <v>43</v>
      </c>
      <c r="O724" s="84"/>
      <c r="P724" s="227">
        <f>O724*H724</f>
        <v>0</v>
      </c>
      <c r="Q724" s="227">
        <v>0</v>
      </c>
      <c r="R724" s="227">
        <f>Q724*H724</f>
        <v>0</v>
      </c>
      <c r="S724" s="227">
        <v>0</v>
      </c>
      <c r="T724" s="228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29" t="s">
        <v>151</v>
      </c>
      <c r="AT724" s="229" t="s">
        <v>114</v>
      </c>
      <c r="AU724" s="229" t="s">
        <v>159</v>
      </c>
      <c r="AY724" s="17" t="s">
        <v>111</v>
      </c>
      <c r="BE724" s="230">
        <f>IF(N724="základní",J724,0)</f>
        <v>0</v>
      </c>
      <c r="BF724" s="230">
        <f>IF(N724="snížená",J724,0)</f>
        <v>0</v>
      </c>
      <c r="BG724" s="230">
        <f>IF(N724="zákl. přenesená",J724,0)</f>
        <v>0</v>
      </c>
      <c r="BH724" s="230">
        <f>IF(N724="sníž. přenesená",J724,0)</f>
        <v>0</v>
      </c>
      <c r="BI724" s="230">
        <f>IF(N724="nulová",J724,0)</f>
        <v>0</v>
      </c>
      <c r="BJ724" s="17" t="s">
        <v>80</v>
      </c>
      <c r="BK724" s="230">
        <f>ROUND(I724*H724,2)</f>
        <v>0</v>
      </c>
      <c r="BL724" s="17" t="s">
        <v>151</v>
      </c>
      <c r="BM724" s="229" t="s">
        <v>1124</v>
      </c>
    </row>
    <row r="725" spans="1:47" s="2" customFormat="1" ht="12">
      <c r="A725" s="38"/>
      <c r="B725" s="39"/>
      <c r="C725" s="40"/>
      <c r="D725" s="231" t="s">
        <v>121</v>
      </c>
      <c r="E725" s="40"/>
      <c r="F725" s="232" t="s">
        <v>1123</v>
      </c>
      <c r="G725" s="40"/>
      <c r="H725" s="40"/>
      <c r="I725" s="136"/>
      <c r="J725" s="40"/>
      <c r="K725" s="40"/>
      <c r="L725" s="44"/>
      <c r="M725" s="233"/>
      <c r="N725" s="234"/>
      <c r="O725" s="84"/>
      <c r="P725" s="84"/>
      <c r="Q725" s="84"/>
      <c r="R725" s="84"/>
      <c r="S725" s="84"/>
      <c r="T725" s="85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T725" s="17" t="s">
        <v>121</v>
      </c>
      <c r="AU725" s="17" t="s">
        <v>159</v>
      </c>
    </row>
    <row r="726" spans="1:47" s="2" customFormat="1" ht="12">
      <c r="A726" s="38"/>
      <c r="B726" s="39"/>
      <c r="C726" s="40"/>
      <c r="D726" s="231" t="s">
        <v>153</v>
      </c>
      <c r="E726" s="40"/>
      <c r="F726" s="239" t="s">
        <v>1120</v>
      </c>
      <c r="G726" s="40"/>
      <c r="H726" s="40"/>
      <c r="I726" s="136"/>
      <c r="J726" s="40"/>
      <c r="K726" s="40"/>
      <c r="L726" s="44"/>
      <c r="M726" s="233"/>
      <c r="N726" s="234"/>
      <c r="O726" s="84"/>
      <c r="P726" s="84"/>
      <c r="Q726" s="84"/>
      <c r="R726" s="84"/>
      <c r="S726" s="84"/>
      <c r="T726" s="85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T726" s="17" t="s">
        <v>153</v>
      </c>
      <c r="AU726" s="17" t="s">
        <v>159</v>
      </c>
    </row>
    <row r="727" spans="1:65" s="2" customFormat="1" ht="16.5" customHeight="1">
      <c r="A727" s="38"/>
      <c r="B727" s="39"/>
      <c r="C727" s="218" t="s">
        <v>1125</v>
      </c>
      <c r="D727" s="218" t="s">
        <v>114</v>
      </c>
      <c r="E727" s="219" t="s">
        <v>1126</v>
      </c>
      <c r="F727" s="220" t="s">
        <v>1127</v>
      </c>
      <c r="G727" s="221" t="s">
        <v>150</v>
      </c>
      <c r="H727" s="222">
        <v>1</v>
      </c>
      <c r="I727" s="223"/>
      <c r="J727" s="224">
        <f>ROUND(I727*H727,2)</f>
        <v>0</v>
      </c>
      <c r="K727" s="220" t="s">
        <v>19</v>
      </c>
      <c r="L727" s="44"/>
      <c r="M727" s="225" t="s">
        <v>19</v>
      </c>
      <c r="N727" s="226" t="s">
        <v>43</v>
      </c>
      <c r="O727" s="84"/>
      <c r="P727" s="227">
        <f>O727*H727</f>
        <v>0</v>
      </c>
      <c r="Q727" s="227">
        <v>0</v>
      </c>
      <c r="R727" s="227">
        <f>Q727*H727</f>
        <v>0</v>
      </c>
      <c r="S727" s="227">
        <v>0</v>
      </c>
      <c r="T727" s="228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29" t="s">
        <v>151</v>
      </c>
      <c r="AT727" s="229" t="s">
        <v>114</v>
      </c>
      <c r="AU727" s="229" t="s">
        <v>159</v>
      </c>
      <c r="AY727" s="17" t="s">
        <v>111</v>
      </c>
      <c r="BE727" s="230">
        <f>IF(N727="základní",J727,0)</f>
        <v>0</v>
      </c>
      <c r="BF727" s="230">
        <f>IF(N727="snížená",J727,0)</f>
        <v>0</v>
      </c>
      <c r="BG727" s="230">
        <f>IF(N727="zákl. přenesená",J727,0)</f>
        <v>0</v>
      </c>
      <c r="BH727" s="230">
        <f>IF(N727="sníž. přenesená",J727,0)</f>
        <v>0</v>
      </c>
      <c r="BI727" s="230">
        <f>IF(N727="nulová",J727,0)</f>
        <v>0</v>
      </c>
      <c r="BJ727" s="17" t="s">
        <v>80</v>
      </c>
      <c r="BK727" s="230">
        <f>ROUND(I727*H727,2)</f>
        <v>0</v>
      </c>
      <c r="BL727" s="17" t="s">
        <v>151</v>
      </c>
      <c r="BM727" s="229" t="s">
        <v>1128</v>
      </c>
    </row>
    <row r="728" spans="1:47" s="2" customFormat="1" ht="12">
      <c r="A728" s="38"/>
      <c r="B728" s="39"/>
      <c r="C728" s="40"/>
      <c r="D728" s="231" t="s">
        <v>121</v>
      </c>
      <c r="E728" s="40"/>
      <c r="F728" s="232" t="s">
        <v>1127</v>
      </c>
      <c r="G728" s="40"/>
      <c r="H728" s="40"/>
      <c r="I728" s="136"/>
      <c r="J728" s="40"/>
      <c r="K728" s="40"/>
      <c r="L728" s="44"/>
      <c r="M728" s="233"/>
      <c r="N728" s="234"/>
      <c r="O728" s="84"/>
      <c r="P728" s="84"/>
      <c r="Q728" s="84"/>
      <c r="R728" s="84"/>
      <c r="S728" s="84"/>
      <c r="T728" s="85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T728" s="17" t="s">
        <v>121</v>
      </c>
      <c r="AU728" s="17" t="s">
        <v>159</v>
      </c>
    </row>
    <row r="729" spans="1:47" s="2" customFormat="1" ht="12">
      <c r="A729" s="38"/>
      <c r="B729" s="39"/>
      <c r="C729" s="40"/>
      <c r="D729" s="231" t="s">
        <v>153</v>
      </c>
      <c r="E729" s="40"/>
      <c r="F729" s="239" t="s">
        <v>1129</v>
      </c>
      <c r="G729" s="40"/>
      <c r="H729" s="40"/>
      <c r="I729" s="136"/>
      <c r="J729" s="40"/>
      <c r="K729" s="40"/>
      <c r="L729" s="44"/>
      <c r="M729" s="233"/>
      <c r="N729" s="234"/>
      <c r="O729" s="84"/>
      <c r="P729" s="84"/>
      <c r="Q729" s="84"/>
      <c r="R729" s="84"/>
      <c r="S729" s="84"/>
      <c r="T729" s="85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T729" s="17" t="s">
        <v>153</v>
      </c>
      <c r="AU729" s="17" t="s">
        <v>159</v>
      </c>
    </row>
    <row r="730" spans="1:65" s="2" customFormat="1" ht="16.5" customHeight="1">
      <c r="A730" s="38"/>
      <c r="B730" s="39"/>
      <c r="C730" s="218" t="s">
        <v>1130</v>
      </c>
      <c r="D730" s="218" t="s">
        <v>114</v>
      </c>
      <c r="E730" s="219" t="s">
        <v>1131</v>
      </c>
      <c r="F730" s="220" t="s">
        <v>1132</v>
      </c>
      <c r="G730" s="221" t="s">
        <v>150</v>
      </c>
      <c r="H730" s="222">
        <v>2</v>
      </c>
      <c r="I730" s="223"/>
      <c r="J730" s="224">
        <f>ROUND(I730*H730,2)</f>
        <v>0</v>
      </c>
      <c r="K730" s="220" t="s">
        <v>19</v>
      </c>
      <c r="L730" s="44"/>
      <c r="M730" s="225" t="s">
        <v>19</v>
      </c>
      <c r="N730" s="226" t="s">
        <v>43</v>
      </c>
      <c r="O730" s="84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29" t="s">
        <v>151</v>
      </c>
      <c r="AT730" s="229" t="s">
        <v>114</v>
      </c>
      <c r="AU730" s="229" t="s">
        <v>159</v>
      </c>
      <c r="AY730" s="17" t="s">
        <v>111</v>
      </c>
      <c r="BE730" s="230">
        <f>IF(N730="základní",J730,0)</f>
        <v>0</v>
      </c>
      <c r="BF730" s="230">
        <f>IF(N730="snížená",J730,0)</f>
        <v>0</v>
      </c>
      <c r="BG730" s="230">
        <f>IF(N730="zákl. přenesená",J730,0)</f>
        <v>0</v>
      </c>
      <c r="BH730" s="230">
        <f>IF(N730="sníž. přenesená",J730,0)</f>
        <v>0</v>
      </c>
      <c r="BI730" s="230">
        <f>IF(N730="nulová",J730,0)</f>
        <v>0</v>
      </c>
      <c r="BJ730" s="17" t="s">
        <v>80</v>
      </c>
      <c r="BK730" s="230">
        <f>ROUND(I730*H730,2)</f>
        <v>0</v>
      </c>
      <c r="BL730" s="17" t="s">
        <v>151</v>
      </c>
      <c r="BM730" s="229" t="s">
        <v>1133</v>
      </c>
    </row>
    <row r="731" spans="1:47" s="2" customFormat="1" ht="12">
      <c r="A731" s="38"/>
      <c r="B731" s="39"/>
      <c r="C731" s="40"/>
      <c r="D731" s="231" t="s">
        <v>121</v>
      </c>
      <c r="E731" s="40"/>
      <c r="F731" s="232" t="s">
        <v>1132</v>
      </c>
      <c r="G731" s="40"/>
      <c r="H731" s="40"/>
      <c r="I731" s="136"/>
      <c r="J731" s="40"/>
      <c r="K731" s="40"/>
      <c r="L731" s="44"/>
      <c r="M731" s="233"/>
      <c r="N731" s="234"/>
      <c r="O731" s="84"/>
      <c r="P731" s="84"/>
      <c r="Q731" s="84"/>
      <c r="R731" s="84"/>
      <c r="S731" s="84"/>
      <c r="T731" s="85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T731" s="17" t="s">
        <v>121</v>
      </c>
      <c r="AU731" s="17" t="s">
        <v>159</v>
      </c>
    </row>
    <row r="732" spans="1:47" s="2" customFormat="1" ht="12">
      <c r="A732" s="38"/>
      <c r="B732" s="39"/>
      <c r="C732" s="40"/>
      <c r="D732" s="231" t="s">
        <v>153</v>
      </c>
      <c r="E732" s="40"/>
      <c r="F732" s="239" t="s">
        <v>1134</v>
      </c>
      <c r="G732" s="40"/>
      <c r="H732" s="40"/>
      <c r="I732" s="136"/>
      <c r="J732" s="40"/>
      <c r="K732" s="40"/>
      <c r="L732" s="44"/>
      <c r="M732" s="233"/>
      <c r="N732" s="234"/>
      <c r="O732" s="84"/>
      <c r="P732" s="84"/>
      <c r="Q732" s="84"/>
      <c r="R732" s="84"/>
      <c r="S732" s="84"/>
      <c r="T732" s="85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T732" s="17" t="s">
        <v>153</v>
      </c>
      <c r="AU732" s="17" t="s">
        <v>159</v>
      </c>
    </row>
    <row r="733" spans="1:65" s="2" customFormat="1" ht="16.5" customHeight="1">
      <c r="A733" s="38"/>
      <c r="B733" s="39"/>
      <c r="C733" s="218" t="s">
        <v>1135</v>
      </c>
      <c r="D733" s="218" t="s">
        <v>114</v>
      </c>
      <c r="E733" s="219" t="s">
        <v>1136</v>
      </c>
      <c r="F733" s="220" t="s">
        <v>1137</v>
      </c>
      <c r="G733" s="221" t="s">
        <v>150</v>
      </c>
      <c r="H733" s="222">
        <v>1</v>
      </c>
      <c r="I733" s="223"/>
      <c r="J733" s="224">
        <f>ROUND(I733*H733,2)</f>
        <v>0</v>
      </c>
      <c r="K733" s="220" t="s">
        <v>19</v>
      </c>
      <c r="L733" s="44"/>
      <c r="M733" s="225" t="s">
        <v>19</v>
      </c>
      <c r="N733" s="226" t="s">
        <v>43</v>
      </c>
      <c r="O733" s="84"/>
      <c r="P733" s="227">
        <f>O733*H733</f>
        <v>0</v>
      </c>
      <c r="Q733" s="227">
        <v>0</v>
      </c>
      <c r="R733" s="227">
        <f>Q733*H733</f>
        <v>0</v>
      </c>
      <c r="S733" s="227">
        <v>0</v>
      </c>
      <c r="T733" s="228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29" t="s">
        <v>151</v>
      </c>
      <c r="AT733" s="229" t="s">
        <v>114</v>
      </c>
      <c r="AU733" s="229" t="s">
        <v>159</v>
      </c>
      <c r="AY733" s="17" t="s">
        <v>111</v>
      </c>
      <c r="BE733" s="230">
        <f>IF(N733="základní",J733,0)</f>
        <v>0</v>
      </c>
      <c r="BF733" s="230">
        <f>IF(N733="snížená",J733,0)</f>
        <v>0</v>
      </c>
      <c r="BG733" s="230">
        <f>IF(N733="zákl. přenesená",J733,0)</f>
        <v>0</v>
      </c>
      <c r="BH733" s="230">
        <f>IF(N733="sníž. přenesená",J733,0)</f>
        <v>0</v>
      </c>
      <c r="BI733" s="230">
        <f>IF(N733="nulová",J733,0)</f>
        <v>0</v>
      </c>
      <c r="BJ733" s="17" t="s">
        <v>80</v>
      </c>
      <c r="BK733" s="230">
        <f>ROUND(I733*H733,2)</f>
        <v>0</v>
      </c>
      <c r="BL733" s="17" t="s">
        <v>151</v>
      </c>
      <c r="BM733" s="229" t="s">
        <v>1138</v>
      </c>
    </row>
    <row r="734" spans="1:47" s="2" customFormat="1" ht="12">
      <c r="A734" s="38"/>
      <c r="B734" s="39"/>
      <c r="C734" s="40"/>
      <c r="D734" s="231" t="s">
        <v>121</v>
      </c>
      <c r="E734" s="40"/>
      <c r="F734" s="232" t="s">
        <v>1137</v>
      </c>
      <c r="G734" s="40"/>
      <c r="H734" s="40"/>
      <c r="I734" s="136"/>
      <c r="J734" s="40"/>
      <c r="K734" s="40"/>
      <c r="L734" s="44"/>
      <c r="M734" s="233"/>
      <c r="N734" s="234"/>
      <c r="O734" s="84"/>
      <c r="P734" s="84"/>
      <c r="Q734" s="84"/>
      <c r="R734" s="84"/>
      <c r="S734" s="84"/>
      <c r="T734" s="85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T734" s="17" t="s">
        <v>121</v>
      </c>
      <c r="AU734" s="17" t="s">
        <v>159</v>
      </c>
    </row>
    <row r="735" spans="1:47" s="2" customFormat="1" ht="12">
      <c r="A735" s="38"/>
      <c r="B735" s="39"/>
      <c r="C735" s="40"/>
      <c r="D735" s="231" t="s">
        <v>153</v>
      </c>
      <c r="E735" s="40"/>
      <c r="F735" s="239" t="s">
        <v>1139</v>
      </c>
      <c r="G735" s="40"/>
      <c r="H735" s="40"/>
      <c r="I735" s="136"/>
      <c r="J735" s="40"/>
      <c r="K735" s="40"/>
      <c r="L735" s="44"/>
      <c r="M735" s="233"/>
      <c r="N735" s="234"/>
      <c r="O735" s="84"/>
      <c r="P735" s="84"/>
      <c r="Q735" s="84"/>
      <c r="R735" s="84"/>
      <c r="S735" s="84"/>
      <c r="T735" s="85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T735" s="17" t="s">
        <v>153</v>
      </c>
      <c r="AU735" s="17" t="s">
        <v>159</v>
      </c>
    </row>
    <row r="736" spans="1:63" s="12" customFormat="1" ht="20.85" customHeight="1">
      <c r="A736" s="12"/>
      <c r="B736" s="202"/>
      <c r="C736" s="203"/>
      <c r="D736" s="204" t="s">
        <v>71</v>
      </c>
      <c r="E736" s="216" t="s">
        <v>1140</v>
      </c>
      <c r="F736" s="216" t="s">
        <v>1141</v>
      </c>
      <c r="G736" s="203"/>
      <c r="H736" s="203"/>
      <c r="I736" s="206"/>
      <c r="J736" s="217">
        <f>BK736</f>
        <v>0</v>
      </c>
      <c r="K736" s="203"/>
      <c r="L736" s="208"/>
      <c r="M736" s="209"/>
      <c r="N736" s="210"/>
      <c r="O736" s="210"/>
      <c r="P736" s="211">
        <f>SUM(P737:P783)</f>
        <v>0</v>
      </c>
      <c r="Q736" s="210"/>
      <c r="R736" s="211">
        <f>SUM(R737:R783)</f>
        <v>0</v>
      </c>
      <c r="S736" s="210"/>
      <c r="T736" s="212">
        <f>SUM(T737:T783)</f>
        <v>0</v>
      </c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R736" s="213" t="s">
        <v>82</v>
      </c>
      <c r="AT736" s="214" t="s">
        <v>71</v>
      </c>
      <c r="AU736" s="214" t="s">
        <v>82</v>
      </c>
      <c r="AY736" s="213" t="s">
        <v>111</v>
      </c>
      <c r="BK736" s="215">
        <f>SUM(BK737:BK783)</f>
        <v>0</v>
      </c>
    </row>
    <row r="737" spans="1:65" s="2" customFormat="1" ht="16.5" customHeight="1">
      <c r="A737" s="38"/>
      <c r="B737" s="39"/>
      <c r="C737" s="218" t="s">
        <v>1142</v>
      </c>
      <c r="D737" s="218" t="s">
        <v>114</v>
      </c>
      <c r="E737" s="219" t="s">
        <v>1143</v>
      </c>
      <c r="F737" s="220" t="s">
        <v>1144</v>
      </c>
      <c r="G737" s="221" t="s">
        <v>398</v>
      </c>
      <c r="H737" s="222">
        <v>2.8</v>
      </c>
      <c r="I737" s="223"/>
      <c r="J737" s="224">
        <f>ROUND(I737*H737,2)</f>
        <v>0</v>
      </c>
      <c r="K737" s="220" t="s">
        <v>19</v>
      </c>
      <c r="L737" s="44"/>
      <c r="M737" s="225" t="s">
        <v>19</v>
      </c>
      <c r="N737" s="226" t="s">
        <v>43</v>
      </c>
      <c r="O737" s="84"/>
      <c r="P737" s="227">
        <f>O737*H737</f>
        <v>0</v>
      </c>
      <c r="Q737" s="227">
        <v>0</v>
      </c>
      <c r="R737" s="227">
        <f>Q737*H737</f>
        <v>0</v>
      </c>
      <c r="S737" s="227">
        <v>0</v>
      </c>
      <c r="T737" s="228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29" t="s">
        <v>151</v>
      </c>
      <c r="AT737" s="229" t="s">
        <v>114</v>
      </c>
      <c r="AU737" s="229" t="s">
        <v>159</v>
      </c>
      <c r="AY737" s="17" t="s">
        <v>111</v>
      </c>
      <c r="BE737" s="230">
        <f>IF(N737="základní",J737,0)</f>
        <v>0</v>
      </c>
      <c r="BF737" s="230">
        <f>IF(N737="snížená",J737,0)</f>
        <v>0</v>
      </c>
      <c r="BG737" s="230">
        <f>IF(N737="zákl. přenesená",J737,0)</f>
        <v>0</v>
      </c>
      <c r="BH737" s="230">
        <f>IF(N737="sníž. přenesená",J737,0)</f>
        <v>0</v>
      </c>
      <c r="BI737" s="230">
        <f>IF(N737="nulová",J737,0)</f>
        <v>0</v>
      </c>
      <c r="BJ737" s="17" t="s">
        <v>80</v>
      </c>
      <c r="BK737" s="230">
        <f>ROUND(I737*H737,2)</f>
        <v>0</v>
      </c>
      <c r="BL737" s="17" t="s">
        <v>151</v>
      </c>
      <c r="BM737" s="229" t="s">
        <v>1145</v>
      </c>
    </row>
    <row r="738" spans="1:47" s="2" customFormat="1" ht="12">
      <c r="A738" s="38"/>
      <c r="B738" s="39"/>
      <c r="C738" s="40"/>
      <c r="D738" s="231" t="s">
        <v>121</v>
      </c>
      <c r="E738" s="40"/>
      <c r="F738" s="232" t="s">
        <v>1144</v>
      </c>
      <c r="G738" s="40"/>
      <c r="H738" s="40"/>
      <c r="I738" s="136"/>
      <c r="J738" s="40"/>
      <c r="K738" s="40"/>
      <c r="L738" s="44"/>
      <c r="M738" s="233"/>
      <c r="N738" s="234"/>
      <c r="O738" s="84"/>
      <c r="P738" s="84"/>
      <c r="Q738" s="84"/>
      <c r="R738" s="84"/>
      <c r="S738" s="84"/>
      <c r="T738" s="85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T738" s="17" t="s">
        <v>121</v>
      </c>
      <c r="AU738" s="17" t="s">
        <v>159</v>
      </c>
    </row>
    <row r="739" spans="1:51" s="13" customFormat="1" ht="12">
      <c r="A739" s="13"/>
      <c r="B739" s="240"/>
      <c r="C739" s="241"/>
      <c r="D739" s="231" t="s">
        <v>402</v>
      </c>
      <c r="E739" s="242" t="s">
        <v>19</v>
      </c>
      <c r="F739" s="243" t="s">
        <v>1146</v>
      </c>
      <c r="G739" s="241"/>
      <c r="H739" s="244">
        <v>2.8</v>
      </c>
      <c r="I739" s="245"/>
      <c r="J739" s="241"/>
      <c r="K739" s="241"/>
      <c r="L739" s="246"/>
      <c r="M739" s="247"/>
      <c r="N739" s="248"/>
      <c r="O739" s="248"/>
      <c r="P739" s="248"/>
      <c r="Q739" s="248"/>
      <c r="R739" s="248"/>
      <c r="S739" s="248"/>
      <c r="T739" s="24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0" t="s">
        <v>402</v>
      </c>
      <c r="AU739" s="250" t="s">
        <v>159</v>
      </c>
      <c r="AV739" s="13" t="s">
        <v>82</v>
      </c>
      <c r="AW739" s="13" t="s">
        <v>33</v>
      </c>
      <c r="AX739" s="13" t="s">
        <v>80</v>
      </c>
      <c r="AY739" s="250" t="s">
        <v>111</v>
      </c>
    </row>
    <row r="740" spans="1:65" s="2" customFormat="1" ht="16.5" customHeight="1">
      <c r="A740" s="38"/>
      <c r="B740" s="39"/>
      <c r="C740" s="218" t="s">
        <v>1147</v>
      </c>
      <c r="D740" s="218" t="s">
        <v>114</v>
      </c>
      <c r="E740" s="219" t="s">
        <v>1148</v>
      </c>
      <c r="F740" s="220" t="s">
        <v>1149</v>
      </c>
      <c r="G740" s="221" t="s">
        <v>398</v>
      </c>
      <c r="H740" s="222">
        <v>8.4</v>
      </c>
      <c r="I740" s="223"/>
      <c r="J740" s="224">
        <f>ROUND(I740*H740,2)</f>
        <v>0</v>
      </c>
      <c r="K740" s="220" t="s">
        <v>19</v>
      </c>
      <c r="L740" s="44"/>
      <c r="M740" s="225" t="s">
        <v>19</v>
      </c>
      <c r="N740" s="226" t="s">
        <v>43</v>
      </c>
      <c r="O740" s="84"/>
      <c r="P740" s="227">
        <f>O740*H740</f>
        <v>0</v>
      </c>
      <c r="Q740" s="227">
        <v>0</v>
      </c>
      <c r="R740" s="227">
        <f>Q740*H740</f>
        <v>0</v>
      </c>
      <c r="S740" s="227">
        <v>0</v>
      </c>
      <c r="T740" s="228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29" t="s">
        <v>151</v>
      </c>
      <c r="AT740" s="229" t="s">
        <v>114</v>
      </c>
      <c r="AU740" s="229" t="s">
        <v>159</v>
      </c>
      <c r="AY740" s="17" t="s">
        <v>111</v>
      </c>
      <c r="BE740" s="230">
        <f>IF(N740="základní",J740,0)</f>
        <v>0</v>
      </c>
      <c r="BF740" s="230">
        <f>IF(N740="snížená",J740,0)</f>
        <v>0</v>
      </c>
      <c r="BG740" s="230">
        <f>IF(N740="zákl. přenesená",J740,0)</f>
        <v>0</v>
      </c>
      <c r="BH740" s="230">
        <f>IF(N740="sníž. přenesená",J740,0)</f>
        <v>0</v>
      </c>
      <c r="BI740" s="230">
        <f>IF(N740="nulová",J740,0)</f>
        <v>0</v>
      </c>
      <c r="BJ740" s="17" t="s">
        <v>80</v>
      </c>
      <c r="BK740" s="230">
        <f>ROUND(I740*H740,2)</f>
        <v>0</v>
      </c>
      <c r="BL740" s="17" t="s">
        <v>151</v>
      </c>
      <c r="BM740" s="229" t="s">
        <v>1150</v>
      </c>
    </row>
    <row r="741" spans="1:47" s="2" customFormat="1" ht="12">
      <c r="A741" s="38"/>
      <c r="B741" s="39"/>
      <c r="C741" s="40"/>
      <c r="D741" s="231" t="s">
        <v>121</v>
      </c>
      <c r="E741" s="40"/>
      <c r="F741" s="232" t="s">
        <v>1149</v>
      </c>
      <c r="G741" s="40"/>
      <c r="H741" s="40"/>
      <c r="I741" s="136"/>
      <c r="J741" s="40"/>
      <c r="K741" s="40"/>
      <c r="L741" s="44"/>
      <c r="M741" s="233"/>
      <c r="N741" s="234"/>
      <c r="O741" s="84"/>
      <c r="P741" s="84"/>
      <c r="Q741" s="84"/>
      <c r="R741" s="84"/>
      <c r="S741" s="84"/>
      <c r="T741" s="85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T741" s="17" t="s">
        <v>121</v>
      </c>
      <c r="AU741" s="17" t="s">
        <v>159</v>
      </c>
    </row>
    <row r="742" spans="1:47" s="2" customFormat="1" ht="12">
      <c r="A742" s="38"/>
      <c r="B742" s="39"/>
      <c r="C742" s="40"/>
      <c r="D742" s="231" t="s">
        <v>153</v>
      </c>
      <c r="E742" s="40"/>
      <c r="F742" s="239" t="s">
        <v>1151</v>
      </c>
      <c r="G742" s="40"/>
      <c r="H742" s="40"/>
      <c r="I742" s="136"/>
      <c r="J742" s="40"/>
      <c r="K742" s="40"/>
      <c r="L742" s="44"/>
      <c r="M742" s="233"/>
      <c r="N742" s="234"/>
      <c r="O742" s="84"/>
      <c r="P742" s="84"/>
      <c r="Q742" s="84"/>
      <c r="R742" s="84"/>
      <c r="S742" s="84"/>
      <c r="T742" s="85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T742" s="17" t="s">
        <v>153</v>
      </c>
      <c r="AU742" s="17" t="s">
        <v>159</v>
      </c>
    </row>
    <row r="743" spans="1:51" s="13" customFormat="1" ht="12">
      <c r="A743" s="13"/>
      <c r="B743" s="240"/>
      <c r="C743" s="241"/>
      <c r="D743" s="231" t="s">
        <v>402</v>
      </c>
      <c r="E743" s="242" t="s">
        <v>19</v>
      </c>
      <c r="F743" s="243" t="s">
        <v>1152</v>
      </c>
      <c r="G743" s="241"/>
      <c r="H743" s="244">
        <v>4.2</v>
      </c>
      <c r="I743" s="245"/>
      <c r="J743" s="241"/>
      <c r="K743" s="241"/>
      <c r="L743" s="246"/>
      <c r="M743" s="247"/>
      <c r="N743" s="248"/>
      <c r="O743" s="248"/>
      <c r="P743" s="248"/>
      <c r="Q743" s="248"/>
      <c r="R743" s="248"/>
      <c r="S743" s="248"/>
      <c r="T743" s="249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0" t="s">
        <v>402</v>
      </c>
      <c r="AU743" s="250" t="s">
        <v>159</v>
      </c>
      <c r="AV743" s="13" t="s">
        <v>82</v>
      </c>
      <c r="AW743" s="13" t="s">
        <v>33</v>
      </c>
      <c r="AX743" s="13" t="s">
        <v>72</v>
      </c>
      <c r="AY743" s="250" t="s">
        <v>111</v>
      </c>
    </row>
    <row r="744" spans="1:51" s="13" customFormat="1" ht="12">
      <c r="A744" s="13"/>
      <c r="B744" s="240"/>
      <c r="C744" s="241"/>
      <c r="D744" s="231" t="s">
        <v>402</v>
      </c>
      <c r="E744" s="242" t="s">
        <v>19</v>
      </c>
      <c r="F744" s="243" t="s">
        <v>1153</v>
      </c>
      <c r="G744" s="241"/>
      <c r="H744" s="244">
        <v>4.2</v>
      </c>
      <c r="I744" s="245"/>
      <c r="J744" s="241"/>
      <c r="K744" s="241"/>
      <c r="L744" s="246"/>
      <c r="M744" s="247"/>
      <c r="N744" s="248"/>
      <c r="O744" s="248"/>
      <c r="P744" s="248"/>
      <c r="Q744" s="248"/>
      <c r="R744" s="248"/>
      <c r="S744" s="248"/>
      <c r="T744" s="249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0" t="s">
        <v>402</v>
      </c>
      <c r="AU744" s="250" t="s">
        <v>159</v>
      </c>
      <c r="AV744" s="13" t="s">
        <v>82</v>
      </c>
      <c r="AW744" s="13" t="s">
        <v>33</v>
      </c>
      <c r="AX744" s="13" t="s">
        <v>72</v>
      </c>
      <c r="AY744" s="250" t="s">
        <v>111</v>
      </c>
    </row>
    <row r="745" spans="1:51" s="14" customFormat="1" ht="12">
      <c r="A745" s="14"/>
      <c r="B745" s="251"/>
      <c r="C745" s="252"/>
      <c r="D745" s="231" t="s">
        <v>402</v>
      </c>
      <c r="E745" s="253" t="s">
        <v>19</v>
      </c>
      <c r="F745" s="254" t="s">
        <v>409</v>
      </c>
      <c r="G745" s="252"/>
      <c r="H745" s="255">
        <v>8.4</v>
      </c>
      <c r="I745" s="256"/>
      <c r="J745" s="252"/>
      <c r="K745" s="252"/>
      <c r="L745" s="257"/>
      <c r="M745" s="258"/>
      <c r="N745" s="259"/>
      <c r="O745" s="259"/>
      <c r="P745" s="259"/>
      <c r="Q745" s="259"/>
      <c r="R745" s="259"/>
      <c r="S745" s="259"/>
      <c r="T745" s="260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1" t="s">
        <v>402</v>
      </c>
      <c r="AU745" s="261" t="s">
        <v>159</v>
      </c>
      <c r="AV745" s="14" t="s">
        <v>164</v>
      </c>
      <c r="AW745" s="14" t="s">
        <v>33</v>
      </c>
      <c r="AX745" s="14" t="s">
        <v>80</v>
      </c>
      <c r="AY745" s="261" t="s">
        <v>111</v>
      </c>
    </row>
    <row r="746" spans="1:65" s="2" customFormat="1" ht="16.5" customHeight="1">
      <c r="A746" s="38"/>
      <c r="B746" s="39"/>
      <c r="C746" s="218" t="s">
        <v>1154</v>
      </c>
      <c r="D746" s="218" t="s">
        <v>114</v>
      </c>
      <c r="E746" s="219" t="s">
        <v>1155</v>
      </c>
      <c r="F746" s="220" t="s">
        <v>1156</v>
      </c>
      <c r="G746" s="221" t="s">
        <v>398</v>
      </c>
      <c r="H746" s="222">
        <v>6.3</v>
      </c>
      <c r="I746" s="223"/>
      <c r="J746" s="224">
        <f>ROUND(I746*H746,2)</f>
        <v>0</v>
      </c>
      <c r="K746" s="220" t="s">
        <v>19</v>
      </c>
      <c r="L746" s="44"/>
      <c r="M746" s="225" t="s">
        <v>19</v>
      </c>
      <c r="N746" s="226" t="s">
        <v>43</v>
      </c>
      <c r="O746" s="84"/>
      <c r="P746" s="227">
        <f>O746*H746</f>
        <v>0</v>
      </c>
      <c r="Q746" s="227">
        <v>0</v>
      </c>
      <c r="R746" s="227">
        <f>Q746*H746</f>
        <v>0</v>
      </c>
      <c r="S746" s="227">
        <v>0</v>
      </c>
      <c r="T746" s="228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29" t="s">
        <v>151</v>
      </c>
      <c r="AT746" s="229" t="s">
        <v>114</v>
      </c>
      <c r="AU746" s="229" t="s">
        <v>159</v>
      </c>
      <c r="AY746" s="17" t="s">
        <v>111</v>
      </c>
      <c r="BE746" s="230">
        <f>IF(N746="základní",J746,0)</f>
        <v>0</v>
      </c>
      <c r="BF746" s="230">
        <f>IF(N746="snížená",J746,0)</f>
        <v>0</v>
      </c>
      <c r="BG746" s="230">
        <f>IF(N746="zákl. přenesená",J746,0)</f>
        <v>0</v>
      </c>
      <c r="BH746" s="230">
        <f>IF(N746="sníž. přenesená",J746,0)</f>
        <v>0</v>
      </c>
      <c r="BI746" s="230">
        <f>IF(N746="nulová",J746,0)</f>
        <v>0</v>
      </c>
      <c r="BJ746" s="17" t="s">
        <v>80</v>
      </c>
      <c r="BK746" s="230">
        <f>ROUND(I746*H746,2)</f>
        <v>0</v>
      </c>
      <c r="BL746" s="17" t="s">
        <v>151</v>
      </c>
      <c r="BM746" s="229" t="s">
        <v>1157</v>
      </c>
    </row>
    <row r="747" spans="1:47" s="2" customFormat="1" ht="12">
      <c r="A747" s="38"/>
      <c r="B747" s="39"/>
      <c r="C747" s="40"/>
      <c r="D747" s="231" t="s">
        <v>121</v>
      </c>
      <c r="E747" s="40"/>
      <c r="F747" s="232" t="s">
        <v>1156</v>
      </c>
      <c r="G747" s="40"/>
      <c r="H747" s="40"/>
      <c r="I747" s="136"/>
      <c r="J747" s="40"/>
      <c r="K747" s="40"/>
      <c r="L747" s="44"/>
      <c r="M747" s="233"/>
      <c r="N747" s="234"/>
      <c r="O747" s="84"/>
      <c r="P747" s="84"/>
      <c r="Q747" s="84"/>
      <c r="R747" s="84"/>
      <c r="S747" s="84"/>
      <c r="T747" s="85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7" t="s">
        <v>121</v>
      </c>
      <c r="AU747" s="17" t="s">
        <v>159</v>
      </c>
    </row>
    <row r="748" spans="1:47" s="2" customFormat="1" ht="12">
      <c r="A748" s="38"/>
      <c r="B748" s="39"/>
      <c r="C748" s="40"/>
      <c r="D748" s="231" t="s">
        <v>153</v>
      </c>
      <c r="E748" s="40"/>
      <c r="F748" s="239" t="s">
        <v>1151</v>
      </c>
      <c r="G748" s="40"/>
      <c r="H748" s="40"/>
      <c r="I748" s="136"/>
      <c r="J748" s="40"/>
      <c r="K748" s="40"/>
      <c r="L748" s="44"/>
      <c r="M748" s="233"/>
      <c r="N748" s="234"/>
      <c r="O748" s="84"/>
      <c r="P748" s="84"/>
      <c r="Q748" s="84"/>
      <c r="R748" s="84"/>
      <c r="S748" s="84"/>
      <c r="T748" s="85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T748" s="17" t="s">
        <v>153</v>
      </c>
      <c r="AU748" s="17" t="s">
        <v>159</v>
      </c>
    </row>
    <row r="749" spans="1:65" s="2" customFormat="1" ht="16.5" customHeight="1">
      <c r="A749" s="38"/>
      <c r="B749" s="39"/>
      <c r="C749" s="218" t="s">
        <v>1158</v>
      </c>
      <c r="D749" s="218" t="s">
        <v>114</v>
      </c>
      <c r="E749" s="219" t="s">
        <v>1159</v>
      </c>
      <c r="F749" s="220" t="s">
        <v>1156</v>
      </c>
      <c r="G749" s="221" t="s">
        <v>398</v>
      </c>
      <c r="H749" s="222">
        <v>2.8</v>
      </c>
      <c r="I749" s="223"/>
      <c r="J749" s="224">
        <f>ROUND(I749*H749,2)</f>
        <v>0</v>
      </c>
      <c r="K749" s="220" t="s">
        <v>19</v>
      </c>
      <c r="L749" s="44"/>
      <c r="M749" s="225" t="s">
        <v>19</v>
      </c>
      <c r="N749" s="226" t="s">
        <v>43</v>
      </c>
      <c r="O749" s="84"/>
      <c r="P749" s="227">
        <f>O749*H749</f>
        <v>0</v>
      </c>
      <c r="Q749" s="227">
        <v>0</v>
      </c>
      <c r="R749" s="227">
        <f>Q749*H749</f>
        <v>0</v>
      </c>
      <c r="S749" s="227">
        <v>0</v>
      </c>
      <c r="T749" s="228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29" t="s">
        <v>151</v>
      </c>
      <c r="AT749" s="229" t="s">
        <v>114</v>
      </c>
      <c r="AU749" s="229" t="s">
        <v>159</v>
      </c>
      <c r="AY749" s="17" t="s">
        <v>111</v>
      </c>
      <c r="BE749" s="230">
        <f>IF(N749="základní",J749,0)</f>
        <v>0</v>
      </c>
      <c r="BF749" s="230">
        <f>IF(N749="snížená",J749,0)</f>
        <v>0</v>
      </c>
      <c r="BG749" s="230">
        <f>IF(N749="zákl. přenesená",J749,0)</f>
        <v>0</v>
      </c>
      <c r="BH749" s="230">
        <f>IF(N749="sníž. přenesená",J749,0)</f>
        <v>0</v>
      </c>
      <c r="BI749" s="230">
        <f>IF(N749="nulová",J749,0)</f>
        <v>0</v>
      </c>
      <c r="BJ749" s="17" t="s">
        <v>80</v>
      </c>
      <c r="BK749" s="230">
        <f>ROUND(I749*H749,2)</f>
        <v>0</v>
      </c>
      <c r="BL749" s="17" t="s">
        <v>151</v>
      </c>
      <c r="BM749" s="229" t="s">
        <v>1160</v>
      </c>
    </row>
    <row r="750" spans="1:47" s="2" customFormat="1" ht="12">
      <c r="A750" s="38"/>
      <c r="B750" s="39"/>
      <c r="C750" s="40"/>
      <c r="D750" s="231" t="s">
        <v>121</v>
      </c>
      <c r="E750" s="40"/>
      <c r="F750" s="232" t="s">
        <v>1156</v>
      </c>
      <c r="G750" s="40"/>
      <c r="H750" s="40"/>
      <c r="I750" s="136"/>
      <c r="J750" s="40"/>
      <c r="K750" s="40"/>
      <c r="L750" s="44"/>
      <c r="M750" s="233"/>
      <c r="N750" s="234"/>
      <c r="O750" s="84"/>
      <c r="P750" s="84"/>
      <c r="Q750" s="84"/>
      <c r="R750" s="84"/>
      <c r="S750" s="84"/>
      <c r="T750" s="85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T750" s="17" t="s">
        <v>121</v>
      </c>
      <c r="AU750" s="17" t="s">
        <v>159</v>
      </c>
    </row>
    <row r="751" spans="1:47" s="2" customFormat="1" ht="12">
      <c r="A751" s="38"/>
      <c r="B751" s="39"/>
      <c r="C751" s="40"/>
      <c r="D751" s="231" t="s">
        <v>153</v>
      </c>
      <c r="E751" s="40"/>
      <c r="F751" s="239" t="s">
        <v>1161</v>
      </c>
      <c r="G751" s="40"/>
      <c r="H751" s="40"/>
      <c r="I751" s="136"/>
      <c r="J751" s="40"/>
      <c r="K751" s="40"/>
      <c r="L751" s="44"/>
      <c r="M751" s="233"/>
      <c r="N751" s="234"/>
      <c r="O751" s="84"/>
      <c r="P751" s="84"/>
      <c r="Q751" s="84"/>
      <c r="R751" s="84"/>
      <c r="S751" s="84"/>
      <c r="T751" s="85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T751" s="17" t="s">
        <v>153</v>
      </c>
      <c r="AU751" s="17" t="s">
        <v>159</v>
      </c>
    </row>
    <row r="752" spans="1:65" s="2" customFormat="1" ht="16.5" customHeight="1">
      <c r="A752" s="38"/>
      <c r="B752" s="39"/>
      <c r="C752" s="218" t="s">
        <v>1162</v>
      </c>
      <c r="D752" s="218" t="s">
        <v>114</v>
      </c>
      <c r="E752" s="219" t="s">
        <v>1163</v>
      </c>
      <c r="F752" s="220" t="s">
        <v>1164</v>
      </c>
      <c r="G752" s="221" t="s">
        <v>398</v>
      </c>
      <c r="H752" s="222">
        <v>4.2</v>
      </c>
      <c r="I752" s="223"/>
      <c r="J752" s="224">
        <f>ROUND(I752*H752,2)</f>
        <v>0</v>
      </c>
      <c r="K752" s="220" t="s">
        <v>19</v>
      </c>
      <c r="L752" s="44"/>
      <c r="M752" s="225" t="s">
        <v>19</v>
      </c>
      <c r="N752" s="226" t="s">
        <v>43</v>
      </c>
      <c r="O752" s="84"/>
      <c r="P752" s="227">
        <f>O752*H752</f>
        <v>0</v>
      </c>
      <c r="Q752" s="227">
        <v>0</v>
      </c>
      <c r="R752" s="227">
        <f>Q752*H752</f>
        <v>0</v>
      </c>
      <c r="S752" s="227">
        <v>0</v>
      </c>
      <c r="T752" s="228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29" t="s">
        <v>151</v>
      </c>
      <c r="AT752" s="229" t="s">
        <v>114</v>
      </c>
      <c r="AU752" s="229" t="s">
        <v>159</v>
      </c>
      <c r="AY752" s="17" t="s">
        <v>111</v>
      </c>
      <c r="BE752" s="230">
        <f>IF(N752="základní",J752,0)</f>
        <v>0</v>
      </c>
      <c r="BF752" s="230">
        <f>IF(N752="snížená",J752,0)</f>
        <v>0</v>
      </c>
      <c r="BG752" s="230">
        <f>IF(N752="zákl. přenesená",J752,0)</f>
        <v>0</v>
      </c>
      <c r="BH752" s="230">
        <f>IF(N752="sníž. přenesená",J752,0)</f>
        <v>0</v>
      </c>
      <c r="BI752" s="230">
        <f>IF(N752="nulová",J752,0)</f>
        <v>0</v>
      </c>
      <c r="BJ752" s="17" t="s">
        <v>80</v>
      </c>
      <c r="BK752" s="230">
        <f>ROUND(I752*H752,2)</f>
        <v>0</v>
      </c>
      <c r="BL752" s="17" t="s">
        <v>151</v>
      </c>
      <c r="BM752" s="229" t="s">
        <v>1165</v>
      </c>
    </row>
    <row r="753" spans="1:47" s="2" customFormat="1" ht="12">
      <c r="A753" s="38"/>
      <c r="B753" s="39"/>
      <c r="C753" s="40"/>
      <c r="D753" s="231" t="s">
        <v>121</v>
      </c>
      <c r="E753" s="40"/>
      <c r="F753" s="232" t="s">
        <v>1164</v>
      </c>
      <c r="G753" s="40"/>
      <c r="H753" s="40"/>
      <c r="I753" s="136"/>
      <c r="J753" s="40"/>
      <c r="K753" s="40"/>
      <c r="L753" s="44"/>
      <c r="M753" s="233"/>
      <c r="N753" s="234"/>
      <c r="O753" s="84"/>
      <c r="P753" s="84"/>
      <c r="Q753" s="84"/>
      <c r="R753" s="84"/>
      <c r="S753" s="84"/>
      <c r="T753" s="85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T753" s="17" t="s">
        <v>121</v>
      </c>
      <c r="AU753" s="17" t="s">
        <v>159</v>
      </c>
    </row>
    <row r="754" spans="1:51" s="13" customFormat="1" ht="12">
      <c r="A754" s="13"/>
      <c r="B754" s="240"/>
      <c r="C754" s="241"/>
      <c r="D754" s="231" t="s">
        <v>402</v>
      </c>
      <c r="E754" s="242" t="s">
        <v>19</v>
      </c>
      <c r="F754" s="243" t="s">
        <v>1166</v>
      </c>
      <c r="G754" s="241"/>
      <c r="H754" s="244">
        <v>2.1</v>
      </c>
      <c r="I754" s="245"/>
      <c r="J754" s="241"/>
      <c r="K754" s="241"/>
      <c r="L754" s="246"/>
      <c r="M754" s="247"/>
      <c r="N754" s="248"/>
      <c r="O754" s="248"/>
      <c r="P754" s="248"/>
      <c r="Q754" s="248"/>
      <c r="R754" s="248"/>
      <c r="S754" s="248"/>
      <c r="T754" s="249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0" t="s">
        <v>402</v>
      </c>
      <c r="AU754" s="250" t="s">
        <v>159</v>
      </c>
      <c r="AV754" s="13" t="s">
        <v>82</v>
      </c>
      <c r="AW754" s="13" t="s">
        <v>33</v>
      </c>
      <c r="AX754" s="13" t="s">
        <v>72</v>
      </c>
      <c r="AY754" s="250" t="s">
        <v>111</v>
      </c>
    </row>
    <row r="755" spans="1:51" s="13" customFormat="1" ht="12">
      <c r="A755" s="13"/>
      <c r="B755" s="240"/>
      <c r="C755" s="241"/>
      <c r="D755" s="231" t="s">
        <v>402</v>
      </c>
      <c r="E755" s="242" t="s">
        <v>19</v>
      </c>
      <c r="F755" s="243" t="s">
        <v>1167</v>
      </c>
      <c r="G755" s="241"/>
      <c r="H755" s="244">
        <v>2.1</v>
      </c>
      <c r="I755" s="245"/>
      <c r="J755" s="241"/>
      <c r="K755" s="241"/>
      <c r="L755" s="246"/>
      <c r="M755" s="247"/>
      <c r="N755" s="248"/>
      <c r="O755" s="248"/>
      <c r="P755" s="248"/>
      <c r="Q755" s="248"/>
      <c r="R755" s="248"/>
      <c r="S755" s="248"/>
      <c r="T755" s="249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0" t="s">
        <v>402</v>
      </c>
      <c r="AU755" s="250" t="s">
        <v>159</v>
      </c>
      <c r="AV755" s="13" t="s">
        <v>82</v>
      </c>
      <c r="AW755" s="13" t="s">
        <v>33</v>
      </c>
      <c r="AX755" s="13" t="s">
        <v>72</v>
      </c>
      <c r="AY755" s="250" t="s">
        <v>111</v>
      </c>
    </row>
    <row r="756" spans="1:51" s="14" customFormat="1" ht="12">
      <c r="A756" s="14"/>
      <c r="B756" s="251"/>
      <c r="C756" s="252"/>
      <c r="D756" s="231" t="s">
        <v>402</v>
      </c>
      <c r="E756" s="253" t="s">
        <v>19</v>
      </c>
      <c r="F756" s="254" t="s">
        <v>409</v>
      </c>
      <c r="G756" s="252"/>
      <c r="H756" s="255">
        <v>4.2</v>
      </c>
      <c r="I756" s="256"/>
      <c r="J756" s="252"/>
      <c r="K756" s="252"/>
      <c r="L756" s="257"/>
      <c r="M756" s="258"/>
      <c r="N756" s="259"/>
      <c r="O756" s="259"/>
      <c r="P756" s="259"/>
      <c r="Q756" s="259"/>
      <c r="R756" s="259"/>
      <c r="S756" s="259"/>
      <c r="T756" s="260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1" t="s">
        <v>402</v>
      </c>
      <c r="AU756" s="261" t="s">
        <v>159</v>
      </c>
      <c r="AV756" s="14" t="s">
        <v>164</v>
      </c>
      <c r="AW756" s="14" t="s">
        <v>33</v>
      </c>
      <c r="AX756" s="14" t="s">
        <v>80</v>
      </c>
      <c r="AY756" s="261" t="s">
        <v>111</v>
      </c>
    </row>
    <row r="757" spans="1:65" s="2" customFormat="1" ht="16.5" customHeight="1">
      <c r="A757" s="38"/>
      <c r="B757" s="39"/>
      <c r="C757" s="218" t="s">
        <v>1168</v>
      </c>
      <c r="D757" s="218" t="s">
        <v>114</v>
      </c>
      <c r="E757" s="219" t="s">
        <v>1169</v>
      </c>
      <c r="F757" s="220" t="s">
        <v>1170</v>
      </c>
      <c r="G757" s="221" t="s">
        <v>398</v>
      </c>
      <c r="H757" s="222">
        <v>2.8</v>
      </c>
      <c r="I757" s="223"/>
      <c r="J757" s="224">
        <f>ROUND(I757*H757,2)</f>
        <v>0</v>
      </c>
      <c r="K757" s="220" t="s">
        <v>19</v>
      </c>
      <c r="L757" s="44"/>
      <c r="M757" s="225" t="s">
        <v>19</v>
      </c>
      <c r="N757" s="226" t="s">
        <v>43</v>
      </c>
      <c r="O757" s="84"/>
      <c r="P757" s="227">
        <f>O757*H757</f>
        <v>0</v>
      </c>
      <c r="Q757" s="227">
        <v>0</v>
      </c>
      <c r="R757" s="227">
        <f>Q757*H757</f>
        <v>0</v>
      </c>
      <c r="S757" s="227">
        <v>0</v>
      </c>
      <c r="T757" s="228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29" t="s">
        <v>151</v>
      </c>
      <c r="AT757" s="229" t="s">
        <v>114</v>
      </c>
      <c r="AU757" s="229" t="s">
        <v>159</v>
      </c>
      <c r="AY757" s="17" t="s">
        <v>111</v>
      </c>
      <c r="BE757" s="230">
        <f>IF(N757="základní",J757,0)</f>
        <v>0</v>
      </c>
      <c r="BF757" s="230">
        <f>IF(N757="snížená",J757,0)</f>
        <v>0</v>
      </c>
      <c r="BG757" s="230">
        <f>IF(N757="zákl. přenesená",J757,0)</f>
        <v>0</v>
      </c>
      <c r="BH757" s="230">
        <f>IF(N757="sníž. přenesená",J757,0)</f>
        <v>0</v>
      </c>
      <c r="BI757" s="230">
        <f>IF(N757="nulová",J757,0)</f>
        <v>0</v>
      </c>
      <c r="BJ757" s="17" t="s">
        <v>80</v>
      </c>
      <c r="BK757" s="230">
        <f>ROUND(I757*H757,2)</f>
        <v>0</v>
      </c>
      <c r="BL757" s="17" t="s">
        <v>151</v>
      </c>
      <c r="BM757" s="229" t="s">
        <v>1171</v>
      </c>
    </row>
    <row r="758" spans="1:47" s="2" customFormat="1" ht="12">
      <c r="A758" s="38"/>
      <c r="B758" s="39"/>
      <c r="C758" s="40"/>
      <c r="D758" s="231" t="s">
        <v>121</v>
      </c>
      <c r="E758" s="40"/>
      <c r="F758" s="232" t="s">
        <v>1170</v>
      </c>
      <c r="G758" s="40"/>
      <c r="H758" s="40"/>
      <c r="I758" s="136"/>
      <c r="J758" s="40"/>
      <c r="K758" s="40"/>
      <c r="L758" s="44"/>
      <c r="M758" s="233"/>
      <c r="N758" s="234"/>
      <c r="O758" s="84"/>
      <c r="P758" s="84"/>
      <c r="Q758" s="84"/>
      <c r="R758" s="84"/>
      <c r="S758" s="84"/>
      <c r="T758" s="85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T758" s="17" t="s">
        <v>121</v>
      </c>
      <c r="AU758" s="17" t="s">
        <v>159</v>
      </c>
    </row>
    <row r="759" spans="1:47" s="2" customFormat="1" ht="12">
      <c r="A759" s="38"/>
      <c r="B759" s="39"/>
      <c r="C759" s="40"/>
      <c r="D759" s="231" t="s">
        <v>153</v>
      </c>
      <c r="E759" s="40"/>
      <c r="F759" s="239" t="s">
        <v>1161</v>
      </c>
      <c r="G759" s="40"/>
      <c r="H759" s="40"/>
      <c r="I759" s="136"/>
      <c r="J759" s="40"/>
      <c r="K759" s="40"/>
      <c r="L759" s="44"/>
      <c r="M759" s="233"/>
      <c r="N759" s="234"/>
      <c r="O759" s="84"/>
      <c r="P759" s="84"/>
      <c r="Q759" s="84"/>
      <c r="R759" s="84"/>
      <c r="S759" s="84"/>
      <c r="T759" s="85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T759" s="17" t="s">
        <v>153</v>
      </c>
      <c r="AU759" s="17" t="s">
        <v>159</v>
      </c>
    </row>
    <row r="760" spans="1:65" s="2" customFormat="1" ht="16.5" customHeight="1">
      <c r="A760" s="38"/>
      <c r="B760" s="39"/>
      <c r="C760" s="218" t="s">
        <v>1172</v>
      </c>
      <c r="D760" s="218" t="s">
        <v>114</v>
      </c>
      <c r="E760" s="219" t="s">
        <v>1173</v>
      </c>
      <c r="F760" s="220" t="s">
        <v>1170</v>
      </c>
      <c r="G760" s="221" t="s">
        <v>398</v>
      </c>
      <c r="H760" s="222">
        <v>2.1</v>
      </c>
      <c r="I760" s="223"/>
      <c r="J760" s="224">
        <f>ROUND(I760*H760,2)</f>
        <v>0</v>
      </c>
      <c r="K760" s="220" t="s">
        <v>19</v>
      </c>
      <c r="L760" s="44"/>
      <c r="M760" s="225" t="s">
        <v>19</v>
      </c>
      <c r="N760" s="226" t="s">
        <v>43</v>
      </c>
      <c r="O760" s="84"/>
      <c r="P760" s="227">
        <f>O760*H760</f>
        <v>0</v>
      </c>
      <c r="Q760" s="227">
        <v>0</v>
      </c>
      <c r="R760" s="227">
        <f>Q760*H760</f>
        <v>0</v>
      </c>
      <c r="S760" s="227">
        <v>0</v>
      </c>
      <c r="T760" s="228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229" t="s">
        <v>151</v>
      </c>
      <c r="AT760" s="229" t="s">
        <v>114</v>
      </c>
      <c r="AU760" s="229" t="s">
        <v>159</v>
      </c>
      <c r="AY760" s="17" t="s">
        <v>111</v>
      </c>
      <c r="BE760" s="230">
        <f>IF(N760="základní",J760,0)</f>
        <v>0</v>
      </c>
      <c r="BF760" s="230">
        <f>IF(N760="snížená",J760,0)</f>
        <v>0</v>
      </c>
      <c r="BG760" s="230">
        <f>IF(N760="zákl. přenesená",J760,0)</f>
        <v>0</v>
      </c>
      <c r="BH760" s="230">
        <f>IF(N760="sníž. přenesená",J760,0)</f>
        <v>0</v>
      </c>
      <c r="BI760" s="230">
        <f>IF(N760="nulová",J760,0)</f>
        <v>0</v>
      </c>
      <c r="BJ760" s="17" t="s">
        <v>80</v>
      </c>
      <c r="BK760" s="230">
        <f>ROUND(I760*H760,2)</f>
        <v>0</v>
      </c>
      <c r="BL760" s="17" t="s">
        <v>151</v>
      </c>
      <c r="BM760" s="229" t="s">
        <v>1174</v>
      </c>
    </row>
    <row r="761" spans="1:47" s="2" customFormat="1" ht="12">
      <c r="A761" s="38"/>
      <c r="B761" s="39"/>
      <c r="C761" s="40"/>
      <c r="D761" s="231" t="s">
        <v>121</v>
      </c>
      <c r="E761" s="40"/>
      <c r="F761" s="232" t="s">
        <v>1170</v>
      </c>
      <c r="G761" s="40"/>
      <c r="H761" s="40"/>
      <c r="I761" s="136"/>
      <c r="J761" s="40"/>
      <c r="K761" s="40"/>
      <c r="L761" s="44"/>
      <c r="M761" s="233"/>
      <c r="N761" s="234"/>
      <c r="O761" s="84"/>
      <c r="P761" s="84"/>
      <c r="Q761" s="84"/>
      <c r="R761" s="84"/>
      <c r="S761" s="84"/>
      <c r="T761" s="85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T761" s="17" t="s">
        <v>121</v>
      </c>
      <c r="AU761" s="17" t="s">
        <v>159</v>
      </c>
    </row>
    <row r="762" spans="1:47" s="2" customFormat="1" ht="12">
      <c r="A762" s="38"/>
      <c r="B762" s="39"/>
      <c r="C762" s="40"/>
      <c r="D762" s="231" t="s">
        <v>153</v>
      </c>
      <c r="E762" s="40"/>
      <c r="F762" s="239" t="s">
        <v>1175</v>
      </c>
      <c r="G762" s="40"/>
      <c r="H762" s="40"/>
      <c r="I762" s="136"/>
      <c r="J762" s="40"/>
      <c r="K762" s="40"/>
      <c r="L762" s="44"/>
      <c r="M762" s="233"/>
      <c r="N762" s="234"/>
      <c r="O762" s="84"/>
      <c r="P762" s="84"/>
      <c r="Q762" s="84"/>
      <c r="R762" s="84"/>
      <c r="S762" s="84"/>
      <c r="T762" s="85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T762" s="17" t="s">
        <v>153</v>
      </c>
      <c r="AU762" s="17" t="s">
        <v>159</v>
      </c>
    </row>
    <row r="763" spans="1:65" s="2" customFormat="1" ht="16.5" customHeight="1">
      <c r="A763" s="38"/>
      <c r="B763" s="39"/>
      <c r="C763" s="218" t="s">
        <v>1176</v>
      </c>
      <c r="D763" s="218" t="s">
        <v>114</v>
      </c>
      <c r="E763" s="219" t="s">
        <v>1177</v>
      </c>
      <c r="F763" s="220" t="s">
        <v>1178</v>
      </c>
      <c r="G763" s="221" t="s">
        <v>398</v>
      </c>
      <c r="H763" s="222">
        <v>4.9</v>
      </c>
      <c r="I763" s="223"/>
      <c r="J763" s="224">
        <f>ROUND(I763*H763,2)</f>
        <v>0</v>
      </c>
      <c r="K763" s="220" t="s">
        <v>19</v>
      </c>
      <c r="L763" s="44"/>
      <c r="M763" s="225" t="s">
        <v>19</v>
      </c>
      <c r="N763" s="226" t="s">
        <v>43</v>
      </c>
      <c r="O763" s="84"/>
      <c r="P763" s="227">
        <f>O763*H763</f>
        <v>0</v>
      </c>
      <c r="Q763" s="227">
        <v>0</v>
      </c>
      <c r="R763" s="227">
        <f>Q763*H763</f>
        <v>0</v>
      </c>
      <c r="S763" s="227">
        <v>0</v>
      </c>
      <c r="T763" s="228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29" t="s">
        <v>151</v>
      </c>
      <c r="AT763" s="229" t="s">
        <v>114</v>
      </c>
      <c r="AU763" s="229" t="s">
        <v>159</v>
      </c>
      <c r="AY763" s="17" t="s">
        <v>111</v>
      </c>
      <c r="BE763" s="230">
        <f>IF(N763="základní",J763,0)</f>
        <v>0</v>
      </c>
      <c r="BF763" s="230">
        <f>IF(N763="snížená",J763,0)</f>
        <v>0</v>
      </c>
      <c r="BG763" s="230">
        <f>IF(N763="zákl. přenesená",J763,0)</f>
        <v>0</v>
      </c>
      <c r="BH763" s="230">
        <f>IF(N763="sníž. přenesená",J763,0)</f>
        <v>0</v>
      </c>
      <c r="BI763" s="230">
        <f>IF(N763="nulová",J763,0)</f>
        <v>0</v>
      </c>
      <c r="BJ763" s="17" t="s">
        <v>80</v>
      </c>
      <c r="BK763" s="230">
        <f>ROUND(I763*H763,2)</f>
        <v>0</v>
      </c>
      <c r="BL763" s="17" t="s">
        <v>151</v>
      </c>
      <c r="BM763" s="229" t="s">
        <v>1179</v>
      </c>
    </row>
    <row r="764" spans="1:47" s="2" customFormat="1" ht="12">
      <c r="A764" s="38"/>
      <c r="B764" s="39"/>
      <c r="C764" s="40"/>
      <c r="D764" s="231" t="s">
        <v>121</v>
      </c>
      <c r="E764" s="40"/>
      <c r="F764" s="232" t="s">
        <v>1178</v>
      </c>
      <c r="G764" s="40"/>
      <c r="H764" s="40"/>
      <c r="I764" s="136"/>
      <c r="J764" s="40"/>
      <c r="K764" s="40"/>
      <c r="L764" s="44"/>
      <c r="M764" s="233"/>
      <c r="N764" s="234"/>
      <c r="O764" s="84"/>
      <c r="P764" s="84"/>
      <c r="Q764" s="84"/>
      <c r="R764" s="84"/>
      <c r="S764" s="84"/>
      <c r="T764" s="85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T764" s="17" t="s">
        <v>121</v>
      </c>
      <c r="AU764" s="17" t="s">
        <v>159</v>
      </c>
    </row>
    <row r="765" spans="1:47" s="2" customFormat="1" ht="12">
      <c r="A765" s="38"/>
      <c r="B765" s="39"/>
      <c r="C765" s="40"/>
      <c r="D765" s="231" t="s">
        <v>153</v>
      </c>
      <c r="E765" s="40"/>
      <c r="F765" s="239" t="s">
        <v>1180</v>
      </c>
      <c r="G765" s="40"/>
      <c r="H765" s="40"/>
      <c r="I765" s="136"/>
      <c r="J765" s="40"/>
      <c r="K765" s="40"/>
      <c r="L765" s="44"/>
      <c r="M765" s="233"/>
      <c r="N765" s="234"/>
      <c r="O765" s="84"/>
      <c r="P765" s="84"/>
      <c r="Q765" s="84"/>
      <c r="R765" s="84"/>
      <c r="S765" s="84"/>
      <c r="T765" s="85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T765" s="17" t="s">
        <v>153</v>
      </c>
      <c r="AU765" s="17" t="s">
        <v>159</v>
      </c>
    </row>
    <row r="766" spans="1:51" s="13" customFormat="1" ht="12">
      <c r="A766" s="13"/>
      <c r="B766" s="240"/>
      <c r="C766" s="241"/>
      <c r="D766" s="231" t="s">
        <v>402</v>
      </c>
      <c r="E766" s="242" t="s">
        <v>19</v>
      </c>
      <c r="F766" s="243" t="s">
        <v>1181</v>
      </c>
      <c r="G766" s="241"/>
      <c r="H766" s="244">
        <v>2.1</v>
      </c>
      <c r="I766" s="245"/>
      <c r="J766" s="241"/>
      <c r="K766" s="241"/>
      <c r="L766" s="246"/>
      <c r="M766" s="247"/>
      <c r="N766" s="248"/>
      <c r="O766" s="248"/>
      <c r="P766" s="248"/>
      <c r="Q766" s="248"/>
      <c r="R766" s="248"/>
      <c r="S766" s="248"/>
      <c r="T766" s="249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0" t="s">
        <v>402</v>
      </c>
      <c r="AU766" s="250" t="s">
        <v>159</v>
      </c>
      <c r="AV766" s="13" t="s">
        <v>82</v>
      </c>
      <c r="AW766" s="13" t="s">
        <v>33</v>
      </c>
      <c r="AX766" s="13" t="s">
        <v>72</v>
      </c>
      <c r="AY766" s="250" t="s">
        <v>111</v>
      </c>
    </row>
    <row r="767" spans="1:51" s="13" customFormat="1" ht="12">
      <c r="A767" s="13"/>
      <c r="B767" s="240"/>
      <c r="C767" s="241"/>
      <c r="D767" s="231" t="s">
        <v>402</v>
      </c>
      <c r="E767" s="242" t="s">
        <v>19</v>
      </c>
      <c r="F767" s="243" t="s">
        <v>1182</v>
      </c>
      <c r="G767" s="241"/>
      <c r="H767" s="244">
        <v>2.8</v>
      </c>
      <c r="I767" s="245"/>
      <c r="J767" s="241"/>
      <c r="K767" s="241"/>
      <c r="L767" s="246"/>
      <c r="M767" s="247"/>
      <c r="N767" s="248"/>
      <c r="O767" s="248"/>
      <c r="P767" s="248"/>
      <c r="Q767" s="248"/>
      <c r="R767" s="248"/>
      <c r="S767" s="248"/>
      <c r="T767" s="249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0" t="s">
        <v>402</v>
      </c>
      <c r="AU767" s="250" t="s">
        <v>159</v>
      </c>
      <c r="AV767" s="13" t="s">
        <v>82</v>
      </c>
      <c r="AW767" s="13" t="s">
        <v>33</v>
      </c>
      <c r="AX767" s="13" t="s">
        <v>72</v>
      </c>
      <c r="AY767" s="250" t="s">
        <v>111</v>
      </c>
    </row>
    <row r="768" spans="1:51" s="14" customFormat="1" ht="12">
      <c r="A768" s="14"/>
      <c r="B768" s="251"/>
      <c r="C768" s="252"/>
      <c r="D768" s="231" t="s">
        <v>402</v>
      </c>
      <c r="E768" s="253" t="s">
        <v>19</v>
      </c>
      <c r="F768" s="254" t="s">
        <v>409</v>
      </c>
      <c r="G768" s="252"/>
      <c r="H768" s="255">
        <v>4.9</v>
      </c>
      <c r="I768" s="256"/>
      <c r="J768" s="252"/>
      <c r="K768" s="252"/>
      <c r="L768" s="257"/>
      <c r="M768" s="258"/>
      <c r="N768" s="259"/>
      <c r="O768" s="259"/>
      <c r="P768" s="259"/>
      <c r="Q768" s="259"/>
      <c r="R768" s="259"/>
      <c r="S768" s="259"/>
      <c r="T768" s="260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1" t="s">
        <v>402</v>
      </c>
      <c r="AU768" s="261" t="s">
        <v>159</v>
      </c>
      <c r="AV768" s="14" t="s">
        <v>164</v>
      </c>
      <c r="AW768" s="14" t="s">
        <v>33</v>
      </c>
      <c r="AX768" s="14" t="s">
        <v>80</v>
      </c>
      <c r="AY768" s="261" t="s">
        <v>111</v>
      </c>
    </row>
    <row r="769" spans="1:65" s="2" customFormat="1" ht="16.5" customHeight="1">
      <c r="A769" s="38"/>
      <c r="B769" s="39"/>
      <c r="C769" s="218" t="s">
        <v>1183</v>
      </c>
      <c r="D769" s="218" t="s">
        <v>114</v>
      </c>
      <c r="E769" s="219" t="s">
        <v>1184</v>
      </c>
      <c r="F769" s="220" t="s">
        <v>1185</v>
      </c>
      <c r="G769" s="221" t="s">
        <v>211</v>
      </c>
      <c r="H769" s="222">
        <v>3</v>
      </c>
      <c r="I769" s="223"/>
      <c r="J769" s="224">
        <f>ROUND(I769*H769,2)</f>
        <v>0</v>
      </c>
      <c r="K769" s="220" t="s">
        <v>19</v>
      </c>
      <c r="L769" s="44"/>
      <c r="M769" s="225" t="s">
        <v>19</v>
      </c>
      <c r="N769" s="226" t="s">
        <v>43</v>
      </c>
      <c r="O769" s="84"/>
      <c r="P769" s="227">
        <f>O769*H769</f>
        <v>0</v>
      </c>
      <c r="Q769" s="227">
        <v>0</v>
      </c>
      <c r="R769" s="227">
        <f>Q769*H769</f>
        <v>0</v>
      </c>
      <c r="S769" s="227">
        <v>0</v>
      </c>
      <c r="T769" s="228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29" t="s">
        <v>151</v>
      </c>
      <c r="AT769" s="229" t="s">
        <v>114</v>
      </c>
      <c r="AU769" s="229" t="s">
        <v>159</v>
      </c>
      <c r="AY769" s="17" t="s">
        <v>111</v>
      </c>
      <c r="BE769" s="230">
        <f>IF(N769="základní",J769,0)</f>
        <v>0</v>
      </c>
      <c r="BF769" s="230">
        <f>IF(N769="snížená",J769,0)</f>
        <v>0</v>
      </c>
      <c r="BG769" s="230">
        <f>IF(N769="zákl. přenesená",J769,0)</f>
        <v>0</v>
      </c>
      <c r="BH769" s="230">
        <f>IF(N769="sníž. přenesená",J769,0)</f>
        <v>0</v>
      </c>
      <c r="BI769" s="230">
        <f>IF(N769="nulová",J769,0)</f>
        <v>0</v>
      </c>
      <c r="BJ769" s="17" t="s">
        <v>80</v>
      </c>
      <c r="BK769" s="230">
        <f>ROUND(I769*H769,2)</f>
        <v>0</v>
      </c>
      <c r="BL769" s="17" t="s">
        <v>151</v>
      </c>
      <c r="BM769" s="229" t="s">
        <v>1186</v>
      </c>
    </row>
    <row r="770" spans="1:47" s="2" customFormat="1" ht="12">
      <c r="A770" s="38"/>
      <c r="B770" s="39"/>
      <c r="C770" s="40"/>
      <c r="D770" s="231" t="s">
        <v>121</v>
      </c>
      <c r="E770" s="40"/>
      <c r="F770" s="232" t="s">
        <v>1185</v>
      </c>
      <c r="G770" s="40"/>
      <c r="H770" s="40"/>
      <c r="I770" s="136"/>
      <c r="J770" s="40"/>
      <c r="K770" s="40"/>
      <c r="L770" s="44"/>
      <c r="M770" s="233"/>
      <c r="N770" s="234"/>
      <c r="O770" s="84"/>
      <c r="P770" s="84"/>
      <c r="Q770" s="84"/>
      <c r="R770" s="84"/>
      <c r="S770" s="84"/>
      <c r="T770" s="85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T770" s="17" t="s">
        <v>121</v>
      </c>
      <c r="AU770" s="17" t="s">
        <v>159</v>
      </c>
    </row>
    <row r="771" spans="1:47" s="2" customFormat="1" ht="12">
      <c r="A771" s="38"/>
      <c r="B771" s="39"/>
      <c r="C771" s="40"/>
      <c r="D771" s="231" t="s">
        <v>153</v>
      </c>
      <c r="E771" s="40"/>
      <c r="F771" s="239" t="s">
        <v>1187</v>
      </c>
      <c r="G771" s="40"/>
      <c r="H771" s="40"/>
      <c r="I771" s="136"/>
      <c r="J771" s="40"/>
      <c r="K771" s="40"/>
      <c r="L771" s="44"/>
      <c r="M771" s="233"/>
      <c r="N771" s="234"/>
      <c r="O771" s="84"/>
      <c r="P771" s="84"/>
      <c r="Q771" s="84"/>
      <c r="R771" s="84"/>
      <c r="S771" s="84"/>
      <c r="T771" s="85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T771" s="17" t="s">
        <v>153</v>
      </c>
      <c r="AU771" s="17" t="s">
        <v>159</v>
      </c>
    </row>
    <row r="772" spans="1:65" s="2" customFormat="1" ht="16.5" customHeight="1">
      <c r="A772" s="38"/>
      <c r="B772" s="39"/>
      <c r="C772" s="218" t="s">
        <v>1188</v>
      </c>
      <c r="D772" s="218" t="s">
        <v>114</v>
      </c>
      <c r="E772" s="219" t="s">
        <v>1189</v>
      </c>
      <c r="F772" s="220" t="s">
        <v>1190</v>
      </c>
      <c r="G772" s="221" t="s">
        <v>211</v>
      </c>
      <c r="H772" s="222">
        <v>1</v>
      </c>
      <c r="I772" s="223"/>
      <c r="J772" s="224">
        <f>ROUND(I772*H772,2)</f>
        <v>0</v>
      </c>
      <c r="K772" s="220" t="s">
        <v>19</v>
      </c>
      <c r="L772" s="44"/>
      <c r="M772" s="225" t="s">
        <v>19</v>
      </c>
      <c r="N772" s="226" t="s">
        <v>43</v>
      </c>
      <c r="O772" s="84"/>
      <c r="P772" s="227">
        <f>O772*H772</f>
        <v>0</v>
      </c>
      <c r="Q772" s="227">
        <v>0</v>
      </c>
      <c r="R772" s="227">
        <f>Q772*H772</f>
        <v>0</v>
      </c>
      <c r="S772" s="227">
        <v>0</v>
      </c>
      <c r="T772" s="228">
        <f>S772*H772</f>
        <v>0</v>
      </c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R772" s="229" t="s">
        <v>151</v>
      </c>
      <c r="AT772" s="229" t="s">
        <v>114</v>
      </c>
      <c r="AU772" s="229" t="s">
        <v>159</v>
      </c>
      <c r="AY772" s="17" t="s">
        <v>111</v>
      </c>
      <c r="BE772" s="230">
        <f>IF(N772="základní",J772,0)</f>
        <v>0</v>
      </c>
      <c r="BF772" s="230">
        <f>IF(N772="snížená",J772,0)</f>
        <v>0</v>
      </c>
      <c r="BG772" s="230">
        <f>IF(N772="zákl. přenesená",J772,0)</f>
        <v>0</v>
      </c>
      <c r="BH772" s="230">
        <f>IF(N772="sníž. přenesená",J772,0)</f>
        <v>0</v>
      </c>
      <c r="BI772" s="230">
        <f>IF(N772="nulová",J772,0)</f>
        <v>0</v>
      </c>
      <c r="BJ772" s="17" t="s">
        <v>80</v>
      </c>
      <c r="BK772" s="230">
        <f>ROUND(I772*H772,2)</f>
        <v>0</v>
      </c>
      <c r="BL772" s="17" t="s">
        <v>151</v>
      </c>
      <c r="BM772" s="229" t="s">
        <v>1191</v>
      </c>
    </row>
    <row r="773" spans="1:47" s="2" customFormat="1" ht="12">
      <c r="A773" s="38"/>
      <c r="B773" s="39"/>
      <c r="C773" s="40"/>
      <c r="D773" s="231" t="s">
        <v>121</v>
      </c>
      <c r="E773" s="40"/>
      <c r="F773" s="232" t="s">
        <v>1190</v>
      </c>
      <c r="G773" s="40"/>
      <c r="H773" s="40"/>
      <c r="I773" s="136"/>
      <c r="J773" s="40"/>
      <c r="K773" s="40"/>
      <c r="L773" s="44"/>
      <c r="M773" s="233"/>
      <c r="N773" s="234"/>
      <c r="O773" s="84"/>
      <c r="P773" s="84"/>
      <c r="Q773" s="84"/>
      <c r="R773" s="84"/>
      <c r="S773" s="84"/>
      <c r="T773" s="85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T773" s="17" t="s">
        <v>121</v>
      </c>
      <c r="AU773" s="17" t="s">
        <v>159</v>
      </c>
    </row>
    <row r="774" spans="1:47" s="2" customFormat="1" ht="12">
      <c r="A774" s="38"/>
      <c r="B774" s="39"/>
      <c r="C774" s="40"/>
      <c r="D774" s="231" t="s">
        <v>153</v>
      </c>
      <c r="E774" s="40"/>
      <c r="F774" s="239" t="s">
        <v>1192</v>
      </c>
      <c r="G774" s="40"/>
      <c r="H774" s="40"/>
      <c r="I774" s="136"/>
      <c r="J774" s="40"/>
      <c r="K774" s="40"/>
      <c r="L774" s="44"/>
      <c r="M774" s="233"/>
      <c r="N774" s="234"/>
      <c r="O774" s="84"/>
      <c r="P774" s="84"/>
      <c r="Q774" s="84"/>
      <c r="R774" s="84"/>
      <c r="S774" s="84"/>
      <c r="T774" s="85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T774" s="17" t="s">
        <v>153</v>
      </c>
      <c r="AU774" s="17" t="s">
        <v>159</v>
      </c>
    </row>
    <row r="775" spans="1:65" s="2" customFormat="1" ht="16.5" customHeight="1">
      <c r="A775" s="38"/>
      <c r="B775" s="39"/>
      <c r="C775" s="218" t="s">
        <v>1193</v>
      </c>
      <c r="D775" s="218" t="s">
        <v>114</v>
      </c>
      <c r="E775" s="219" t="s">
        <v>1194</v>
      </c>
      <c r="F775" s="220" t="s">
        <v>1195</v>
      </c>
      <c r="G775" s="221" t="s">
        <v>211</v>
      </c>
      <c r="H775" s="222">
        <v>1</v>
      </c>
      <c r="I775" s="223"/>
      <c r="J775" s="224">
        <f>ROUND(I775*H775,2)</f>
        <v>0</v>
      </c>
      <c r="K775" s="220" t="s">
        <v>19</v>
      </c>
      <c r="L775" s="44"/>
      <c r="M775" s="225" t="s">
        <v>19</v>
      </c>
      <c r="N775" s="226" t="s">
        <v>43</v>
      </c>
      <c r="O775" s="84"/>
      <c r="P775" s="227">
        <f>O775*H775</f>
        <v>0</v>
      </c>
      <c r="Q775" s="227">
        <v>0</v>
      </c>
      <c r="R775" s="227">
        <f>Q775*H775</f>
        <v>0</v>
      </c>
      <c r="S775" s="227">
        <v>0</v>
      </c>
      <c r="T775" s="228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29" t="s">
        <v>151</v>
      </c>
      <c r="AT775" s="229" t="s">
        <v>114</v>
      </c>
      <c r="AU775" s="229" t="s">
        <v>159</v>
      </c>
      <c r="AY775" s="17" t="s">
        <v>111</v>
      </c>
      <c r="BE775" s="230">
        <f>IF(N775="základní",J775,0)</f>
        <v>0</v>
      </c>
      <c r="BF775" s="230">
        <f>IF(N775="snížená",J775,0)</f>
        <v>0</v>
      </c>
      <c r="BG775" s="230">
        <f>IF(N775="zákl. přenesená",J775,0)</f>
        <v>0</v>
      </c>
      <c r="BH775" s="230">
        <f>IF(N775="sníž. přenesená",J775,0)</f>
        <v>0</v>
      </c>
      <c r="BI775" s="230">
        <f>IF(N775="nulová",J775,0)</f>
        <v>0</v>
      </c>
      <c r="BJ775" s="17" t="s">
        <v>80</v>
      </c>
      <c r="BK775" s="230">
        <f>ROUND(I775*H775,2)</f>
        <v>0</v>
      </c>
      <c r="BL775" s="17" t="s">
        <v>151</v>
      </c>
      <c r="BM775" s="229" t="s">
        <v>1196</v>
      </c>
    </row>
    <row r="776" spans="1:47" s="2" customFormat="1" ht="12">
      <c r="A776" s="38"/>
      <c r="B776" s="39"/>
      <c r="C776" s="40"/>
      <c r="D776" s="231" t="s">
        <v>121</v>
      </c>
      <c r="E776" s="40"/>
      <c r="F776" s="232" t="s">
        <v>1195</v>
      </c>
      <c r="G776" s="40"/>
      <c r="H776" s="40"/>
      <c r="I776" s="136"/>
      <c r="J776" s="40"/>
      <c r="K776" s="40"/>
      <c r="L776" s="44"/>
      <c r="M776" s="233"/>
      <c r="N776" s="234"/>
      <c r="O776" s="84"/>
      <c r="P776" s="84"/>
      <c r="Q776" s="84"/>
      <c r="R776" s="84"/>
      <c r="S776" s="84"/>
      <c r="T776" s="85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T776" s="17" t="s">
        <v>121</v>
      </c>
      <c r="AU776" s="17" t="s">
        <v>159</v>
      </c>
    </row>
    <row r="777" spans="1:47" s="2" customFormat="1" ht="12">
      <c r="A777" s="38"/>
      <c r="B777" s="39"/>
      <c r="C777" s="40"/>
      <c r="D777" s="231" t="s">
        <v>153</v>
      </c>
      <c r="E777" s="40"/>
      <c r="F777" s="239" t="s">
        <v>1197</v>
      </c>
      <c r="G777" s="40"/>
      <c r="H777" s="40"/>
      <c r="I777" s="136"/>
      <c r="J777" s="40"/>
      <c r="K777" s="40"/>
      <c r="L777" s="44"/>
      <c r="M777" s="233"/>
      <c r="N777" s="234"/>
      <c r="O777" s="84"/>
      <c r="P777" s="84"/>
      <c r="Q777" s="84"/>
      <c r="R777" s="84"/>
      <c r="S777" s="84"/>
      <c r="T777" s="85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T777" s="17" t="s">
        <v>153</v>
      </c>
      <c r="AU777" s="17" t="s">
        <v>159</v>
      </c>
    </row>
    <row r="778" spans="1:65" s="2" customFormat="1" ht="16.5" customHeight="1">
      <c r="A778" s="38"/>
      <c r="B778" s="39"/>
      <c r="C778" s="218" t="s">
        <v>1198</v>
      </c>
      <c r="D778" s="218" t="s">
        <v>114</v>
      </c>
      <c r="E778" s="219" t="s">
        <v>1199</v>
      </c>
      <c r="F778" s="220" t="s">
        <v>1200</v>
      </c>
      <c r="G778" s="221" t="s">
        <v>211</v>
      </c>
      <c r="H778" s="222">
        <v>1</v>
      </c>
      <c r="I778" s="223"/>
      <c r="J778" s="224">
        <f>ROUND(I778*H778,2)</f>
        <v>0</v>
      </c>
      <c r="K778" s="220" t="s">
        <v>19</v>
      </c>
      <c r="L778" s="44"/>
      <c r="M778" s="225" t="s">
        <v>19</v>
      </c>
      <c r="N778" s="226" t="s">
        <v>43</v>
      </c>
      <c r="O778" s="84"/>
      <c r="P778" s="227">
        <f>O778*H778</f>
        <v>0</v>
      </c>
      <c r="Q778" s="227">
        <v>0</v>
      </c>
      <c r="R778" s="227">
        <f>Q778*H778</f>
        <v>0</v>
      </c>
      <c r="S778" s="227">
        <v>0</v>
      </c>
      <c r="T778" s="228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29" t="s">
        <v>151</v>
      </c>
      <c r="AT778" s="229" t="s">
        <v>114</v>
      </c>
      <c r="AU778" s="229" t="s">
        <v>159</v>
      </c>
      <c r="AY778" s="17" t="s">
        <v>111</v>
      </c>
      <c r="BE778" s="230">
        <f>IF(N778="základní",J778,0)</f>
        <v>0</v>
      </c>
      <c r="BF778" s="230">
        <f>IF(N778="snížená",J778,0)</f>
        <v>0</v>
      </c>
      <c r="BG778" s="230">
        <f>IF(N778="zákl. přenesená",J778,0)</f>
        <v>0</v>
      </c>
      <c r="BH778" s="230">
        <f>IF(N778="sníž. přenesená",J778,0)</f>
        <v>0</v>
      </c>
      <c r="BI778" s="230">
        <f>IF(N778="nulová",J778,0)</f>
        <v>0</v>
      </c>
      <c r="BJ778" s="17" t="s">
        <v>80</v>
      </c>
      <c r="BK778" s="230">
        <f>ROUND(I778*H778,2)</f>
        <v>0</v>
      </c>
      <c r="BL778" s="17" t="s">
        <v>151</v>
      </c>
      <c r="BM778" s="229" t="s">
        <v>1201</v>
      </c>
    </row>
    <row r="779" spans="1:47" s="2" customFormat="1" ht="12">
      <c r="A779" s="38"/>
      <c r="B779" s="39"/>
      <c r="C779" s="40"/>
      <c r="D779" s="231" t="s">
        <v>121</v>
      </c>
      <c r="E779" s="40"/>
      <c r="F779" s="232" t="s">
        <v>1200</v>
      </c>
      <c r="G779" s="40"/>
      <c r="H779" s="40"/>
      <c r="I779" s="136"/>
      <c r="J779" s="40"/>
      <c r="K779" s="40"/>
      <c r="L779" s="44"/>
      <c r="M779" s="233"/>
      <c r="N779" s="234"/>
      <c r="O779" s="84"/>
      <c r="P779" s="84"/>
      <c r="Q779" s="84"/>
      <c r="R779" s="84"/>
      <c r="S779" s="84"/>
      <c r="T779" s="85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T779" s="17" t="s">
        <v>121</v>
      </c>
      <c r="AU779" s="17" t="s">
        <v>159</v>
      </c>
    </row>
    <row r="780" spans="1:47" s="2" customFormat="1" ht="12">
      <c r="A780" s="38"/>
      <c r="B780" s="39"/>
      <c r="C780" s="40"/>
      <c r="D780" s="231" t="s">
        <v>153</v>
      </c>
      <c r="E780" s="40"/>
      <c r="F780" s="239" t="s">
        <v>1202</v>
      </c>
      <c r="G780" s="40"/>
      <c r="H780" s="40"/>
      <c r="I780" s="136"/>
      <c r="J780" s="40"/>
      <c r="K780" s="40"/>
      <c r="L780" s="44"/>
      <c r="M780" s="233"/>
      <c r="N780" s="234"/>
      <c r="O780" s="84"/>
      <c r="P780" s="84"/>
      <c r="Q780" s="84"/>
      <c r="R780" s="84"/>
      <c r="S780" s="84"/>
      <c r="T780" s="85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T780" s="17" t="s">
        <v>153</v>
      </c>
      <c r="AU780" s="17" t="s">
        <v>159</v>
      </c>
    </row>
    <row r="781" spans="1:65" s="2" customFormat="1" ht="16.5" customHeight="1">
      <c r="A781" s="38"/>
      <c r="B781" s="39"/>
      <c r="C781" s="218" t="s">
        <v>1203</v>
      </c>
      <c r="D781" s="218" t="s">
        <v>114</v>
      </c>
      <c r="E781" s="219" t="s">
        <v>1204</v>
      </c>
      <c r="F781" s="220" t="s">
        <v>1205</v>
      </c>
      <c r="G781" s="221" t="s">
        <v>211</v>
      </c>
      <c r="H781" s="222">
        <v>1</v>
      </c>
      <c r="I781" s="223"/>
      <c r="J781" s="224">
        <f>ROUND(I781*H781,2)</f>
        <v>0</v>
      </c>
      <c r="K781" s="220" t="s">
        <v>19</v>
      </c>
      <c r="L781" s="44"/>
      <c r="M781" s="225" t="s">
        <v>19</v>
      </c>
      <c r="N781" s="226" t="s">
        <v>43</v>
      </c>
      <c r="O781" s="84"/>
      <c r="P781" s="227">
        <f>O781*H781</f>
        <v>0</v>
      </c>
      <c r="Q781" s="227">
        <v>0</v>
      </c>
      <c r="R781" s="227">
        <f>Q781*H781</f>
        <v>0</v>
      </c>
      <c r="S781" s="227">
        <v>0</v>
      </c>
      <c r="T781" s="228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29" t="s">
        <v>151</v>
      </c>
      <c r="AT781" s="229" t="s">
        <v>114</v>
      </c>
      <c r="AU781" s="229" t="s">
        <v>159</v>
      </c>
      <c r="AY781" s="17" t="s">
        <v>111</v>
      </c>
      <c r="BE781" s="230">
        <f>IF(N781="základní",J781,0)</f>
        <v>0</v>
      </c>
      <c r="BF781" s="230">
        <f>IF(N781="snížená",J781,0)</f>
        <v>0</v>
      </c>
      <c r="BG781" s="230">
        <f>IF(N781="zákl. přenesená",J781,0)</f>
        <v>0</v>
      </c>
      <c r="BH781" s="230">
        <f>IF(N781="sníž. přenesená",J781,0)</f>
        <v>0</v>
      </c>
      <c r="BI781" s="230">
        <f>IF(N781="nulová",J781,0)</f>
        <v>0</v>
      </c>
      <c r="BJ781" s="17" t="s">
        <v>80</v>
      </c>
      <c r="BK781" s="230">
        <f>ROUND(I781*H781,2)</f>
        <v>0</v>
      </c>
      <c r="BL781" s="17" t="s">
        <v>151</v>
      </c>
      <c r="BM781" s="229" t="s">
        <v>1206</v>
      </c>
    </row>
    <row r="782" spans="1:47" s="2" customFormat="1" ht="12">
      <c r="A782" s="38"/>
      <c r="B782" s="39"/>
      <c r="C782" s="40"/>
      <c r="D782" s="231" t="s">
        <v>121</v>
      </c>
      <c r="E782" s="40"/>
      <c r="F782" s="232" t="s">
        <v>1205</v>
      </c>
      <c r="G782" s="40"/>
      <c r="H782" s="40"/>
      <c r="I782" s="136"/>
      <c r="J782" s="40"/>
      <c r="K782" s="40"/>
      <c r="L782" s="44"/>
      <c r="M782" s="233"/>
      <c r="N782" s="234"/>
      <c r="O782" s="84"/>
      <c r="P782" s="84"/>
      <c r="Q782" s="84"/>
      <c r="R782" s="84"/>
      <c r="S782" s="84"/>
      <c r="T782" s="85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T782" s="17" t="s">
        <v>121</v>
      </c>
      <c r="AU782" s="17" t="s">
        <v>159</v>
      </c>
    </row>
    <row r="783" spans="1:47" s="2" customFormat="1" ht="12">
      <c r="A783" s="38"/>
      <c r="B783" s="39"/>
      <c r="C783" s="40"/>
      <c r="D783" s="231" t="s">
        <v>153</v>
      </c>
      <c r="E783" s="40"/>
      <c r="F783" s="239" t="s">
        <v>1207</v>
      </c>
      <c r="G783" s="40"/>
      <c r="H783" s="40"/>
      <c r="I783" s="136"/>
      <c r="J783" s="40"/>
      <c r="K783" s="40"/>
      <c r="L783" s="44"/>
      <c r="M783" s="233"/>
      <c r="N783" s="234"/>
      <c r="O783" s="84"/>
      <c r="P783" s="84"/>
      <c r="Q783" s="84"/>
      <c r="R783" s="84"/>
      <c r="S783" s="84"/>
      <c r="T783" s="85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T783" s="17" t="s">
        <v>153</v>
      </c>
      <c r="AU783" s="17" t="s">
        <v>159</v>
      </c>
    </row>
    <row r="784" spans="1:63" s="12" customFormat="1" ht="22.8" customHeight="1">
      <c r="A784" s="12"/>
      <c r="B784" s="202"/>
      <c r="C784" s="203"/>
      <c r="D784" s="204" t="s">
        <v>71</v>
      </c>
      <c r="E784" s="216" t="s">
        <v>1208</v>
      </c>
      <c r="F784" s="216" t="s">
        <v>1209</v>
      </c>
      <c r="G784" s="203"/>
      <c r="H784" s="203"/>
      <c r="I784" s="206"/>
      <c r="J784" s="217">
        <f>BK784</f>
        <v>0</v>
      </c>
      <c r="K784" s="203"/>
      <c r="L784" s="208"/>
      <c r="M784" s="209"/>
      <c r="N784" s="210"/>
      <c r="O784" s="210"/>
      <c r="P784" s="211">
        <f>P785</f>
        <v>0</v>
      </c>
      <c r="Q784" s="210"/>
      <c r="R784" s="211">
        <f>R785</f>
        <v>0</v>
      </c>
      <c r="S784" s="210"/>
      <c r="T784" s="212">
        <f>T785</f>
        <v>0</v>
      </c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R784" s="213" t="s">
        <v>82</v>
      </c>
      <c r="AT784" s="214" t="s">
        <v>71</v>
      </c>
      <c r="AU784" s="214" t="s">
        <v>80</v>
      </c>
      <c r="AY784" s="213" t="s">
        <v>111</v>
      </c>
      <c r="BK784" s="215">
        <f>BK785</f>
        <v>0</v>
      </c>
    </row>
    <row r="785" spans="1:63" s="12" customFormat="1" ht="20.85" customHeight="1">
      <c r="A785" s="12"/>
      <c r="B785" s="202"/>
      <c r="C785" s="203"/>
      <c r="D785" s="204" t="s">
        <v>71</v>
      </c>
      <c r="E785" s="216" t="s">
        <v>1210</v>
      </c>
      <c r="F785" s="216" t="s">
        <v>1211</v>
      </c>
      <c r="G785" s="203"/>
      <c r="H785" s="203"/>
      <c r="I785" s="206"/>
      <c r="J785" s="217">
        <f>BK785</f>
        <v>0</v>
      </c>
      <c r="K785" s="203"/>
      <c r="L785" s="208"/>
      <c r="M785" s="209"/>
      <c r="N785" s="210"/>
      <c r="O785" s="210"/>
      <c r="P785" s="211">
        <f>SUM(P786:P955)</f>
        <v>0</v>
      </c>
      <c r="Q785" s="210"/>
      <c r="R785" s="211">
        <f>SUM(R786:R955)</f>
        <v>0</v>
      </c>
      <c r="S785" s="210"/>
      <c r="T785" s="212">
        <f>SUM(T786:T955)</f>
        <v>0</v>
      </c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R785" s="213" t="s">
        <v>82</v>
      </c>
      <c r="AT785" s="214" t="s">
        <v>71</v>
      </c>
      <c r="AU785" s="214" t="s">
        <v>82</v>
      </c>
      <c r="AY785" s="213" t="s">
        <v>111</v>
      </c>
      <c r="BK785" s="215">
        <f>SUM(BK786:BK955)</f>
        <v>0</v>
      </c>
    </row>
    <row r="786" spans="1:65" s="2" customFormat="1" ht="16.5" customHeight="1">
      <c r="A786" s="38"/>
      <c r="B786" s="39"/>
      <c r="C786" s="218" t="s">
        <v>1212</v>
      </c>
      <c r="D786" s="218" t="s">
        <v>114</v>
      </c>
      <c r="E786" s="219" t="s">
        <v>1213</v>
      </c>
      <c r="F786" s="220" t="s">
        <v>1214</v>
      </c>
      <c r="G786" s="221" t="s">
        <v>150</v>
      </c>
      <c r="H786" s="222">
        <v>9</v>
      </c>
      <c r="I786" s="223"/>
      <c r="J786" s="224">
        <f>ROUND(I786*H786,2)</f>
        <v>0</v>
      </c>
      <c r="K786" s="220" t="s">
        <v>19</v>
      </c>
      <c r="L786" s="44"/>
      <c r="M786" s="225" t="s">
        <v>19</v>
      </c>
      <c r="N786" s="226" t="s">
        <v>43</v>
      </c>
      <c r="O786" s="84"/>
      <c r="P786" s="227">
        <f>O786*H786</f>
        <v>0</v>
      </c>
      <c r="Q786" s="227">
        <v>0</v>
      </c>
      <c r="R786" s="227">
        <f>Q786*H786</f>
        <v>0</v>
      </c>
      <c r="S786" s="227">
        <v>0</v>
      </c>
      <c r="T786" s="228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29" t="s">
        <v>151</v>
      </c>
      <c r="AT786" s="229" t="s">
        <v>114</v>
      </c>
      <c r="AU786" s="229" t="s">
        <v>159</v>
      </c>
      <c r="AY786" s="17" t="s">
        <v>111</v>
      </c>
      <c r="BE786" s="230">
        <f>IF(N786="základní",J786,0)</f>
        <v>0</v>
      </c>
      <c r="BF786" s="230">
        <f>IF(N786="snížená",J786,0)</f>
        <v>0</v>
      </c>
      <c r="BG786" s="230">
        <f>IF(N786="zákl. přenesená",J786,0)</f>
        <v>0</v>
      </c>
      <c r="BH786" s="230">
        <f>IF(N786="sníž. přenesená",J786,0)</f>
        <v>0</v>
      </c>
      <c r="BI786" s="230">
        <f>IF(N786="nulová",J786,0)</f>
        <v>0</v>
      </c>
      <c r="BJ786" s="17" t="s">
        <v>80</v>
      </c>
      <c r="BK786" s="230">
        <f>ROUND(I786*H786,2)</f>
        <v>0</v>
      </c>
      <c r="BL786" s="17" t="s">
        <v>151</v>
      </c>
      <c r="BM786" s="229" t="s">
        <v>1215</v>
      </c>
    </row>
    <row r="787" spans="1:47" s="2" customFormat="1" ht="12">
      <c r="A787" s="38"/>
      <c r="B787" s="39"/>
      <c r="C787" s="40"/>
      <c r="D787" s="231" t="s">
        <v>121</v>
      </c>
      <c r="E787" s="40"/>
      <c r="F787" s="232" t="s">
        <v>1214</v>
      </c>
      <c r="G787" s="40"/>
      <c r="H787" s="40"/>
      <c r="I787" s="136"/>
      <c r="J787" s="40"/>
      <c r="K787" s="40"/>
      <c r="L787" s="44"/>
      <c r="M787" s="233"/>
      <c r="N787" s="234"/>
      <c r="O787" s="84"/>
      <c r="P787" s="84"/>
      <c r="Q787" s="84"/>
      <c r="R787" s="84"/>
      <c r="S787" s="84"/>
      <c r="T787" s="85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T787" s="17" t="s">
        <v>121</v>
      </c>
      <c r="AU787" s="17" t="s">
        <v>159</v>
      </c>
    </row>
    <row r="788" spans="1:47" s="2" customFormat="1" ht="12">
      <c r="A788" s="38"/>
      <c r="B788" s="39"/>
      <c r="C788" s="40"/>
      <c r="D788" s="231" t="s">
        <v>153</v>
      </c>
      <c r="E788" s="40"/>
      <c r="F788" s="239" t="s">
        <v>1216</v>
      </c>
      <c r="G788" s="40"/>
      <c r="H788" s="40"/>
      <c r="I788" s="136"/>
      <c r="J788" s="40"/>
      <c r="K788" s="40"/>
      <c r="L788" s="44"/>
      <c r="M788" s="233"/>
      <c r="N788" s="234"/>
      <c r="O788" s="84"/>
      <c r="P788" s="84"/>
      <c r="Q788" s="84"/>
      <c r="R788" s="84"/>
      <c r="S788" s="84"/>
      <c r="T788" s="85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T788" s="17" t="s">
        <v>153</v>
      </c>
      <c r="AU788" s="17" t="s">
        <v>159</v>
      </c>
    </row>
    <row r="789" spans="1:65" s="2" customFormat="1" ht="16.5" customHeight="1">
      <c r="A789" s="38"/>
      <c r="B789" s="39"/>
      <c r="C789" s="218" t="s">
        <v>1217</v>
      </c>
      <c r="D789" s="218" t="s">
        <v>114</v>
      </c>
      <c r="E789" s="219" t="s">
        <v>1218</v>
      </c>
      <c r="F789" s="220" t="s">
        <v>1219</v>
      </c>
      <c r="G789" s="221" t="s">
        <v>398</v>
      </c>
      <c r="H789" s="222">
        <v>3.2</v>
      </c>
      <c r="I789" s="223"/>
      <c r="J789" s="224">
        <f>ROUND(I789*H789,2)</f>
        <v>0</v>
      </c>
      <c r="K789" s="220" t="s">
        <v>19</v>
      </c>
      <c r="L789" s="44"/>
      <c r="M789" s="225" t="s">
        <v>19</v>
      </c>
      <c r="N789" s="226" t="s">
        <v>43</v>
      </c>
      <c r="O789" s="84"/>
      <c r="P789" s="227">
        <f>O789*H789</f>
        <v>0</v>
      </c>
      <c r="Q789" s="227">
        <v>0</v>
      </c>
      <c r="R789" s="227">
        <f>Q789*H789</f>
        <v>0</v>
      </c>
      <c r="S789" s="227">
        <v>0</v>
      </c>
      <c r="T789" s="228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29" t="s">
        <v>151</v>
      </c>
      <c r="AT789" s="229" t="s">
        <v>114</v>
      </c>
      <c r="AU789" s="229" t="s">
        <v>159</v>
      </c>
      <c r="AY789" s="17" t="s">
        <v>111</v>
      </c>
      <c r="BE789" s="230">
        <f>IF(N789="základní",J789,0)</f>
        <v>0</v>
      </c>
      <c r="BF789" s="230">
        <f>IF(N789="snížená",J789,0)</f>
        <v>0</v>
      </c>
      <c r="BG789" s="230">
        <f>IF(N789="zákl. přenesená",J789,0)</f>
        <v>0</v>
      </c>
      <c r="BH789" s="230">
        <f>IF(N789="sníž. přenesená",J789,0)</f>
        <v>0</v>
      </c>
      <c r="BI789" s="230">
        <f>IF(N789="nulová",J789,0)</f>
        <v>0</v>
      </c>
      <c r="BJ789" s="17" t="s">
        <v>80</v>
      </c>
      <c r="BK789" s="230">
        <f>ROUND(I789*H789,2)</f>
        <v>0</v>
      </c>
      <c r="BL789" s="17" t="s">
        <v>151</v>
      </c>
      <c r="BM789" s="229" t="s">
        <v>1220</v>
      </c>
    </row>
    <row r="790" spans="1:47" s="2" customFormat="1" ht="12">
      <c r="A790" s="38"/>
      <c r="B790" s="39"/>
      <c r="C790" s="40"/>
      <c r="D790" s="231" t="s">
        <v>121</v>
      </c>
      <c r="E790" s="40"/>
      <c r="F790" s="232" t="s">
        <v>1219</v>
      </c>
      <c r="G790" s="40"/>
      <c r="H790" s="40"/>
      <c r="I790" s="136"/>
      <c r="J790" s="40"/>
      <c r="K790" s="40"/>
      <c r="L790" s="44"/>
      <c r="M790" s="233"/>
      <c r="N790" s="234"/>
      <c r="O790" s="84"/>
      <c r="P790" s="84"/>
      <c r="Q790" s="84"/>
      <c r="R790" s="84"/>
      <c r="S790" s="84"/>
      <c r="T790" s="85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T790" s="17" t="s">
        <v>121</v>
      </c>
      <c r="AU790" s="17" t="s">
        <v>159</v>
      </c>
    </row>
    <row r="791" spans="1:47" s="2" customFormat="1" ht="12">
      <c r="A791" s="38"/>
      <c r="B791" s="39"/>
      <c r="C791" s="40"/>
      <c r="D791" s="231" t="s">
        <v>153</v>
      </c>
      <c r="E791" s="40"/>
      <c r="F791" s="239" t="s">
        <v>1221</v>
      </c>
      <c r="G791" s="40"/>
      <c r="H791" s="40"/>
      <c r="I791" s="136"/>
      <c r="J791" s="40"/>
      <c r="K791" s="40"/>
      <c r="L791" s="44"/>
      <c r="M791" s="233"/>
      <c r="N791" s="234"/>
      <c r="O791" s="84"/>
      <c r="P791" s="84"/>
      <c r="Q791" s="84"/>
      <c r="R791" s="84"/>
      <c r="S791" s="84"/>
      <c r="T791" s="85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T791" s="17" t="s">
        <v>153</v>
      </c>
      <c r="AU791" s="17" t="s">
        <v>159</v>
      </c>
    </row>
    <row r="792" spans="1:65" s="2" customFormat="1" ht="16.5" customHeight="1">
      <c r="A792" s="38"/>
      <c r="B792" s="39"/>
      <c r="C792" s="218" t="s">
        <v>1222</v>
      </c>
      <c r="D792" s="218" t="s">
        <v>114</v>
      </c>
      <c r="E792" s="219" t="s">
        <v>1223</v>
      </c>
      <c r="F792" s="220" t="s">
        <v>1224</v>
      </c>
      <c r="G792" s="221" t="s">
        <v>398</v>
      </c>
      <c r="H792" s="222">
        <v>3.9</v>
      </c>
      <c r="I792" s="223"/>
      <c r="J792" s="224">
        <f>ROUND(I792*H792,2)</f>
        <v>0</v>
      </c>
      <c r="K792" s="220" t="s">
        <v>19</v>
      </c>
      <c r="L792" s="44"/>
      <c r="M792" s="225" t="s">
        <v>19</v>
      </c>
      <c r="N792" s="226" t="s">
        <v>43</v>
      </c>
      <c r="O792" s="84"/>
      <c r="P792" s="227">
        <f>O792*H792</f>
        <v>0</v>
      </c>
      <c r="Q792" s="227">
        <v>0</v>
      </c>
      <c r="R792" s="227">
        <f>Q792*H792</f>
        <v>0</v>
      </c>
      <c r="S792" s="227">
        <v>0</v>
      </c>
      <c r="T792" s="228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29" t="s">
        <v>151</v>
      </c>
      <c r="AT792" s="229" t="s">
        <v>114</v>
      </c>
      <c r="AU792" s="229" t="s">
        <v>159</v>
      </c>
      <c r="AY792" s="17" t="s">
        <v>111</v>
      </c>
      <c r="BE792" s="230">
        <f>IF(N792="základní",J792,0)</f>
        <v>0</v>
      </c>
      <c r="BF792" s="230">
        <f>IF(N792="snížená",J792,0)</f>
        <v>0</v>
      </c>
      <c r="BG792" s="230">
        <f>IF(N792="zákl. přenesená",J792,0)</f>
        <v>0</v>
      </c>
      <c r="BH792" s="230">
        <f>IF(N792="sníž. přenesená",J792,0)</f>
        <v>0</v>
      </c>
      <c r="BI792" s="230">
        <f>IF(N792="nulová",J792,0)</f>
        <v>0</v>
      </c>
      <c r="BJ792" s="17" t="s">
        <v>80</v>
      </c>
      <c r="BK792" s="230">
        <f>ROUND(I792*H792,2)</f>
        <v>0</v>
      </c>
      <c r="BL792" s="17" t="s">
        <v>151</v>
      </c>
      <c r="BM792" s="229" t="s">
        <v>1225</v>
      </c>
    </row>
    <row r="793" spans="1:47" s="2" customFormat="1" ht="12">
      <c r="A793" s="38"/>
      <c r="B793" s="39"/>
      <c r="C793" s="40"/>
      <c r="D793" s="231" t="s">
        <v>121</v>
      </c>
      <c r="E793" s="40"/>
      <c r="F793" s="232" t="s">
        <v>1224</v>
      </c>
      <c r="G793" s="40"/>
      <c r="H793" s="40"/>
      <c r="I793" s="136"/>
      <c r="J793" s="40"/>
      <c r="K793" s="40"/>
      <c r="L793" s="44"/>
      <c r="M793" s="233"/>
      <c r="N793" s="234"/>
      <c r="O793" s="84"/>
      <c r="P793" s="84"/>
      <c r="Q793" s="84"/>
      <c r="R793" s="84"/>
      <c r="S793" s="84"/>
      <c r="T793" s="85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T793" s="17" t="s">
        <v>121</v>
      </c>
      <c r="AU793" s="17" t="s">
        <v>159</v>
      </c>
    </row>
    <row r="794" spans="1:47" s="2" customFormat="1" ht="12">
      <c r="A794" s="38"/>
      <c r="B794" s="39"/>
      <c r="C794" s="40"/>
      <c r="D794" s="231" t="s">
        <v>153</v>
      </c>
      <c r="E794" s="40"/>
      <c r="F794" s="239" t="s">
        <v>1226</v>
      </c>
      <c r="G794" s="40"/>
      <c r="H794" s="40"/>
      <c r="I794" s="136"/>
      <c r="J794" s="40"/>
      <c r="K794" s="40"/>
      <c r="L794" s="44"/>
      <c r="M794" s="233"/>
      <c r="N794" s="234"/>
      <c r="O794" s="84"/>
      <c r="P794" s="84"/>
      <c r="Q794" s="84"/>
      <c r="R794" s="84"/>
      <c r="S794" s="84"/>
      <c r="T794" s="85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T794" s="17" t="s">
        <v>153</v>
      </c>
      <c r="AU794" s="17" t="s">
        <v>159</v>
      </c>
    </row>
    <row r="795" spans="1:65" s="2" customFormat="1" ht="16.5" customHeight="1">
      <c r="A795" s="38"/>
      <c r="B795" s="39"/>
      <c r="C795" s="218" t="s">
        <v>1227</v>
      </c>
      <c r="D795" s="218" t="s">
        <v>114</v>
      </c>
      <c r="E795" s="219" t="s">
        <v>1228</v>
      </c>
      <c r="F795" s="220" t="s">
        <v>1229</v>
      </c>
      <c r="G795" s="221" t="s">
        <v>398</v>
      </c>
      <c r="H795" s="222">
        <v>1.6</v>
      </c>
      <c r="I795" s="223"/>
      <c r="J795" s="224">
        <f>ROUND(I795*H795,2)</f>
        <v>0</v>
      </c>
      <c r="K795" s="220" t="s">
        <v>19</v>
      </c>
      <c r="L795" s="44"/>
      <c r="M795" s="225" t="s">
        <v>19</v>
      </c>
      <c r="N795" s="226" t="s">
        <v>43</v>
      </c>
      <c r="O795" s="84"/>
      <c r="P795" s="227">
        <f>O795*H795</f>
        <v>0</v>
      </c>
      <c r="Q795" s="227">
        <v>0</v>
      </c>
      <c r="R795" s="227">
        <f>Q795*H795</f>
        <v>0</v>
      </c>
      <c r="S795" s="227">
        <v>0</v>
      </c>
      <c r="T795" s="228">
        <f>S795*H795</f>
        <v>0</v>
      </c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R795" s="229" t="s">
        <v>151</v>
      </c>
      <c r="AT795" s="229" t="s">
        <v>114</v>
      </c>
      <c r="AU795" s="229" t="s">
        <v>159</v>
      </c>
      <c r="AY795" s="17" t="s">
        <v>111</v>
      </c>
      <c r="BE795" s="230">
        <f>IF(N795="základní",J795,0)</f>
        <v>0</v>
      </c>
      <c r="BF795" s="230">
        <f>IF(N795="snížená",J795,0)</f>
        <v>0</v>
      </c>
      <c r="BG795" s="230">
        <f>IF(N795="zákl. přenesená",J795,0)</f>
        <v>0</v>
      </c>
      <c r="BH795" s="230">
        <f>IF(N795="sníž. přenesená",J795,0)</f>
        <v>0</v>
      </c>
      <c r="BI795" s="230">
        <f>IF(N795="nulová",J795,0)</f>
        <v>0</v>
      </c>
      <c r="BJ795" s="17" t="s">
        <v>80</v>
      </c>
      <c r="BK795" s="230">
        <f>ROUND(I795*H795,2)</f>
        <v>0</v>
      </c>
      <c r="BL795" s="17" t="s">
        <v>151</v>
      </c>
      <c r="BM795" s="229" t="s">
        <v>1230</v>
      </c>
    </row>
    <row r="796" spans="1:47" s="2" customFormat="1" ht="12">
      <c r="A796" s="38"/>
      <c r="B796" s="39"/>
      <c r="C796" s="40"/>
      <c r="D796" s="231" t="s">
        <v>121</v>
      </c>
      <c r="E796" s="40"/>
      <c r="F796" s="232" t="s">
        <v>1229</v>
      </c>
      <c r="G796" s="40"/>
      <c r="H796" s="40"/>
      <c r="I796" s="136"/>
      <c r="J796" s="40"/>
      <c r="K796" s="40"/>
      <c r="L796" s="44"/>
      <c r="M796" s="233"/>
      <c r="N796" s="234"/>
      <c r="O796" s="84"/>
      <c r="P796" s="84"/>
      <c r="Q796" s="84"/>
      <c r="R796" s="84"/>
      <c r="S796" s="84"/>
      <c r="T796" s="85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T796" s="17" t="s">
        <v>121</v>
      </c>
      <c r="AU796" s="17" t="s">
        <v>159</v>
      </c>
    </row>
    <row r="797" spans="1:47" s="2" customFormat="1" ht="12">
      <c r="A797" s="38"/>
      <c r="B797" s="39"/>
      <c r="C797" s="40"/>
      <c r="D797" s="231" t="s">
        <v>153</v>
      </c>
      <c r="E797" s="40"/>
      <c r="F797" s="239" t="s">
        <v>1231</v>
      </c>
      <c r="G797" s="40"/>
      <c r="H797" s="40"/>
      <c r="I797" s="136"/>
      <c r="J797" s="40"/>
      <c r="K797" s="40"/>
      <c r="L797" s="44"/>
      <c r="M797" s="233"/>
      <c r="N797" s="234"/>
      <c r="O797" s="84"/>
      <c r="P797" s="84"/>
      <c r="Q797" s="84"/>
      <c r="R797" s="84"/>
      <c r="S797" s="84"/>
      <c r="T797" s="85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T797" s="17" t="s">
        <v>153</v>
      </c>
      <c r="AU797" s="17" t="s">
        <v>159</v>
      </c>
    </row>
    <row r="798" spans="1:65" s="2" customFormat="1" ht="16.5" customHeight="1">
      <c r="A798" s="38"/>
      <c r="B798" s="39"/>
      <c r="C798" s="218" t="s">
        <v>1232</v>
      </c>
      <c r="D798" s="218" t="s">
        <v>114</v>
      </c>
      <c r="E798" s="219" t="s">
        <v>1233</v>
      </c>
      <c r="F798" s="220" t="s">
        <v>1234</v>
      </c>
      <c r="G798" s="221" t="s">
        <v>398</v>
      </c>
      <c r="H798" s="222">
        <v>25</v>
      </c>
      <c r="I798" s="223"/>
      <c r="J798" s="224">
        <f>ROUND(I798*H798,2)</f>
        <v>0</v>
      </c>
      <c r="K798" s="220" t="s">
        <v>19</v>
      </c>
      <c r="L798" s="44"/>
      <c r="M798" s="225" t="s">
        <v>19</v>
      </c>
      <c r="N798" s="226" t="s">
        <v>43</v>
      </c>
      <c r="O798" s="84"/>
      <c r="P798" s="227">
        <f>O798*H798</f>
        <v>0</v>
      </c>
      <c r="Q798" s="227">
        <v>0</v>
      </c>
      <c r="R798" s="227">
        <f>Q798*H798</f>
        <v>0</v>
      </c>
      <c r="S798" s="227">
        <v>0</v>
      </c>
      <c r="T798" s="228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29" t="s">
        <v>151</v>
      </c>
      <c r="AT798" s="229" t="s">
        <v>114</v>
      </c>
      <c r="AU798" s="229" t="s">
        <v>159</v>
      </c>
      <c r="AY798" s="17" t="s">
        <v>111</v>
      </c>
      <c r="BE798" s="230">
        <f>IF(N798="základní",J798,0)</f>
        <v>0</v>
      </c>
      <c r="BF798" s="230">
        <f>IF(N798="snížená",J798,0)</f>
        <v>0</v>
      </c>
      <c r="BG798" s="230">
        <f>IF(N798="zákl. přenesená",J798,0)</f>
        <v>0</v>
      </c>
      <c r="BH798" s="230">
        <f>IF(N798="sníž. přenesená",J798,0)</f>
        <v>0</v>
      </c>
      <c r="BI798" s="230">
        <f>IF(N798="nulová",J798,0)</f>
        <v>0</v>
      </c>
      <c r="BJ798" s="17" t="s">
        <v>80</v>
      </c>
      <c r="BK798" s="230">
        <f>ROUND(I798*H798,2)</f>
        <v>0</v>
      </c>
      <c r="BL798" s="17" t="s">
        <v>151</v>
      </c>
      <c r="BM798" s="229" t="s">
        <v>1235</v>
      </c>
    </row>
    <row r="799" spans="1:47" s="2" customFormat="1" ht="12">
      <c r="A799" s="38"/>
      <c r="B799" s="39"/>
      <c r="C799" s="40"/>
      <c r="D799" s="231" t="s">
        <v>121</v>
      </c>
      <c r="E799" s="40"/>
      <c r="F799" s="232" t="s">
        <v>1234</v>
      </c>
      <c r="G799" s="40"/>
      <c r="H799" s="40"/>
      <c r="I799" s="136"/>
      <c r="J799" s="40"/>
      <c r="K799" s="40"/>
      <c r="L799" s="44"/>
      <c r="M799" s="233"/>
      <c r="N799" s="234"/>
      <c r="O799" s="84"/>
      <c r="P799" s="84"/>
      <c r="Q799" s="84"/>
      <c r="R799" s="84"/>
      <c r="S799" s="84"/>
      <c r="T799" s="85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T799" s="17" t="s">
        <v>121</v>
      </c>
      <c r="AU799" s="17" t="s">
        <v>159</v>
      </c>
    </row>
    <row r="800" spans="1:47" s="2" customFormat="1" ht="12">
      <c r="A800" s="38"/>
      <c r="B800" s="39"/>
      <c r="C800" s="40"/>
      <c r="D800" s="231" t="s">
        <v>153</v>
      </c>
      <c r="E800" s="40"/>
      <c r="F800" s="239" t="s">
        <v>1236</v>
      </c>
      <c r="G800" s="40"/>
      <c r="H800" s="40"/>
      <c r="I800" s="136"/>
      <c r="J800" s="40"/>
      <c r="K800" s="40"/>
      <c r="L800" s="44"/>
      <c r="M800" s="233"/>
      <c r="N800" s="234"/>
      <c r="O800" s="84"/>
      <c r="P800" s="84"/>
      <c r="Q800" s="84"/>
      <c r="R800" s="84"/>
      <c r="S800" s="84"/>
      <c r="T800" s="85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T800" s="17" t="s">
        <v>153</v>
      </c>
      <c r="AU800" s="17" t="s">
        <v>159</v>
      </c>
    </row>
    <row r="801" spans="1:51" s="13" customFormat="1" ht="12">
      <c r="A801" s="13"/>
      <c r="B801" s="240"/>
      <c r="C801" s="241"/>
      <c r="D801" s="231" t="s">
        <v>402</v>
      </c>
      <c r="E801" s="242" t="s">
        <v>19</v>
      </c>
      <c r="F801" s="243" t="s">
        <v>1237</v>
      </c>
      <c r="G801" s="241"/>
      <c r="H801" s="244">
        <v>3.3</v>
      </c>
      <c r="I801" s="245"/>
      <c r="J801" s="241"/>
      <c r="K801" s="241"/>
      <c r="L801" s="246"/>
      <c r="M801" s="247"/>
      <c r="N801" s="248"/>
      <c r="O801" s="248"/>
      <c r="P801" s="248"/>
      <c r="Q801" s="248"/>
      <c r="R801" s="248"/>
      <c r="S801" s="248"/>
      <c r="T801" s="249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0" t="s">
        <v>402</v>
      </c>
      <c r="AU801" s="250" t="s">
        <v>159</v>
      </c>
      <c r="AV801" s="13" t="s">
        <v>82</v>
      </c>
      <c r="AW801" s="13" t="s">
        <v>33</v>
      </c>
      <c r="AX801" s="13" t="s">
        <v>72</v>
      </c>
      <c r="AY801" s="250" t="s">
        <v>111</v>
      </c>
    </row>
    <row r="802" spans="1:51" s="13" customFormat="1" ht="12">
      <c r="A802" s="13"/>
      <c r="B802" s="240"/>
      <c r="C802" s="241"/>
      <c r="D802" s="231" t="s">
        <v>402</v>
      </c>
      <c r="E802" s="242" t="s">
        <v>19</v>
      </c>
      <c r="F802" s="243" t="s">
        <v>1238</v>
      </c>
      <c r="G802" s="241"/>
      <c r="H802" s="244">
        <v>4.6</v>
      </c>
      <c r="I802" s="245"/>
      <c r="J802" s="241"/>
      <c r="K802" s="241"/>
      <c r="L802" s="246"/>
      <c r="M802" s="247"/>
      <c r="N802" s="248"/>
      <c r="O802" s="248"/>
      <c r="P802" s="248"/>
      <c r="Q802" s="248"/>
      <c r="R802" s="248"/>
      <c r="S802" s="248"/>
      <c r="T802" s="249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0" t="s">
        <v>402</v>
      </c>
      <c r="AU802" s="250" t="s">
        <v>159</v>
      </c>
      <c r="AV802" s="13" t="s">
        <v>82</v>
      </c>
      <c r="AW802" s="13" t="s">
        <v>33</v>
      </c>
      <c r="AX802" s="13" t="s">
        <v>72</v>
      </c>
      <c r="AY802" s="250" t="s">
        <v>111</v>
      </c>
    </row>
    <row r="803" spans="1:51" s="13" customFormat="1" ht="12">
      <c r="A803" s="13"/>
      <c r="B803" s="240"/>
      <c r="C803" s="241"/>
      <c r="D803" s="231" t="s">
        <v>402</v>
      </c>
      <c r="E803" s="242" t="s">
        <v>19</v>
      </c>
      <c r="F803" s="243" t="s">
        <v>1239</v>
      </c>
      <c r="G803" s="241"/>
      <c r="H803" s="244">
        <v>3.6</v>
      </c>
      <c r="I803" s="245"/>
      <c r="J803" s="241"/>
      <c r="K803" s="241"/>
      <c r="L803" s="246"/>
      <c r="M803" s="247"/>
      <c r="N803" s="248"/>
      <c r="O803" s="248"/>
      <c r="P803" s="248"/>
      <c r="Q803" s="248"/>
      <c r="R803" s="248"/>
      <c r="S803" s="248"/>
      <c r="T803" s="24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0" t="s">
        <v>402</v>
      </c>
      <c r="AU803" s="250" t="s">
        <v>159</v>
      </c>
      <c r="AV803" s="13" t="s">
        <v>82</v>
      </c>
      <c r="AW803" s="13" t="s">
        <v>33</v>
      </c>
      <c r="AX803" s="13" t="s">
        <v>72</v>
      </c>
      <c r="AY803" s="250" t="s">
        <v>111</v>
      </c>
    </row>
    <row r="804" spans="1:51" s="13" customFormat="1" ht="12">
      <c r="A804" s="13"/>
      <c r="B804" s="240"/>
      <c r="C804" s="241"/>
      <c r="D804" s="231" t="s">
        <v>402</v>
      </c>
      <c r="E804" s="242" t="s">
        <v>19</v>
      </c>
      <c r="F804" s="243" t="s">
        <v>1240</v>
      </c>
      <c r="G804" s="241"/>
      <c r="H804" s="244">
        <v>5.6</v>
      </c>
      <c r="I804" s="245"/>
      <c r="J804" s="241"/>
      <c r="K804" s="241"/>
      <c r="L804" s="246"/>
      <c r="M804" s="247"/>
      <c r="N804" s="248"/>
      <c r="O804" s="248"/>
      <c r="P804" s="248"/>
      <c r="Q804" s="248"/>
      <c r="R804" s="248"/>
      <c r="S804" s="248"/>
      <c r="T804" s="249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0" t="s">
        <v>402</v>
      </c>
      <c r="AU804" s="250" t="s">
        <v>159</v>
      </c>
      <c r="AV804" s="13" t="s">
        <v>82</v>
      </c>
      <c r="AW804" s="13" t="s">
        <v>33</v>
      </c>
      <c r="AX804" s="13" t="s">
        <v>72</v>
      </c>
      <c r="AY804" s="250" t="s">
        <v>111</v>
      </c>
    </row>
    <row r="805" spans="1:51" s="13" customFormat="1" ht="12">
      <c r="A805" s="13"/>
      <c r="B805" s="240"/>
      <c r="C805" s="241"/>
      <c r="D805" s="231" t="s">
        <v>402</v>
      </c>
      <c r="E805" s="242" t="s">
        <v>19</v>
      </c>
      <c r="F805" s="243" t="s">
        <v>1241</v>
      </c>
      <c r="G805" s="241"/>
      <c r="H805" s="244">
        <v>7.9</v>
      </c>
      <c r="I805" s="245"/>
      <c r="J805" s="241"/>
      <c r="K805" s="241"/>
      <c r="L805" s="246"/>
      <c r="M805" s="247"/>
      <c r="N805" s="248"/>
      <c r="O805" s="248"/>
      <c r="P805" s="248"/>
      <c r="Q805" s="248"/>
      <c r="R805" s="248"/>
      <c r="S805" s="248"/>
      <c r="T805" s="249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0" t="s">
        <v>402</v>
      </c>
      <c r="AU805" s="250" t="s">
        <v>159</v>
      </c>
      <c r="AV805" s="13" t="s">
        <v>82</v>
      </c>
      <c r="AW805" s="13" t="s">
        <v>33</v>
      </c>
      <c r="AX805" s="13" t="s">
        <v>72</v>
      </c>
      <c r="AY805" s="250" t="s">
        <v>111</v>
      </c>
    </row>
    <row r="806" spans="1:51" s="14" customFormat="1" ht="12">
      <c r="A806" s="14"/>
      <c r="B806" s="251"/>
      <c r="C806" s="252"/>
      <c r="D806" s="231" t="s">
        <v>402</v>
      </c>
      <c r="E806" s="253" t="s">
        <v>19</v>
      </c>
      <c r="F806" s="254" t="s">
        <v>409</v>
      </c>
      <c r="G806" s="252"/>
      <c r="H806" s="255">
        <v>25</v>
      </c>
      <c r="I806" s="256"/>
      <c r="J806" s="252"/>
      <c r="K806" s="252"/>
      <c r="L806" s="257"/>
      <c r="M806" s="258"/>
      <c r="N806" s="259"/>
      <c r="O806" s="259"/>
      <c r="P806" s="259"/>
      <c r="Q806" s="259"/>
      <c r="R806" s="259"/>
      <c r="S806" s="259"/>
      <c r="T806" s="260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1" t="s">
        <v>402</v>
      </c>
      <c r="AU806" s="261" t="s">
        <v>159</v>
      </c>
      <c r="AV806" s="14" t="s">
        <v>164</v>
      </c>
      <c r="AW806" s="14" t="s">
        <v>33</v>
      </c>
      <c r="AX806" s="14" t="s">
        <v>80</v>
      </c>
      <c r="AY806" s="261" t="s">
        <v>111</v>
      </c>
    </row>
    <row r="807" spans="1:65" s="2" customFormat="1" ht="16.5" customHeight="1">
      <c r="A807" s="38"/>
      <c r="B807" s="39"/>
      <c r="C807" s="218" t="s">
        <v>1242</v>
      </c>
      <c r="D807" s="218" t="s">
        <v>114</v>
      </c>
      <c r="E807" s="219" t="s">
        <v>1243</v>
      </c>
      <c r="F807" s="220" t="s">
        <v>1244</v>
      </c>
      <c r="G807" s="221" t="s">
        <v>398</v>
      </c>
      <c r="H807" s="222">
        <v>29.4</v>
      </c>
      <c r="I807" s="223"/>
      <c r="J807" s="224">
        <f>ROUND(I807*H807,2)</f>
        <v>0</v>
      </c>
      <c r="K807" s="220" t="s">
        <v>19</v>
      </c>
      <c r="L807" s="44"/>
      <c r="M807" s="225" t="s">
        <v>19</v>
      </c>
      <c r="N807" s="226" t="s">
        <v>43</v>
      </c>
      <c r="O807" s="84"/>
      <c r="P807" s="227">
        <f>O807*H807</f>
        <v>0</v>
      </c>
      <c r="Q807" s="227">
        <v>0</v>
      </c>
      <c r="R807" s="227">
        <f>Q807*H807</f>
        <v>0</v>
      </c>
      <c r="S807" s="227">
        <v>0</v>
      </c>
      <c r="T807" s="228">
        <f>S807*H807</f>
        <v>0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229" t="s">
        <v>151</v>
      </c>
      <c r="AT807" s="229" t="s">
        <v>114</v>
      </c>
      <c r="AU807" s="229" t="s">
        <v>159</v>
      </c>
      <c r="AY807" s="17" t="s">
        <v>111</v>
      </c>
      <c r="BE807" s="230">
        <f>IF(N807="základní",J807,0)</f>
        <v>0</v>
      </c>
      <c r="BF807" s="230">
        <f>IF(N807="snížená",J807,0)</f>
        <v>0</v>
      </c>
      <c r="BG807" s="230">
        <f>IF(N807="zákl. přenesená",J807,0)</f>
        <v>0</v>
      </c>
      <c r="BH807" s="230">
        <f>IF(N807="sníž. přenesená",J807,0)</f>
        <v>0</v>
      </c>
      <c r="BI807" s="230">
        <f>IF(N807="nulová",J807,0)</f>
        <v>0</v>
      </c>
      <c r="BJ807" s="17" t="s">
        <v>80</v>
      </c>
      <c r="BK807" s="230">
        <f>ROUND(I807*H807,2)</f>
        <v>0</v>
      </c>
      <c r="BL807" s="17" t="s">
        <v>151</v>
      </c>
      <c r="BM807" s="229" t="s">
        <v>1245</v>
      </c>
    </row>
    <row r="808" spans="1:47" s="2" customFormat="1" ht="12">
      <c r="A808" s="38"/>
      <c r="B808" s="39"/>
      <c r="C808" s="40"/>
      <c r="D808" s="231" t="s">
        <v>121</v>
      </c>
      <c r="E808" s="40"/>
      <c r="F808" s="232" t="s">
        <v>1244</v>
      </c>
      <c r="G808" s="40"/>
      <c r="H808" s="40"/>
      <c r="I808" s="136"/>
      <c r="J808" s="40"/>
      <c r="K808" s="40"/>
      <c r="L808" s="44"/>
      <c r="M808" s="233"/>
      <c r="N808" s="234"/>
      <c r="O808" s="84"/>
      <c r="P808" s="84"/>
      <c r="Q808" s="84"/>
      <c r="R808" s="84"/>
      <c r="S808" s="84"/>
      <c r="T808" s="85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T808" s="17" t="s">
        <v>121</v>
      </c>
      <c r="AU808" s="17" t="s">
        <v>159</v>
      </c>
    </row>
    <row r="809" spans="1:47" s="2" customFormat="1" ht="12">
      <c r="A809" s="38"/>
      <c r="B809" s="39"/>
      <c r="C809" s="40"/>
      <c r="D809" s="231" t="s">
        <v>153</v>
      </c>
      <c r="E809" s="40"/>
      <c r="F809" s="239" t="s">
        <v>1246</v>
      </c>
      <c r="G809" s="40"/>
      <c r="H809" s="40"/>
      <c r="I809" s="136"/>
      <c r="J809" s="40"/>
      <c r="K809" s="40"/>
      <c r="L809" s="44"/>
      <c r="M809" s="233"/>
      <c r="N809" s="234"/>
      <c r="O809" s="84"/>
      <c r="P809" s="84"/>
      <c r="Q809" s="84"/>
      <c r="R809" s="84"/>
      <c r="S809" s="84"/>
      <c r="T809" s="85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T809" s="17" t="s">
        <v>153</v>
      </c>
      <c r="AU809" s="17" t="s">
        <v>159</v>
      </c>
    </row>
    <row r="810" spans="1:51" s="13" customFormat="1" ht="12">
      <c r="A810" s="13"/>
      <c r="B810" s="240"/>
      <c r="C810" s="241"/>
      <c r="D810" s="231" t="s">
        <v>402</v>
      </c>
      <c r="E810" s="242" t="s">
        <v>19</v>
      </c>
      <c r="F810" s="243" t="s">
        <v>1247</v>
      </c>
      <c r="G810" s="241"/>
      <c r="H810" s="244">
        <v>13.4</v>
      </c>
      <c r="I810" s="245"/>
      <c r="J810" s="241"/>
      <c r="K810" s="241"/>
      <c r="L810" s="246"/>
      <c r="M810" s="247"/>
      <c r="N810" s="248"/>
      <c r="O810" s="248"/>
      <c r="P810" s="248"/>
      <c r="Q810" s="248"/>
      <c r="R810" s="248"/>
      <c r="S810" s="248"/>
      <c r="T810" s="249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0" t="s">
        <v>402</v>
      </c>
      <c r="AU810" s="250" t="s">
        <v>159</v>
      </c>
      <c r="AV810" s="13" t="s">
        <v>82</v>
      </c>
      <c r="AW810" s="13" t="s">
        <v>33</v>
      </c>
      <c r="AX810" s="13" t="s">
        <v>72</v>
      </c>
      <c r="AY810" s="250" t="s">
        <v>111</v>
      </c>
    </row>
    <row r="811" spans="1:51" s="13" customFormat="1" ht="12">
      <c r="A811" s="13"/>
      <c r="B811" s="240"/>
      <c r="C811" s="241"/>
      <c r="D811" s="231" t="s">
        <v>402</v>
      </c>
      <c r="E811" s="242" t="s">
        <v>19</v>
      </c>
      <c r="F811" s="243" t="s">
        <v>1248</v>
      </c>
      <c r="G811" s="241"/>
      <c r="H811" s="244">
        <v>13.4</v>
      </c>
      <c r="I811" s="245"/>
      <c r="J811" s="241"/>
      <c r="K811" s="241"/>
      <c r="L811" s="246"/>
      <c r="M811" s="247"/>
      <c r="N811" s="248"/>
      <c r="O811" s="248"/>
      <c r="P811" s="248"/>
      <c r="Q811" s="248"/>
      <c r="R811" s="248"/>
      <c r="S811" s="248"/>
      <c r="T811" s="24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0" t="s">
        <v>402</v>
      </c>
      <c r="AU811" s="250" t="s">
        <v>159</v>
      </c>
      <c r="AV811" s="13" t="s">
        <v>82</v>
      </c>
      <c r="AW811" s="13" t="s">
        <v>33</v>
      </c>
      <c r="AX811" s="13" t="s">
        <v>72</v>
      </c>
      <c r="AY811" s="250" t="s">
        <v>111</v>
      </c>
    </row>
    <row r="812" spans="1:51" s="13" customFormat="1" ht="12">
      <c r="A812" s="13"/>
      <c r="B812" s="240"/>
      <c r="C812" s="241"/>
      <c r="D812" s="231" t="s">
        <v>402</v>
      </c>
      <c r="E812" s="242" t="s">
        <v>19</v>
      </c>
      <c r="F812" s="243" t="s">
        <v>1249</v>
      </c>
      <c r="G812" s="241"/>
      <c r="H812" s="244">
        <v>2.6</v>
      </c>
      <c r="I812" s="245"/>
      <c r="J812" s="241"/>
      <c r="K812" s="241"/>
      <c r="L812" s="246"/>
      <c r="M812" s="247"/>
      <c r="N812" s="248"/>
      <c r="O812" s="248"/>
      <c r="P812" s="248"/>
      <c r="Q812" s="248"/>
      <c r="R812" s="248"/>
      <c r="S812" s="248"/>
      <c r="T812" s="249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0" t="s">
        <v>402</v>
      </c>
      <c r="AU812" s="250" t="s">
        <v>159</v>
      </c>
      <c r="AV812" s="13" t="s">
        <v>82</v>
      </c>
      <c r="AW812" s="13" t="s">
        <v>33</v>
      </c>
      <c r="AX812" s="13" t="s">
        <v>72</v>
      </c>
      <c r="AY812" s="250" t="s">
        <v>111</v>
      </c>
    </row>
    <row r="813" spans="1:51" s="14" customFormat="1" ht="12">
      <c r="A813" s="14"/>
      <c r="B813" s="251"/>
      <c r="C813" s="252"/>
      <c r="D813" s="231" t="s">
        <v>402</v>
      </c>
      <c r="E813" s="253" t="s">
        <v>19</v>
      </c>
      <c r="F813" s="254" t="s">
        <v>409</v>
      </c>
      <c r="G813" s="252"/>
      <c r="H813" s="255">
        <v>29.400000000000002</v>
      </c>
      <c r="I813" s="256"/>
      <c r="J813" s="252"/>
      <c r="K813" s="252"/>
      <c r="L813" s="257"/>
      <c r="M813" s="258"/>
      <c r="N813" s="259"/>
      <c r="O813" s="259"/>
      <c r="P813" s="259"/>
      <c r="Q813" s="259"/>
      <c r="R813" s="259"/>
      <c r="S813" s="259"/>
      <c r="T813" s="260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61" t="s">
        <v>402</v>
      </c>
      <c r="AU813" s="261" t="s">
        <v>159</v>
      </c>
      <c r="AV813" s="14" t="s">
        <v>164</v>
      </c>
      <c r="AW813" s="14" t="s">
        <v>33</v>
      </c>
      <c r="AX813" s="14" t="s">
        <v>80</v>
      </c>
      <c r="AY813" s="261" t="s">
        <v>111</v>
      </c>
    </row>
    <row r="814" spans="1:65" s="2" customFormat="1" ht="16.5" customHeight="1">
      <c r="A814" s="38"/>
      <c r="B814" s="39"/>
      <c r="C814" s="218" t="s">
        <v>1250</v>
      </c>
      <c r="D814" s="218" t="s">
        <v>114</v>
      </c>
      <c r="E814" s="219" t="s">
        <v>1251</v>
      </c>
      <c r="F814" s="220" t="s">
        <v>1252</v>
      </c>
      <c r="G814" s="221" t="s">
        <v>398</v>
      </c>
      <c r="H814" s="222">
        <v>1.6</v>
      </c>
      <c r="I814" s="223"/>
      <c r="J814" s="224">
        <f>ROUND(I814*H814,2)</f>
        <v>0</v>
      </c>
      <c r="K814" s="220" t="s">
        <v>19</v>
      </c>
      <c r="L814" s="44"/>
      <c r="M814" s="225" t="s">
        <v>19</v>
      </c>
      <c r="N814" s="226" t="s">
        <v>43</v>
      </c>
      <c r="O814" s="84"/>
      <c r="P814" s="227">
        <f>O814*H814</f>
        <v>0</v>
      </c>
      <c r="Q814" s="227">
        <v>0</v>
      </c>
      <c r="R814" s="227">
        <f>Q814*H814</f>
        <v>0</v>
      </c>
      <c r="S814" s="227">
        <v>0</v>
      </c>
      <c r="T814" s="228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29" t="s">
        <v>151</v>
      </c>
      <c r="AT814" s="229" t="s">
        <v>114</v>
      </c>
      <c r="AU814" s="229" t="s">
        <v>159</v>
      </c>
      <c r="AY814" s="17" t="s">
        <v>111</v>
      </c>
      <c r="BE814" s="230">
        <f>IF(N814="základní",J814,0)</f>
        <v>0</v>
      </c>
      <c r="BF814" s="230">
        <f>IF(N814="snížená",J814,0)</f>
        <v>0</v>
      </c>
      <c r="BG814" s="230">
        <f>IF(N814="zákl. přenesená",J814,0)</f>
        <v>0</v>
      </c>
      <c r="BH814" s="230">
        <f>IF(N814="sníž. přenesená",J814,0)</f>
        <v>0</v>
      </c>
      <c r="BI814" s="230">
        <f>IF(N814="nulová",J814,0)</f>
        <v>0</v>
      </c>
      <c r="BJ814" s="17" t="s">
        <v>80</v>
      </c>
      <c r="BK814" s="230">
        <f>ROUND(I814*H814,2)</f>
        <v>0</v>
      </c>
      <c r="BL814" s="17" t="s">
        <v>151</v>
      </c>
      <c r="BM814" s="229" t="s">
        <v>1253</v>
      </c>
    </row>
    <row r="815" spans="1:47" s="2" customFormat="1" ht="12">
      <c r="A815" s="38"/>
      <c r="B815" s="39"/>
      <c r="C815" s="40"/>
      <c r="D815" s="231" t="s">
        <v>121</v>
      </c>
      <c r="E815" s="40"/>
      <c r="F815" s="232" t="s">
        <v>1252</v>
      </c>
      <c r="G815" s="40"/>
      <c r="H815" s="40"/>
      <c r="I815" s="136"/>
      <c r="J815" s="40"/>
      <c r="K815" s="40"/>
      <c r="L815" s="44"/>
      <c r="M815" s="233"/>
      <c r="N815" s="234"/>
      <c r="O815" s="84"/>
      <c r="P815" s="84"/>
      <c r="Q815" s="84"/>
      <c r="R815" s="84"/>
      <c r="S815" s="84"/>
      <c r="T815" s="85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T815" s="17" t="s">
        <v>121</v>
      </c>
      <c r="AU815" s="17" t="s">
        <v>159</v>
      </c>
    </row>
    <row r="816" spans="1:47" s="2" customFormat="1" ht="12">
      <c r="A816" s="38"/>
      <c r="B816" s="39"/>
      <c r="C816" s="40"/>
      <c r="D816" s="231" t="s">
        <v>153</v>
      </c>
      <c r="E816" s="40"/>
      <c r="F816" s="239" t="s">
        <v>1254</v>
      </c>
      <c r="G816" s="40"/>
      <c r="H816" s="40"/>
      <c r="I816" s="136"/>
      <c r="J816" s="40"/>
      <c r="K816" s="40"/>
      <c r="L816" s="44"/>
      <c r="M816" s="233"/>
      <c r="N816" s="234"/>
      <c r="O816" s="84"/>
      <c r="P816" s="84"/>
      <c r="Q816" s="84"/>
      <c r="R816" s="84"/>
      <c r="S816" s="84"/>
      <c r="T816" s="85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T816" s="17" t="s">
        <v>153</v>
      </c>
      <c r="AU816" s="17" t="s">
        <v>159</v>
      </c>
    </row>
    <row r="817" spans="1:65" s="2" customFormat="1" ht="16.5" customHeight="1">
      <c r="A817" s="38"/>
      <c r="B817" s="39"/>
      <c r="C817" s="218" t="s">
        <v>1255</v>
      </c>
      <c r="D817" s="218" t="s">
        <v>114</v>
      </c>
      <c r="E817" s="219" t="s">
        <v>1256</v>
      </c>
      <c r="F817" s="220" t="s">
        <v>1257</v>
      </c>
      <c r="G817" s="221" t="s">
        <v>398</v>
      </c>
      <c r="H817" s="222">
        <v>54.3</v>
      </c>
      <c r="I817" s="223"/>
      <c r="J817" s="224">
        <f>ROUND(I817*H817,2)</f>
        <v>0</v>
      </c>
      <c r="K817" s="220" t="s">
        <v>19</v>
      </c>
      <c r="L817" s="44"/>
      <c r="M817" s="225" t="s">
        <v>19</v>
      </c>
      <c r="N817" s="226" t="s">
        <v>43</v>
      </c>
      <c r="O817" s="84"/>
      <c r="P817" s="227">
        <f>O817*H817</f>
        <v>0</v>
      </c>
      <c r="Q817" s="227">
        <v>0</v>
      </c>
      <c r="R817" s="227">
        <f>Q817*H817</f>
        <v>0</v>
      </c>
      <c r="S817" s="227">
        <v>0</v>
      </c>
      <c r="T817" s="228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29" t="s">
        <v>151</v>
      </c>
      <c r="AT817" s="229" t="s">
        <v>114</v>
      </c>
      <c r="AU817" s="229" t="s">
        <v>159</v>
      </c>
      <c r="AY817" s="17" t="s">
        <v>111</v>
      </c>
      <c r="BE817" s="230">
        <f>IF(N817="základní",J817,0)</f>
        <v>0</v>
      </c>
      <c r="BF817" s="230">
        <f>IF(N817="snížená",J817,0)</f>
        <v>0</v>
      </c>
      <c r="BG817" s="230">
        <f>IF(N817="zákl. přenesená",J817,0)</f>
        <v>0</v>
      </c>
      <c r="BH817" s="230">
        <f>IF(N817="sníž. přenesená",J817,0)</f>
        <v>0</v>
      </c>
      <c r="BI817" s="230">
        <f>IF(N817="nulová",J817,0)</f>
        <v>0</v>
      </c>
      <c r="BJ817" s="17" t="s">
        <v>80</v>
      </c>
      <c r="BK817" s="230">
        <f>ROUND(I817*H817,2)</f>
        <v>0</v>
      </c>
      <c r="BL817" s="17" t="s">
        <v>151</v>
      </c>
      <c r="BM817" s="229" t="s">
        <v>1258</v>
      </c>
    </row>
    <row r="818" spans="1:47" s="2" customFormat="1" ht="12">
      <c r="A818" s="38"/>
      <c r="B818" s="39"/>
      <c r="C818" s="40"/>
      <c r="D818" s="231" t="s">
        <v>121</v>
      </c>
      <c r="E818" s="40"/>
      <c r="F818" s="232" t="s">
        <v>1257</v>
      </c>
      <c r="G818" s="40"/>
      <c r="H818" s="40"/>
      <c r="I818" s="136"/>
      <c r="J818" s="40"/>
      <c r="K818" s="40"/>
      <c r="L818" s="44"/>
      <c r="M818" s="233"/>
      <c r="N818" s="234"/>
      <c r="O818" s="84"/>
      <c r="P818" s="84"/>
      <c r="Q818" s="84"/>
      <c r="R818" s="84"/>
      <c r="S818" s="84"/>
      <c r="T818" s="85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T818" s="17" t="s">
        <v>121</v>
      </c>
      <c r="AU818" s="17" t="s">
        <v>159</v>
      </c>
    </row>
    <row r="819" spans="1:47" s="2" customFormat="1" ht="12">
      <c r="A819" s="38"/>
      <c r="B819" s="39"/>
      <c r="C819" s="40"/>
      <c r="D819" s="231" t="s">
        <v>153</v>
      </c>
      <c r="E819" s="40"/>
      <c r="F819" s="239" t="s">
        <v>1259</v>
      </c>
      <c r="G819" s="40"/>
      <c r="H819" s="40"/>
      <c r="I819" s="136"/>
      <c r="J819" s="40"/>
      <c r="K819" s="40"/>
      <c r="L819" s="44"/>
      <c r="M819" s="233"/>
      <c r="N819" s="234"/>
      <c r="O819" s="84"/>
      <c r="P819" s="84"/>
      <c r="Q819" s="84"/>
      <c r="R819" s="84"/>
      <c r="S819" s="84"/>
      <c r="T819" s="85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T819" s="17" t="s">
        <v>153</v>
      </c>
      <c r="AU819" s="17" t="s">
        <v>159</v>
      </c>
    </row>
    <row r="820" spans="1:51" s="13" customFormat="1" ht="12">
      <c r="A820" s="13"/>
      <c r="B820" s="240"/>
      <c r="C820" s="241"/>
      <c r="D820" s="231" t="s">
        <v>402</v>
      </c>
      <c r="E820" s="242" t="s">
        <v>19</v>
      </c>
      <c r="F820" s="243" t="s">
        <v>1260</v>
      </c>
      <c r="G820" s="241"/>
      <c r="H820" s="244">
        <v>19.4</v>
      </c>
      <c r="I820" s="245"/>
      <c r="J820" s="241"/>
      <c r="K820" s="241"/>
      <c r="L820" s="246"/>
      <c r="M820" s="247"/>
      <c r="N820" s="248"/>
      <c r="O820" s="248"/>
      <c r="P820" s="248"/>
      <c r="Q820" s="248"/>
      <c r="R820" s="248"/>
      <c r="S820" s="248"/>
      <c r="T820" s="249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0" t="s">
        <v>402</v>
      </c>
      <c r="AU820" s="250" t="s">
        <v>159</v>
      </c>
      <c r="AV820" s="13" t="s">
        <v>82</v>
      </c>
      <c r="AW820" s="13" t="s">
        <v>33</v>
      </c>
      <c r="AX820" s="13" t="s">
        <v>72</v>
      </c>
      <c r="AY820" s="250" t="s">
        <v>111</v>
      </c>
    </row>
    <row r="821" spans="1:51" s="13" customFormat="1" ht="12">
      <c r="A821" s="13"/>
      <c r="B821" s="240"/>
      <c r="C821" s="241"/>
      <c r="D821" s="231" t="s">
        <v>402</v>
      </c>
      <c r="E821" s="242" t="s">
        <v>19</v>
      </c>
      <c r="F821" s="243" t="s">
        <v>1261</v>
      </c>
      <c r="G821" s="241"/>
      <c r="H821" s="244">
        <v>1.6</v>
      </c>
      <c r="I821" s="245"/>
      <c r="J821" s="241"/>
      <c r="K821" s="241"/>
      <c r="L821" s="246"/>
      <c r="M821" s="247"/>
      <c r="N821" s="248"/>
      <c r="O821" s="248"/>
      <c r="P821" s="248"/>
      <c r="Q821" s="248"/>
      <c r="R821" s="248"/>
      <c r="S821" s="248"/>
      <c r="T821" s="24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0" t="s">
        <v>402</v>
      </c>
      <c r="AU821" s="250" t="s">
        <v>159</v>
      </c>
      <c r="AV821" s="13" t="s">
        <v>82</v>
      </c>
      <c r="AW821" s="13" t="s">
        <v>33</v>
      </c>
      <c r="AX821" s="13" t="s">
        <v>72</v>
      </c>
      <c r="AY821" s="250" t="s">
        <v>111</v>
      </c>
    </row>
    <row r="822" spans="1:51" s="13" customFormat="1" ht="12">
      <c r="A822" s="13"/>
      <c r="B822" s="240"/>
      <c r="C822" s="241"/>
      <c r="D822" s="231" t="s">
        <v>402</v>
      </c>
      <c r="E822" s="242" t="s">
        <v>19</v>
      </c>
      <c r="F822" s="243" t="s">
        <v>1262</v>
      </c>
      <c r="G822" s="241"/>
      <c r="H822" s="244">
        <v>4.8</v>
      </c>
      <c r="I822" s="245"/>
      <c r="J822" s="241"/>
      <c r="K822" s="241"/>
      <c r="L822" s="246"/>
      <c r="M822" s="247"/>
      <c r="N822" s="248"/>
      <c r="O822" s="248"/>
      <c r="P822" s="248"/>
      <c r="Q822" s="248"/>
      <c r="R822" s="248"/>
      <c r="S822" s="248"/>
      <c r="T822" s="249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50" t="s">
        <v>402</v>
      </c>
      <c r="AU822" s="250" t="s">
        <v>159</v>
      </c>
      <c r="AV822" s="13" t="s">
        <v>82</v>
      </c>
      <c r="AW822" s="13" t="s">
        <v>33</v>
      </c>
      <c r="AX822" s="13" t="s">
        <v>72</v>
      </c>
      <c r="AY822" s="250" t="s">
        <v>111</v>
      </c>
    </row>
    <row r="823" spans="1:51" s="13" customFormat="1" ht="12">
      <c r="A823" s="13"/>
      <c r="B823" s="240"/>
      <c r="C823" s="241"/>
      <c r="D823" s="231" t="s">
        <v>402</v>
      </c>
      <c r="E823" s="242" t="s">
        <v>19</v>
      </c>
      <c r="F823" s="243" t="s">
        <v>1263</v>
      </c>
      <c r="G823" s="241"/>
      <c r="H823" s="244">
        <v>12.3</v>
      </c>
      <c r="I823" s="245"/>
      <c r="J823" s="241"/>
      <c r="K823" s="241"/>
      <c r="L823" s="246"/>
      <c r="M823" s="247"/>
      <c r="N823" s="248"/>
      <c r="O823" s="248"/>
      <c r="P823" s="248"/>
      <c r="Q823" s="248"/>
      <c r="R823" s="248"/>
      <c r="S823" s="248"/>
      <c r="T823" s="24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0" t="s">
        <v>402</v>
      </c>
      <c r="AU823" s="250" t="s">
        <v>159</v>
      </c>
      <c r="AV823" s="13" t="s">
        <v>82</v>
      </c>
      <c r="AW823" s="13" t="s">
        <v>33</v>
      </c>
      <c r="AX823" s="13" t="s">
        <v>72</v>
      </c>
      <c r="AY823" s="250" t="s">
        <v>111</v>
      </c>
    </row>
    <row r="824" spans="1:51" s="13" customFormat="1" ht="12">
      <c r="A824" s="13"/>
      <c r="B824" s="240"/>
      <c r="C824" s="241"/>
      <c r="D824" s="231" t="s">
        <v>402</v>
      </c>
      <c r="E824" s="242" t="s">
        <v>19</v>
      </c>
      <c r="F824" s="243" t="s">
        <v>1264</v>
      </c>
      <c r="G824" s="241"/>
      <c r="H824" s="244">
        <v>15.6</v>
      </c>
      <c r="I824" s="245"/>
      <c r="J824" s="241"/>
      <c r="K824" s="241"/>
      <c r="L824" s="246"/>
      <c r="M824" s="247"/>
      <c r="N824" s="248"/>
      <c r="O824" s="248"/>
      <c r="P824" s="248"/>
      <c r="Q824" s="248"/>
      <c r="R824" s="248"/>
      <c r="S824" s="248"/>
      <c r="T824" s="249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0" t="s">
        <v>402</v>
      </c>
      <c r="AU824" s="250" t="s">
        <v>159</v>
      </c>
      <c r="AV824" s="13" t="s">
        <v>82</v>
      </c>
      <c r="AW824" s="13" t="s">
        <v>33</v>
      </c>
      <c r="AX824" s="13" t="s">
        <v>72</v>
      </c>
      <c r="AY824" s="250" t="s">
        <v>111</v>
      </c>
    </row>
    <row r="825" spans="1:51" s="13" customFormat="1" ht="12">
      <c r="A825" s="13"/>
      <c r="B825" s="240"/>
      <c r="C825" s="241"/>
      <c r="D825" s="231" t="s">
        <v>402</v>
      </c>
      <c r="E825" s="242" t="s">
        <v>19</v>
      </c>
      <c r="F825" s="243" t="s">
        <v>1265</v>
      </c>
      <c r="G825" s="241"/>
      <c r="H825" s="244">
        <v>0.6</v>
      </c>
      <c r="I825" s="245"/>
      <c r="J825" s="241"/>
      <c r="K825" s="241"/>
      <c r="L825" s="246"/>
      <c r="M825" s="247"/>
      <c r="N825" s="248"/>
      <c r="O825" s="248"/>
      <c r="P825" s="248"/>
      <c r="Q825" s="248"/>
      <c r="R825" s="248"/>
      <c r="S825" s="248"/>
      <c r="T825" s="249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0" t="s">
        <v>402</v>
      </c>
      <c r="AU825" s="250" t="s">
        <v>159</v>
      </c>
      <c r="AV825" s="13" t="s">
        <v>82</v>
      </c>
      <c r="AW825" s="13" t="s">
        <v>33</v>
      </c>
      <c r="AX825" s="13" t="s">
        <v>72</v>
      </c>
      <c r="AY825" s="250" t="s">
        <v>111</v>
      </c>
    </row>
    <row r="826" spans="1:51" s="14" customFormat="1" ht="12">
      <c r="A826" s="14"/>
      <c r="B826" s="251"/>
      <c r="C826" s="252"/>
      <c r="D826" s="231" t="s">
        <v>402</v>
      </c>
      <c r="E826" s="253" t="s">
        <v>19</v>
      </c>
      <c r="F826" s="254" t="s">
        <v>409</v>
      </c>
      <c r="G826" s="252"/>
      <c r="H826" s="255">
        <v>54.300000000000004</v>
      </c>
      <c r="I826" s="256"/>
      <c r="J826" s="252"/>
      <c r="K826" s="252"/>
      <c r="L826" s="257"/>
      <c r="M826" s="258"/>
      <c r="N826" s="259"/>
      <c r="O826" s="259"/>
      <c r="P826" s="259"/>
      <c r="Q826" s="259"/>
      <c r="R826" s="259"/>
      <c r="S826" s="259"/>
      <c r="T826" s="260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1" t="s">
        <v>402</v>
      </c>
      <c r="AU826" s="261" t="s">
        <v>159</v>
      </c>
      <c r="AV826" s="14" t="s">
        <v>164</v>
      </c>
      <c r="AW826" s="14" t="s">
        <v>33</v>
      </c>
      <c r="AX826" s="14" t="s">
        <v>80</v>
      </c>
      <c r="AY826" s="261" t="s">
        <v>111</v>
      </c>
    </row>
    <row r="827" spans="1:65" s="2" customFormat="1" ht="16.5" customHeight="1">
      <c r="A827" s="38"/>
      <c r="B827" s="39"/>
      <c r="C827" s="218" t="s">
        <v>1266</v>
      </c>
      <c r="D827" s="218" t="s">
        <v>114</v>
      </c>
      <c r="E827" s="219" t="s">
        <v>1267</v>
      </c>
      <c r="F827" s="220" t="s">
        <v>1268</v>
      </c>
      <c r="G827" s="221" t="s">
        <v>398</v>
      </c>
      <c r="H827" s="222">
        <v>1.2</v>
      </c>
      <c r="I827" s="223"/>
      <c r="J827" s="224">
        <f>ROUND(I827*H827,2)</f>
        <v>0</v>
      </c>
      <c r="K827" s="220" t="s">
        <v>19</v>
      </c>
      <c r="L827" s="44"/>
      <c r="M827" s="225" t="s">
        <v>19</v>
      </c>
      <c r="N827" s="226" t="s">
        <v>43</v>
      </c>
      <c r="O827" s="84"/>
      <c r="P827" s="227">
        <f>O827*H827</f>
        <v>0</v>
      </c>
      <c r="Q827" s="227">
        <v>0</v>
      </c>
      <c r="R827" s="227">
        <f>Q827*H827</f>
        <v>0</v>
      </c>
      <c r="S827" s="227">
        <v>0</v>
      </c>
      <c r="T827" s="228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29" t="s">
        <v>151</v>
      </c>
      <c r="AT827" s="229" t="s">
        <v>114</v>
      </c>
      <c r="AU827" s="229" t="s">
        <v>159</v>
      </c>
      <c r="AY827" s="17" t="s">
        <v>111</v>
      </c>
      <c r="BE827" s="230">
        <f>IF(N827="základní",J827,0)</f>
        <v>0</v>
      </c>
      <c r="BF827" s="230">
        <f>IF(N827="snížená",J827,0)</f>
        <v>0</v>
      </c>
      <c r="BG827" s="230">
        <f>IF(N827="zákl. přenesená",J827,0)</f>
        <v>0</v>
      </c>
      <c r="BH827" s="230">
        <f>IF(N827="sníž. přenesená",J827,0)</f>
        <v>0</v>
      </c>
      <c r="BI827" s="230">
        <f>IF(N827="nulová",J827,0)</f>
        <v>0</v>
      </c>
      <c r="BJ827" s="17" t="s">
        <v>80</v>
      </c>
      <c r="BK827" s="230">
        <f>ROUND(I827*H827,2)</f>
        <v>0</v>
      </c>
      <c r="BL827" s="17" t="s">
        <v>151</v>
      </c>
      <c r="BM827" s="229" t="s">
        <v>1269</v>
      </c>
    </row>
    <row r="828" spans="1:47" s="2" customFormat="1" ht="12">
      <c r="A828" s="38"/>
      <c r="B828" s="39"/>
      <c r="C828" s="40"/>
      <c r="D828" s="231" t="s">
        <v>121</v>
      </c>
      <c r="E828" s="40"/>
      <c r="F828" s="232" t="s">
        <v>1268</v>
      </c>
      <c r="G828" s="40"/>
      <c r="H828" s="40"/>
      <c r="I828" s="136"/>
      <c r="J828" s="40"/>
      <c r="K828" s="40"/>
      <c r="L828" s="44"/>
      <c r="M828" s="233"/>
      <c r="N828" s="234"/>
      <c r="O828" s="84"/>
      <c r="P828" s="84"/>
      <c r="Q828" s="84"/>
      <c r="R828" s="84"/>
      <c r="S828" s="84"/>
      <c r="T828" s="85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T828" s="17" t="s">
        <v>121</v>
      </c>
      <c r="AU828" s="17" t="s">
        <v>159</v>
      </c>
    </row>
    <row r="829" spans="1:47" s="2" customFormat="1" ht="12">
      <c r="A829" s="38"/>
      <c r="B829" s="39"/>
      <c r="C829" s="40"/>
      <c r="D829" s="231" t="s">
        <v>153</v>
      </c>
      <c r="E829" s="40"/>
      <c r="F829" s="239" t="s">
        <v>1254</v>
      </c>
      <c r="G829" s="40"/>
      <c r="H829" s="40"/>
      <c r="I829" s="136"/>
      <c r="J829" s="40"/>
      <c r="K829" s="40"/>
      <c r="L829" s="44"/>
      <c r="M829" s="233"/>
      <c r="N829" s="234"/>
      <c r="O829" s="84"/>
      <c r="P829" s="84"/>
      <c r="Q829" s="84"/>
      <c r="R829" s="84"/>
      <c r="S829" s="84"/>
      <c r="T829" s="85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T829" s="17" t="s">
        <v>153</v>
      </c>
      <c r="AU829" s="17" t="s">
        <v>159</v>
      </c>
    </row>
    <row r="830" spans="1:65" s="2" customFormat="1" ht="16.5" customHeight="1">
      <c r="A830" s="38"/>
      <c r="B830" s="39"/>
      <c r="C830" s="218" t="s">
        <v>1270</v>
      </c>
      <c r="D830" s="218" t="s">
        <v>114</v>
      </c>
      <c r="E830" s="219" t="s">
        <v>1271</v>
      </c>
      <c r="F830" s="220" t="s">
        <v>1272</v>
      </c>
      <c r="G830" s="221" t="s">
        <v>398</v>
      </c>
      <c r="H830" s="222">
        <v>0.5</v>
      </c>
      <c r="I830" s="223"/>
      <c r="J830" s="224">
        <f>ROUND(I830*H830,2)</f>
        <v>0</v>
      </c>
      <c r="K830" s="220" t="s">
        <v>19</v>
      </c>
      <c r="L830" s="44"/>
      <c r="M830" s="225" t="s">
        <v>19</v>
      </c>
      <c r="N830" s="226" t="s">
        <v>43</v>
      </c>
      <c r="O830" s="84"/>
      <c r="P830" s="227">
        <f>O830*H830</f>
        <v>0</v>
      </c>
      <c r="Q830" s="227">
        <v>0</v>
      </c>
      <c r="R830" s="227">
        <f>Q830*H830</f>
        <v>0</v>
      </c>
      <c r="S830" s="227">
        <v>0</v>
      </c>
      <c r="T830" s="228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29" t="s">
        <v>151</v>
      </c>
      <c r="AT830" s="229" t="s">
        <v>114</v>
      </c>
      <c r="AU830" s="229" t="s">
        <v>159</v>
      </c>
      <c r="AY830" s="17" t="s">
        <v>111</v>
      </c>
      <c r="BE830" s="230">
        <f>IF(N830="základní",J830,0)</f>
        <v>0</v>
      </c>
      <c r="BF830" s="230">
        <f>IF(N830="snížená",J830,0)</f>
        <v>0</v>
      </c>
      <c r="BG830" s="230">
        <f>IF(N830="zákl. přenesená",J830,0)</f>
        <v>0</v>
      </c>
      <c r="BH830" s="230">
        <f>IF(N830="sníž. přenesená",J830,0)</f>
        <v>0</v>
      </c>
      <c r="BI830" s="230">
        <f>IF(N830="nulová",J830,0)</f>
        <v>0</v>
      </c>
      <c r="BJ830" s="17" t="s">
        <v>80</v>
      </c>
      <c r="BK830" s="230">
        <f>ROUND(I830*H830,2)</f>
        <v>0</v>
      </c>
      <c r="BL830" s="17" t="s">
        <v>151</v>
      </c>
      <c r="BM830" s="229" t="s">
        <v>1273</v>
      </c>
    </row>
    <row r="831" spans="1:47" s="2" customFormat="1" ht="12">
      <c r="A831" s="38"/>
      <c r="B831" s="39"/>
      <c r="C831" s="40"/>
      <c r="D831" s="231" t="s">
        <v>121</v>
      </c>
      <c r="E831" s="40"/>
      <c r="F831" s="232" t="s">
        <v>1272</v>
      </c>
      <c r="G831" s="40"/>
      <c r="H831" s="40"/>
      <c r="I831" s="136"/>
      <c r="J831" s="40"/>
      <c r="K831" s="40"/>
      <c r="L831" s="44"/>
      <c r="M831" s="233"/>
      <c r="N831" s="234"/>
      <c r="O831" s="84"/>
      <c r="P831" s="84"/>
      <c r="Q831" s="84"/>
      <c r="R831" s="84"/>
      <c r="S831" s="84"/>
      <c r="T831" s="85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T831" s="17" t="s">
        <v>121</v>
      </c>
      <c r="AU831" s="17" t="s">
        <v>159</v>
      </c>
    </row>
    <row r="832" spans="1:47" s="2" customFormat="1" ht="12">
      <c r="A832" s="38"/>
      <c r="B832" s="39"/>
      <c r="C832" s="40"/>
      <c r="D832" s="231" t="s">
        <v>153</v>
      </c>
      <c r="E832" s="40"/>
      <c r="F832" s="239" t="s">
        <v>1274</v>
      </c>
      <c r="G832" s="40"/>
      <c r="H832" s="40"/>
      <c r="I832" s="136"/>
      <c r="J832" s="40"/>
      <c r="K832" s="40"/>
      <c r="L832" s="44"/>
      <c r="M832" s="233"/>
      <c r="N832" s="234"/>
      <c r="O832" s="84"/>
      <c r="P832" s="84"/>
      <c r="Q832" s="84"/>
      <c r="R832" s="84"/>
      <c r="S832" s="84"/>
      <c r="T832" s="85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T832" s="17" t="s">
        <v>153</v>
      </c>
      <c r="AU832" s="17" t="s">
        <v>159</v>
      </c>
    </row>
    <row r="833" spans="1:65" s="2" customFormat="1" ht="16.5" customHeight="1">
      <c r="A833" s="38"/>
      <c r="B833" s="39"/>
      <c r="C833" s="218" t="s">
        <v>1275</v>
      </c>
      <c r="D833" s="218" t="s">
        <v>114</v>
      </c>
      <c r="E833" s="219" t="s">
        <v>1276</v>
      </c>
      <c r="F833" s="220" t="s">
        <v>1272</v>
      </c>
      <c r="G833" s="221" t="s">
        <v>398</v>
      </c>
      <c r="H833" s="222">
        <v>1.5</v>
      </c>
      <c r="I833" s="223"/>
      <c r="J833" s="224">
        <f>ROUND(I833*H833,2)</f>
        <v>0</v>
      </c>
      <c r="K833" s="220" t="s">
        <v>19</v>
      </c>
      <c r="L833" s="44"/>
      <c r="M833" s="225" t="s">
        <v>19</v>
      </c>
      <c r="N833" s="226" t="s">
        <v>43</v>
      </c>
      <c r="O833" s="84"/>
      <c r="P833" s="227">
        <f>O833*H833</f>
        <v>0</v>
      </c>
      <c r="Q833" s="227">
        <v>0</v>
      </c>
      <c r="R833" s="227">
        <f>Q833*H833</f>
        <v>0</v>
      </c>
      <c r="S833" s="227">
        <v>0</v>
      </c>
      <c r="T833" s="228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29" t="s">
        <v>151</v>
      </c>
      <c r="AT833" s="229" t="s">
        <v>114</v>
      </c>
      <c r="AU833" s="229" t="s">
        <v>159</v>
      </c>
      <c r="AY833" s="17" t="s">
        <v>111</v>
      </c>
      <c r="BE833" s="230">
        <f>IF(N833="základní",J833,0)</f>
        <v>0</v>
      </c>
      <c r="BF833" s="230">
        <f>IF(N833="snížená",J833,0)</f>
        <v>0</v>
      </c>
      <c r="BG833" s="230">
        <f>IF(N833="zákl. přenesená",J833,0)</f>
        <v>0</v>
      </c>
      <c r="BH833" s="230">
        <f>IF(N833="sníž. přenesená",J833,0)</f>
        <v>0</v>
      </c>
      <c r="BI833" s="230">
        <f>IF(N833="nulová",J833,0)</f>
        <v>0</v>
      </c>
      <c r="BJ833" s="17" t="s">
        <v>80</v>
      </c>
      <c r="BK833" s="230">
        <f>ROUND(I833*H833,2)</f>
        <v>0</v>
      </c>
      <c r="BL833" s="17" t="s">
        <v>151</v>
      </c>
      <c r="BM833" s="229" t="s">
        <v>1277</v>
      </c>
    </row>
    <row r="834" spans="1:47" s="2" customFormat="1" ht="12">
      <c r="A834" s="38"/>
      <c r="B834" s="39"/>
      <c r="C834" s="40"/>
      <c r="D834" s="231" t="s">
        <v>121</v>
      </c>
      <c r="E834" s="40"/>
      <c r="F834" s="232" t="s">
        <v>1272</v>
      </c>
      <c r="G834" s="40"/>
      <c r="H834" s="40"/>
      <c r="I834" s="136"/>
      <c r="J834" s="40"/>
      <c r="K834" s="40"/>
      <c r="L834" s="44"/>
      <c r="M834" s="233"/>
      <c r="N834" s="234"/>
      <c r="O834" s="84"/>
      <c r="P834" s="84"/>
      <c r="Q834" s="84"/>
      <c r="R834" s="84"/>
      <c r="S834" s="84"/>
      <c r="T834" s="85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T834" s="17" t="s">
        <v>121</v>
      </c>
      <c r="AU834" s="17" t="s">
        <v>159</v>
      </c>
    </row>
    <row r="835" spans="1:47" s="2" customFormat="1" ht="12">
      <c r="A835" s="38"/>
      <c r="B835" s="39"/>
      <c r="C835" s="40"/>
      <c r="D835" s="231" t="s">
        <v>153</v>
      </c>
      <c r="E835" s="40"/>
      <c r="F835" s="239" t="s">
        <v>1278</v>
      </c>
      <c r="G835" s="40"/>
      <c r="H835" s="40"/>
      <c r="I835" s="136"/>
      <c r="J835" s="40"/>
      <c r="K835" s="40"/>
      <c r="L835" s="44"/>
      <c r="M835" s="233"/>
      <c r="N835" s="234"/>
      <c r="O835" s="84"/>
      <c r="P835" s="84"/>
      <c r="Q835" s="84"/>
      <c r="R835" s="84"/>
      <c r="S835" s="84"/>
      <c r="T835" s="85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T835" s="17" t="s">
        <v>153</v>
      </c>
      <c r="AU835" s="17" t="s">
        <v>159</v>
      </c>
    </row>
    <row r="836" spans="1:65" s="2" customFormat="1" ht="16.5" customHeight="1">
      <c r="A836" s="38"/>
      <c r="B836" s="39"/>
      <c r="C836" s="218" t="s">
        <v>1279</v>
      </c>
      <c r="D836" s="218" t="s">
        <v>114</v>
      </c>
      <c r="E836" s="219" t="s">
        <v>1280</v>
      </c>
      <c r="F836" s="220" t="s">
        <v>1281</v>
      </c>
      <c r="G836" s="221" t="s">
        <v>398</v>
      </c>
      <c r="H836" s="222">
        <v>25.2</v>
      </c>
      <c r="I836" s="223"/>
      <c r="J836" s="224">
        <f>ROUND(I836*H836,2)</f>
        <v>0</v>
      </c>
      <c r="K836" s="220" t="s">
        <v>19</v>
      </c>
      <c r="L836" s="44"/>
      <c r="M836" s="225" t="s">
        <v>19</v>
      </c>
      <c r="N836" s="226" t="s">
        <v>43</v>
      </c>
      <c r="O836" s="84"/>
      <c r="P836" s="227">
        <f>O836*H836</f>
        <v>0</v>
      </c>
      <c r="Q836" s="227">
        <v>0</v>
      </c>
      <c r="R836" s="227">
        <f>Q836*H836</f>
        <v>0</v>
      </c>
      <c r="S836" s="227">
        <v>0</v>
      </c>
      <c r="T836" s="228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29" t="s">
        <v>151</v>
      </c>
      <c r="AT836" s="229" t="s">
        <v>114</v>
      </c>
      <c r="AU836" s="229" t="s">
        <v>159</v>
      </c>
      <c r="AY836" s="17" t="s">
        <v>111</v>
      </c>
      <c r="BE836" s="230">
        <f>IF(N836="základní",J836,0)</f>
        <v>0</v>
      </c>
      <c r="BF836" s="230">
        <f>IF(N836="snížená",J836,0)</f>
        <v>0</v>
      </c>
      <c r="BG836" s="230">
        <f>IF(N836="zákl. přenesená",J836,0)</f>
        <v>0</v>
      </c>
      <c r="BH836" s="230">
        <f>IF(N836="sníž. přenesená",J836,0)</f>
        <v>0</v>
      </c>
      <c r="BI836" s="230">
        <f>IF(N836="nulová",J836,0)</f>
        <v>0</v>
      </c>
      <c r="BJ836" s="17" t="s">
        <v>80</v>
      </c>
      <c r="BK836" s="230">
        <f>ROUND(I836*H836,2)</f>
        <v>0</v>
      </c>
      <c r="BL836" s="17" t="s">
        <v>151</v>
      </c>
      <c r="BM836" s="229" t="s">
        <v>1282</v>
      </c>
    </row>
    <row r="837" spans="1:47" s="2" customFormat="1" ht="12">
      <c r="A837" s="38"/>
      <c r="B837" s="39"/>
      <c r="C837" s="40"/>
      <c r="D837" s="231" t="s">
        <v>121</v>
      </c>
      <c r="E837" s="40"/>
      <c r="F837" s="232" t="s">
        <v>1281</v>
      </c>
      <c r="G837" s="40"/>
      <c r="H837" s="40"/>
      <c r="I837" s="136"/>
      <c r="J837" s="40"/>
      <c r="K837" s="40"/>
      <c r="L837" s="44"/>
      <c r="M837" s="233"/>
      <c r="N837" s="234"/>
      <c r="O837" s="84"/>
      <c r="P837" s="84"/>
      <c r="Q837" s="84"/>
      <c r="R837" s="84"/>
      <c r="S837" s="84"/>
      <c r="T837" s="85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T837" s="17" t="s">
        <v>121</v>
      </c>
      <c r="AU837" s="17" t="s">
        <v>159</v>
      </c>
    </row>
    <row r="838" spans="1:47" s="2" customFormat="1" ht="12">
      <c r="A838" s="38"/>
      <c r="B838" s="39"/>
      <c r="C838" s="40"/>
      <c r="D838" s="231" t="s">
        <v>153</v>
      </c>
      <c r="E838" s="40"/>
      <c r="F838" s="239" t="s">
        <v>1283</v>
      </c>
      <c r="G838" s="40"/>
      <c r="H838" s="40"/>
      <c r="I838" s="136"/>
      <c r="J838" s="40"/>
      <c r="K838" s="40"/>
      <c r="L838" s="44"/>
      <c r="M838" s="233"/>
      <c r="N838" s="234"/>
      <c r="O838" s="84"/>
      <c r="P838" s="84"/>
      <c r="Q838" s="84"/>
      <c r="R838" s="84"/>
      <c r="S838" s="84"/>
      <c r="T838" s="85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T838" s="17" t="s">
        <v>153</v>
      </c>
      <c r="AU838" s="17" t="s">
        <v>159</v>
      </c>
    </row>
    <row r="839" spans="1:51" s="13" customFormat="1" ht="12">
      <c r="A839" s="13"/>
      <c r="B839" s="240"/>
      <c r="C839" s="241"/>
      <c r="D839" s="231" t="s">
        <v>402</v>
      </c>
      <c r="E839" s="242" t="s">
        <v>19</v>
      </c>
      <c r="F839" s="243" t="s">
        <v>1284</v>
      </c>
      <c r="G839" s="241"/>
      <c r="H839" s="244">
        <v>7.9</v>
      </c>
      <c r="I839" s="245"/>
      <c r="J839" s="241"/>
      <c r="K839" s="241"/>
      <c r="L839" s="246"/>
      <c r="M839" s="247"/>
      <c r="N839" s="248"/>
      <c r="O839" s="248"/>
      <c r="P839" s="248"/>
      <c r="Q839" s="248"/>
      <c r="R839" s="248"/>
      <c r="S839" s="248"/>
      <c r="T839" s="249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0" t="s">
        <v>402</v>
      </c>
      <c r="AU839" s="250" t="s">
        <v>159</v>
      </c>
      <c r="AV839" s="13" t="s">
        <v>82</v>
      </c>
      <c r="AW839" s="13" t="s">
        <v>33</v>
      </c>
      <c r="AX839" s="13" t="s">
        <v>72</v>
      </c>
      <c r="AY839" s="250" t="s">
        <v>111</v>
      </c>
    </row>
    <row r="840" spans="1:51" s="13" customFormat="1" ht="12">
      <c r="A840" s="13"/>
      <c r="B840" s="240"/>
      <c r="C840" s="241"/>
      <c r="D840" s="231" t="s">
        <v>402</v>
      </c>
      <c r="E840" s="242" t="s">
        <v>19</v>
      </c>
      <c r="F840" s="243" t="s">
        <v>1285</v>
      </c>
      <c r="G840" s="241"/>
      <c r="H840" s="244">
        <v>10.8</v>
      </c>
      <c r="I840" s="245"/>
      <c r="J840" s="241"/>
      <c r="K840" s="241"/>
      <c r="L840" s="246"/>
      <c r="M840" s="247"/>
      <c r="N840" s="248"/>
      <c r="O840" s="248"/>
      <c r="P840" s="248"/>
      <c r="Q840" s="248"/>
      <c r="R840" s="248"/>
      <c r="S840" s="248"/>
      <c r="T840" s="249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0" t="s">
        <v>402</v>
      </c>
      <c r="AU840" s="250" t="s">
        <v>159</v>
      </c>
      <c r="AV840" s="13" t="s">
        <v>82</v>
      </c>
      <c r="AW840" s="13" t="s">
        <v>33</v>
      </c>
      <c r="AX840" s="13" t="s">
        <v>72</v>
      </c>
      <c r="AY840" s="250" t="s">
        <v>111</v>
      </c>
    </row>
    <row r="841" spans="1:51" s="13" customFormat="1" ht="12">
      <c r="A841" s="13"/>
      <c r="B841" s="240"/>
      <c r="C841" s="241"/>
      <c r="D841" s="231" t="s">
        <v>402</v>
      </c>
      <c r="E841" s="242" t="s">
        <v>19</v>
      </c>
      <c r="F841" s="243" t="s">
        <v>1286</v>
      </c>
      <c r="G841" s="241"/>
      <c r="H841" s="244">
        <v>5.6</v>
      </c>
      <c r="I841" s="245"/>
      <c r="J841" s="241"/>
      <c r="K841" s="241"/>
      <c r="L841" s="246"/>
      <c r="M841" s="247"/>
      <c r="N841" s="248"/>
      <c r="O841" s="248"/>
      <c r="P841" s="248"/>
      <c r="Q841" s="248"/>
      <c r="R841" s="248"/>
      <c r="S841" s="248"/>
      <c r="T841" s="249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0" t="s">
        <v>402</v>
      </c>
      <c r="AU841" s="250" t="s">
        <v>159</v>
      </c>
      <c r="AV841" s="13" t="s">
        <v>82</v>
      </c>
      <c r="AW841" s="13" t="s">
        <v>33</v>
      </c>
      <c r="AX841" s="13" t="s">
        <v>72</v>
      </c>
      <c r="AY841" s="250" t="s">
        <v>111</v>
      </c>
    </row>
    <row r="842" spans="1:51" s="13" customFormat="1" ht="12">
      <c r="A842" s="13"/>
      <c r="B842" s="240"/>
      <c r="C842" s="241"/>
      <c r="D842" s="231" t="s">
        <v>402</v>
      </c>
      <c r="E842" s="242" t="s">
        <v>19</v>
      </c>
      <c r="F842" s="243" t="s">
        <v>1287</v>
      </c>
      <c r="G842" s="241"/>
      <c r="H842" s="244">
        <v>0.9</v>
      </c>
      <c r="I842" s="245"/>
      <c r="J842" s="241"/>
      <c r="K842" s="241"/>
      <c r="L842" s="246"/>
      <c r="M842" s="247"/>
      <c r="N842" s="248"/>
      <c r="O842" s="248"/>
      <c r="P842" s="248"/>
      <c r="Q842" s="248"/>
      <c r="R842" s="248"/>
      <c r="S842" s="248"/>
      <c r="T842" s="249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0" t="s">
        <v>402</v>
      </c>
      <c r="AU842" s="250" t="s">
        <v>159</v>
      </c>
      <c r="AV842" s="13" t="s">
        <v>82</v>
      </c>
      <c r="AW842" s="13" t="s">
        <v>33</v>
      </c>
      <c r="AX842" s="13" t="s">
        <v>72</v>
      </c>
      <c r="AY842" s="250" t="s">
        <v>111</v>
      </c>
    </row>
    <row r="843" spans="1:51" s="14" customFormat="1" ht="12">
      <c r="A843" s="14"/>
      <c r="B843" s="251"/>
      <c r="C843" s="252"/>
      <c r="D843" s="231" t="s">
        <v>402</v>
      </c>
      <c r="E843" s="253" t="s">
        <v>19</v>
      </c>
      <c r="F843" s="254" t="s">
        <v>409</v>
      </c>
      <c r="G843" s="252"/>
      <c r="H843" s="255">
        <v>25.200000000000003</v>
      </c>
      <c r="I843" s="256"/>
      <c r="J843" s="252"/>
      <c r="K843" s="252"/>
      <c r="L843" s="257"/>
      <c r="M843" s="258"/>
      <c r="N843" s="259"/>
      <c r="O843" s="259"/>
      <c r="P843" s="259"/>
      <c r="Q843" s="259"/>
      <c r="R843" s="259"/>
      <c r="S843" s="259"/>
      <c r="T843" s="260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1" t="s">
        <v>402</v>
      </c>
      <c r="AU843" s="261" t="s">
        <v>159</v>
      </c>
      <c r="AV843" s="14" t="s">
        <v>164</v>
      </c>
      <c r="AW843" s="14" t="s">
        <v>33</v>
      </c>
      <c r="AX843" s="14" t="s">
        <v>80</v>
      </c>
      <c r="AY843" s="261" t="s">
        <v>111</v>
      </c>
    </row>
    <row r="844" spans="1:65" s="2" customFormat="1" ht="16.5" customHeight="1">
      <c r="A844" s="38"/>
      <c r="B844" s="39"/>
      <c r="C844" s="218" t="s">
        <v>1288</v>
      </c>
      <c r="D844" s="218" t="s">
        <v>114</v>
      </c>
      <c r="E844" s="219" t="s">
        <v>1289</v>
      </c>
      <c r="F844" s="220" t="s">
        <v>1290</v>
      </c>
      <c r="G844" s="221" t="s">
        <v>398</v>
      </c>
      <c r="H844" s="222">
        <v>2.4</v>
      </c>
      <c r="I844" s="223"/>
      <c r="J844" s="224">
        <f>ROUND(I844*H844,2)</f>
        <v>0</v>
      </c>
      <c r="K844" s="220" t="s">
        <v>19</v>
      </c>
      <c r="L844" s="44"/>
      <c r="M844" s="225" t="s">
        <v>19</v>
      </c>
      <c r="N844" s="226" t="s">
        <v>43</v>
      </c>
      <c r="O844" s="84"/>
      <c r="P844" s="227">
        <f>O844*H844</f>
        <v>0</v>
      </c>
      <c r="Q844" s="227">
        <v>0</v>
      </c>
      <c r="R844" s="227">
        <f>Q844*H844</f>
        <v>0</v>
      </c>
      <c r="S844" s="227">
        <v>0</v>
      </c>
      <c r="T844" s="228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229" t="s">
        <v>151</v>
      </c>
      <c r="AT844" s="229" t="s">
        <v>114</v>
      </c>
      <c r="AU844" s="229" t="s">
        <v>159</v>
      </c>
      <c r="AY844" s="17" t="s">
        <v>111</v>
      </c>
      <c r="BE844" s="230">
        <f>IF(N844="základní",J844,0)</f>
        <v>0</v>
      </c>
      <c r="BF844" s="230">
        <f>IF(N844="snížená",J844,0)</f>
        <v>0</v>
      </c>
      <c r="BG844" s="230">
        <f>IF(N844="zákl. přenesená",J844,0)</f>
        <v>0</v>
      </c>
      <c r="BH844" s="230">
        <f>IF(N844="sníž. přenesená",J844,0)</f>
        <v>0</v>
      </c>
      <c r="BI844" s="230">
        <f>IF(N844="nulová",J844,0)</f>
        <v>0</v>
      </c>
      <c r="BJ844" s="17" t="s">
        <v>80</v>
      </c>
      <c r="BK844" s="230">
        <f>ROUND(I844*H844,2)</f>
        <v>0</v>
      </c>
      <c r="BL844" s="17" t="s">
        <v>151</v>
      </c>
      <c r="BM844" s="229" t="s">
        <v>1291</v>
      </c>
    </row>
    <row r="845" spans="1:47" s="2" customFormat="1" ht="12">
      <c r="A845" s="38"/>
      <c r="B845" s="39"/>
      <c r="C845" s="40"/>
      <c r="D845" s="231" t="s">
        <v>121</v>
      </c>
      <c r="E845" s="40"/>
      <c r="F845" s="232" t="s">
        <v>1290</v>
      </c>
      <c r="G845" s="40"/>
      <c r="H845" s="40"/>
      <c r="I845" s="136"/>
      <c r="J845" s="40"/>
      <c r="K845" s="40"/>
      <c r="L845" s="44"/>
      <c r="M845" s="233"/>
      <c r="N845" s="234"/>
      <c r="O845" s="84"/>
      <c r="P845" s="84"/>
      <c r="Q845" s="84"/>
      <c r="R845" s="84"/>
      <c r="S845" s="84"/>
      <c r="T845" s="85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T845" s="17" t="s">
        <v>121</v>
      </c>
      <c r="AU845" s="17" t="s">
        <v>159</v>
      </c>
    </row>
    <row r="846" spans="1:47" s="2" customFormat="1" ht="12">
      <c r="A846" s="38"/>
      <c r="B846" s="39"/>
      <c r="C846" s="40"/>
      <c r="D846" s="231" t="s">
        <v>153</v>
      </c>
      <c r="E846" s="40"/>
      <c r="F846" s="239" t="s">
        <v>1292</v>
      </c>
      <c r="G846" s="40"/>
      <c r="H846" s="40"/>
      <c r="I846" s="136"/>
      <c r="J846" s="40"/>
      <c r="K846" s="40"/>
      <c r="L846" s="44"/>
      <c r="M846" s="233"/>
      <c r="N846" s="234"/>
      <c r="O846" s="84"/>
      <c r="P846" s="84"/>
      <c r="Q846" s="84"/>
      <c r="R846" s="84"/>
      <c r="S846" s="84"/>
      <c r="T846" s="85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T846" s="17" t="s">
        <v>153</v>
      </c>
      <c r="AU846" s="17" t="s">
        <v>159</v>
      </c>
    </row>
    <row r="847" spans="1:65" s="2" customFormat="1" ht="16.5" customHeight="1">
      <c r="A847" s="38"/>
      <c r="B847" s="39"/>
      <c r="C847" s="218" t="s">
        <v>1293</v>
      </c>
      <c r="D847" s="218" t="s">
        <v>114</v>
      </c>
      <c r="E847" s="219" t="s">
        <v>1294</v>
      </c>
      <c r="F847" s="220" t="s">
        <v>1295</v>
      </c>
      <c r="G847" s="221" t="s">
        <v>398</v>
      </c>
      <c r="H847" s="222">
        <v>58</v>
      </c>
      <c r="I847" s="223"/>
      <c r="J847" s="224">
        <f>ROUND(I847*H847,2)</f>
        <v>0</v>
      </c>
      <c r="K847" s="220" t="s">
        <v>19</v>
      </c>
      <c r="L847" s="44"/>
      <c r="M847" s="225" t="s">
        <v>19</v>
      </c>
      <c r="N847" s="226" t="s">
        <v>43</v>
      </c>
      <c r="O847" s="84"/>
      <c r="P847" s="227">
        <f>O847*H847</f>
        <v>0</v>
      </c>
      <c r="Q847" s="227">
        <v>0</v>
      </c>
      <c r="R847" s="227">
        <f>Q847*H847</f>
        <v>0</v>
      </c>
      <c r="S847" s="227">
        <v>0</v>
      </c>
      <c r="T847" s="228">
        <f>S847*H847</f>
        <v>0</v>
      </c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R847" s="229" t="s">
        <v>151</v>
      </c>
      <c r="AT847" s="229" t="s">
        <v>114</v>
      </c>
      <c r="AU847" s="229" t="s">
        <v>159</v>
      </c>
      <c r="AY847" s="17" t="s">
        <v>111</v>
      </c>
      <c r="BE847" s="230">
        <f>IF(N847="základní",J847,0)</f>
        <v>0</v>
      </c>
      <c r="BF847" s="230">
        <f>IF(N847="snížená",J847,0)</f>
        <v>0</v>
      </c>
      <c r="BG847" s="230">
        <f>IF(N847="zákl. přenesená",J847,0)</f>
        <v>0</v>
      </c>
      <c r="BH847" s="230">
        <f>IF(N847="sníž. přenesená",J847,0)</f>
        <v>0</v>
      </c>
      <c r="BI847" s="230">
        <f>IF(N847="nulová",J847,0)</f>
        <v>0</v>
      </c>
      <c r="BJ847" s="17" t="s">
        <v>80</v>
      </c>
      <c r="BK847" s="230">
        <f>ROUND(I847*H847,2)</f>
        <v>0</v>
      </c>
      <c r="BL847" s="17" t="s">
        <v>151</v>
      </c>
      <c r="BM847" s="229" t="s">
        <v>1296</v>
      </c>
    </row>
    <row r="848" spans="1:47" s="2" customFormat="1" ht="12">
      <c r="A848" s="38"/>
      <c r="B848" s="39"/>
      <c r="C848" s="40"/>
      <c r="D848" s="231" t="s">
        <v>121</v>
      </c>
      <c r="E848" s="40"/>
      <c r="F848" s="232" t="s">
        <v>1295</v>
      </c>
      <c r="G848" s="40"/>
      <c r="H848" s="40"/>
      <c r="I848" s="136"/>
      <c r="J848" s="40"/>
      <c r="K848" s="40"/>
      <c r="L848" s="44"/>
      <c r="M848" s="233"/>
      <c r="N848" s="234"/>
      <c r="O848" s="84"/>
      <c r="P848" s="84"/>
      <c r="Q848" s="84"/>
      <c r="R848" s="84"/>
      <c r="S848" s="84"/>
      <c r="T848" s="85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T848" s="17" t="s">
        <v>121</v>
      </c>
      <c r="AU848" s="17" t="s">
        <v>159</v>
      </c>
    </row>
    <row r="849" spans="1:47" s="2" customFormat="1" ht="12">
      <c r="A849" s="38"/>
      <c r="B849" s="39"/>
      <c r="C849" s="40"/>
      <c r="D849" s="231" t="s">
        <v>153</v>
      </c>
      <c r="E849" s="40"/>
      <c r="F849" s="239" t="s">
        <v>1297</v>
      </c>
      <c r="G849" s="40"/>
      <c r="H849" s="40"/>
      <c r="I849" s="136"/>
      <c r="J849" s="40"/>
      <c r="K849" s="40"/>
      <c r="L849" s="44"/>
      <c r="M849" s="233"/>
      <c r="N849" s="234"/>
      <c r="O849" s="84"/>
      <c r="P849" s="84"/>
      <c r="Q849" s="84"/>
      <c r="R849" s="84"/>
      <c r="S849" s="84"/>
      <c r="T849" s="85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T849" s="17" t="s">
        <v>153</v>
      </c>
      <c r="AU849" s="17" t="s">
        <v>159</v>
      </c>
    </row>
    <row r="850" spans="1:51" s="13" customFormat="1" ht="12">
      <c r="A850" s="13"/>
      <c r="B850" s="240"/>
      <c r="C850" s="241"/>
      <c r="D850" s="231" t="s">
        <v>402</v>
      </c>
      <c r="E850" s="242" t="s">
        <v>19</v>
      </c>
      <c r="F850" s="243" t="s">
        <v>1298</v>
      </c>
      <c r="G850" s="241"/>
      <c r="H850" s="244">
        <v>11</v>
      </c>
      <c r="I850" s="245"/>
      <c r="J850" s="241"/>
      <c r="K850" s="241"/>
      <c r="L850" s="246"/>
      <c r="M850" s="247"/>
      <c r="N850" s="248"/>
      <c r="O850" s="248"/>
      <c r="P850" s="248"/>
      <c r="Q850" s="248"/>
      <c r="R850" s="248"/>
      <c r="S850" s="248"/>
      <c r="T850" s="249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0" t="s">
        <v>402</v>
      </c>
      <c r="AU850" s="250" t="s">
        <v>159</v>
      </c>
      <c r="AV850" s="13" t="s">
        <v>82</v>
      </c>
      <c r="AW850" s="13" t="s">
        <v>33</v>
      </c>
      <c r="AX850" s="13" t="s">
        <v>72</v>
      </c>
      <c r="AY850" s="250" t="s">
        <v>111</v>
      </c>
    </row>
    <row r="851" spans="1:51" s="13" customFormat="1" ht="12">
      <c r="A851" s="13"/>
      <c r="B851" s="240"/>
      <c r="C851" s="241"/>
      <c r="D851" s="231" t="s">
        <v>402</v>
      </c>
      <c r="E851" s="242" t="s">
        <v>19</v>
      </c>
      <c r="F851" s="243" t="s">
        <v>1299</v>
      </c>
      <c r="G851" s="241"/>
      <c r="H851" s="244">
        <v>18.4</v>
      </c>
      <c r="I851" s="245"/>
      <c r="J851" s="241"/>
      <c r="K851" s="241"/>
      <c r="L851" s="246"/>
      <c r="M851" s="247"/>
      <c r="N851" s="248"/>
      <c r="O851" s="248"/>
      <c r="P851" s="248"/>
      <c r="Q851" s="248"/>
      <c r="R851" s="248"/>
      <c r="S851" s="248"/>
      <c r="T851" s="249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50" t="s">
        <v>402</v>
      </c>
      <c r="AU851" s="250" t="s">
        <v>159</v>
      </c>
      <c r="AV851" s="13" t="s">
        <v>82</v>
      </c>
      <c r="AW851" s="13" t="s">
        <v>33</v>
      </c>
      <c r="AX851" s="13" t="s">
        <v>72</v>
      </c>
      <c r="AY851" s="250" t="s">
        <v>111</v>
      </c>
    </row>
    <row r="852" spans="1:51" s="13" customFormat="1" ht="12">
      <c r="A852" s="13"/>
      <c r="B852" s="240"/>
      <c r="C852" s="241"/>
      <c r="D852" s="231" t="s">
        <v>402</v>
      </c>
      <c r="E852" s="242" t="s">
        <v>19</v>
      </c>
      <c r="F852" s="243" t="s">
        <v>1300</v>
      </c>
      <c r="G852" s="241"/>
      <c r="H852" s="244">
        <v>22.8</v>
      </c>
      <c r="I852" s="245"/>
      <c r="J852" s="241"/>
      <c r="K852" s="241"/>
      <c r="L852" s="246"/>
      <c r="M852" s="247"/>
      <c r="N852" s="248"/>
      <c r="O852" s="248"/>
      <c r="P852" s="248"/>
      <c r="Q852" s="248"/>
      <c r="R852" s="248"/>
      <c r="S852" s="248"/>
      <c r="T852" s="249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50" t="s">
        <v>402</v>
      </c>
      <c r="AU852" s="250" t="s">
        <v>159</v>
      </c>
      <c r="AV852" s="13" t="s">
        <v>82</v>
      </c>
      <c r="AW852" s="13" t="s">
        <v>33</v>
      </c>
      <c r="AX852" s="13" t="s">
        <v>72</v>
      </c>
      <c r="AY852" s="250" t="s">
        <v>111</v>
      </c>
    </row>
    <row r="853" spans="1:51" s="13" customFormat="1" ht="12">
      <c r="A853" s="13"/>
      <c r="B853" s="240"/>
      <c r="C853" s="241"/>
      <c r="D853" s="231" t="s">
        <v>402</v>
      </c>
      <c r="E853" s="242" t="s">
        <v>19</v>
      </c>
      <c r="F853" s="243" t="s">
        <v>1301</v>
      </c>
      <c r="G853" s="241"/>
      <c r="H853" s="244">
        <v>5.8</v>
      </c>
      <c r="I853" s="245"/>
      <c r="J853" s="241"/>
      <c r="K853" s="241"/>
      <c r="L853" s="246"/>
      <c r="M853" s="247"/>
      <c r="N853" s="248"/>
      <c r="O853" s="248"/>
      <c r="P853" s="248"/>
      <c r="Q853" s="248"/>
      <c r="R853" s="248"/>
      <c r="S853" s="248"/>
      <c r="T853" s="249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50" t="s">
        <v>402</v>
      </c>
      <c r="AU853" s="250" t="s">
        <v>159</v>
      </c>
      <c r="AV853" s="13" t="s">
        <v>82</v>
      </c>
      <c r="AW853" s="13" t="s">
        <v>33</v>
      </c>
      <c r="AX853" s="13" t="s">
        <v>72</v>
      </c>
      <c r="AY853" s="250" t="s">
        <v>111</v>
      </c>
    </row>
    <row r="854" spans="1:51" s="14" customFormat="1" ht="12">
      <c r="A854" s="14"/>
      <c r="B854" s="251"/>
      <c r="C854" s="252"/>
      <c r="D854" s="231" t="s">
        <v>402</v>
      </c>
      <c r="E854" s="253" t="s">
        <v>19</v>
      </c>
      <c r="F854" s="254" t="s">
        <v>409</v>
      </c>
      <c r="G854" s="252"/>
      <c r="H854" s="255">
        <v>58</v>
      </c>
      <c r="I854" s="256"/>
      <c r="J854" s="252"/>
      <c r="K854" s="252"/>
      <c r="L854" s="257"/>
      <c r="M854" s="258"/>
      <c r="N854" s="259"/>
      <c r="O854" s="259"/>
      <c r="P854" s="259"/>
      <c r="Q854" s="259"/>
      <c r="R854" s="259"/>
      <c r="S854" s="259"/>
      <c r="T854" s="260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61" t="s">
        <v>402</v>
      </c>
      <c r="AU854" s="261" t="s">
        <v>159</v>
      </c>
      <c r="AV854" s="14" t="s">
        <v>164</v>
      </c>
      <c r="AW854" s="14" t="s">
        <v>33</v>
      </c>
      <c r="AX854" s="14" t="s">
        <v>80</v>
      </c>
      <c r="AY854" s="261" t="s">
        <v>111</v>
      </c>
    </row>
    <row r="855" spans="1:65" s="2" customFormat="1" ht="16.5" customHeight="1">
      <c r="A855" s="38"/>
      <c r="B855" s="39"/>
      <c r="C855" s="218" t="s">
        <v>1302</v>
      </c>
      <c r="D855" s="218" t="s">
        <v>114</v>
      </c>
      <c r="E855" s="219" t="s">
        <v>1303</v>
      </c>
      <c r="F855" s="220" t="s">
        <v>1304</v>
      </c>
      <c r="G855" s="221" t="s">
        <v>150</v>
      </c>
      <c r="H855" s="222">
        <v>2</v>
      </c>
      <c r="I855" s="223"/>
      <c r="J855" s="224">
        <f>ROUND(I855*H855,2)</f>
        <v>0</v>
      </c>
      <c r="K855" s="220" t="s">
        <v>19</v>
      </c>
      <c r="L855" s="44"/>
      <c r="M855" s="225" t="s">
        <v>19</v>
      </c>
      <c r="N855" s="226" t="s">
        <v>43</v>
      </c>
      <c r="O855" s="84"/>
      <c r="P855" s="227">
        <f>O855*H855</f>
        <v>0</v>
      </c>
      <c r="Q855" s="227">
        <v>0</v>
      </c>
      <c r="R855" s="227">
        <f>Q855*H855</f>
        <v>0</v>
      </c>
      <c r="S855" s="227">
        <v>0</v>
      </c>
      <c r="T855" s="228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29" t="s">
        <v>151</v>
      </c>
      <c r="AT855" s="229" t="s">
        <v>114</v>
      </c>
      <c r="AU855" s="229" t="s">
        <v>159</v>
      </c>
      <c r="AY855" s="17" t="s">
        <v>111</v>
      </c>
      <c r="BE855" s="230">
        <f>IF(N855="základní",J855,0)</f>
        <v>0</v>
      </c>
      <c r="BF855" s="230">
        <f>IF(N855="snížená",J855,0)</f>
        <v>0</v>
      </c>
      <c r="BG855" s="230">
        <f>IF(N855="zákl. přenesená",J855,0)</f>
        <v>0</v>
      </c>
      <c r="BH855" s="230">
        <f>IF(N855="sníž. přenesená",J855,0)</f>
        <v>0</v>
      </c>
      <c r="BI855" s="230">
        <f>IF(N855="nulová",J855,0)</f>
        <v>0</v>
      </c>
      <c r="BJ855" s="17" t="s">
        <v>80</v>
      </c>
      <c r="BK855" s="230">
        <f>ROUND(I855*H855,2)</f>
        <v>0</v>
      </c>
      <c r="BL855" s="17" t="s">
        <v>151</v>
      </c>
      <c r="BM855" s="229" t="s">
        <v>1305</v>
      </c>
    </row>
    <row r="856" spans="1:47" s="2" customFormat="1" ht="12">
      <c r="A856" s="38"/>
      <c r="B856" s="39"/>
      <c r="C856" s="40"/>
      <c r="D856" s="231" t="s">
        <v>121</v>
      </c>
      <c r="E856" s="40"/>
      <c r="F856" s="232" t="s">
        <v>1304</v>
      </c>
      <c r="G856" s="40"/>
      <c r="H856" s="40"/>
      <c r="I856" s="136"/>
      <c r="J856" s="40"/>
      <c r="K856" s="40"/>
      <c r="L856" s="44"/>
      <c r="M856" s="233"/>
      <c r="N856" s="234"/>
      <c r="O856" s="84"/>
      <c r="P856" s="84"/>
      <c r="Q856" s="84"/>
      <c r="R856" s="84"/>
      <c r="S856" s="84"/>
      <c r="T856" s="85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T856" s="17" t="s">
        <v>121</v>
      </c>
      <c r="AU856" s="17" t="s">
        <v>159</v>
      </c>
    </row>
    <row r="857" spans="1:47" s="2" customFormat="1" ht="12">
      <c r="A857" s="38"/>
      <c r="B857" s="39"/>
      <c r="C857" s="40"/>
      <c r="D857" s="231" t="s">
        <v>153</v>
      </c>
      <c r="E857" s="40"/>
      <c r="F857" s="239" t="s">
        <v>1292</v>
      </c>
      <c r="G857" s="40"/>
      <c r="H857" s="40"/>
      <c r="I857" s="136"/>
      <c r="J857" s="40"/>
      <c r="K857" s="40"/>
      <c r="L857" s="44"/>
      <c r="M857" s="233"/>
      <c r="N857" s="234"/>
      <c r="O857" s="84"/>
      <c r="P857" s="84"/>
      <c r="Q857" s="84"/>
      <c r="R857" s="84"/>
      <c r="S857" s="84"/>
      <c r="T857" s="85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T857" s="17" t="s">
        <v>153</v>
      </c>
      <c r="AU857" s="17" t="s">
        <v>159</v>
      </c>
    </row>
    <row r="858" spans="1:65" s="2" customFormat="1" ht="16.5" customHeight="1">
      <c r="A858" s="38"/>
      <c r="B858" s="39"/>
      <c r="C858" s="218" t="s">
        <v>1306</v>
      </c>
      <c r="D858" s="218" t="s">
        <v>114</v>
      </c>
      <c r="E858" s="219" t="s">
        <v>1307</v>
      </c>
      <c r="F858" s="220" t="s">
        <v>1308</v>
      </c>
      <c r="G858" s="221" t="s">
        <v>150</v>
      </c>
      <c r="H858" s="222">
        <v>2</v>
      </c>
      <c r="I858" s="223"/>
      <c r="J858" s="224">
        <f>ROUND(I858*H858,2)</f>
        <v>0</v>
      </c>
      <c r="K858" s="220" t="s">
        <v>19</v>
      </c>
      <c r="L858" s="44"/>
      <c r="M858" s="225" t="s">
        <v>19</v>
      </c>
      <c r="N858" s="226" t="s">
        <v>43</v>
      </c>
      <c r="O858" s="84"/>
      <c r="P858" s="227">
        <f>O858*H858</f>
        <v>0</v>
      </c>
      <c r="Q858" s="227">
        <v>0</v>
      </c>
      <c r="R858" s="227">
        <f>Q858*H858</f>
        <v>0</v>
      </c>
      <c r="S858" s="227">
        <v>0</v>
      </c>
      <c r="T858" s="228">
        <f>S858*H858</f>
        <v>0</v>
      </c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R858" s="229" t="s">
        <v>151</v>
      </c>
      <c r="AT858" s="229" t="s">
        <v>114</v>
      </c>
      <c r="AU858" s="229" t="s">
        <v>159</v>
      </c>
      <c r="AY858" s="17" t="s">
        <v>111</v>
      </c>
      <c r="BE858" s="230">
        <f>IF(N858="základní",J858,0)</f>
        <v>0</v>
      </c>
      <c r="BF858" s="230">
        <f>IF(N858="snížená",J858,0)</f>
        <v>0</v>
      </c>
      <c r="BG858" s="230">
        <f>IF(N858="zákl. přenesená",J858,0)</f>
        <v>0</v>
      </c>
      <c r="BH858" s="230">
        <f>IF(N858="sníž. přenesená",J858,0)</f>
        <v>0</v>
      </c>
      <c r="BI858" s="230">
        <f>IF(N858="nulová",J858,0)</f>
        <v>0</v>
      </c>
      <c r="BJ858" s="17" t="s">
        <v>80</v>
      </c>
      <c r="BK858" s="230">
        <f>ROUND(I858*H858,2)</f>
        <v>0</v>
      </c>
      <c r="BL858" s="17" t="s">
        <v>151</v>
      </c>
      <c r="BM858" s="229" t="s">
        <v>1309</v>
      </c>
    </row>
    <row r="859" spans="1:47" s="2" customFormat="1" ht="12">
      <c r="A859" s="38"/>
      <c r="B859" s="39"/>
      <c r="C859" s="40"/>
      <c r="D859" s="231" t="s">
        <v>121</v>
      </c>
      <c r="E859" s="40"/>
      <c r="F859" s="232" t="s">
        <v>1308</v>
      </c>
      <c r="G859" s="40"/>
      <c r="H859" s="40"/>
      <c r="I859" s="136"/>
      <c r="J859" s="40"/>
      <c r="K859" s="40"/>
      <c r="L859" s="44"/>
      <c r="M859" s="233"/>
      <c r="N859" s="234"/>
      <c r="O859" s="84"/>
      <c r="P859" s="84"/>
      <c r="Q859" s="84"/>
      <c r="R859" s="84"/>
      <c r="S859" s="84"/>
      <c r="T859" s="85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T859" s="17" t="s">
        <v>121</v>
      </c>
      <c r="AU859" s="17" t="s">
        <v>159</v>
      </c>
    </row>
    <row r="860" spans="1:47" s="2" customFormat="1" ht="12">
      <c r="A860" s="38"/>
      <c r="B860" s="39"/>
      <c r="C860" s="40"/>
      <c r="D860" s="231" t="s">
        <v>153</v>
      </c>
      <c r="E860" s="40"/>
      <c r="F860" s="239" t="s">
        <v>1310</v>
      </c>
      <c r="G860" s="40"/>
      <c r="H860" s="40"/>
      <c r="I860" s="136"/>
      <c r="J860" s="40"/>
      <c r="K860" s="40"/>
      <c r="L860" s="44"/>
      <c r="M860" s="233"/>
      <c r="N860" s="234"/>
      <c r="O860" s="84"/>
      <c r="P860" s="84"/>
      <c r="Q860" s="84"/>
      <c r="R860" s="84"/>
      <c r="S860" s="84"/>
      <c r="T860" s="85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T860" s="17" t="s">
        <v>153</v>
      </c>
      <c r="AU860" s="17" t="s">
        <v>159</v>
      </c>
    </row>
    <row r="861" spans="1:65" s="2" customFormat="1" ht="16.5" customHeight="1">
      <c r="A861" s="38"/>
      <c r="B861" s="39"/>
      <c r="C861" s="218" t="s">
        <v>1311</v>
      </c>
      <c r="D861" s="218" t="s">
        <v>114</v>
      </c>
      <c r="E861" s="219" t="s">
        <v>1312</v>
      </c>
      <c r="F861" s="220" t="s">
        <v>1313</v>
      </c>
      <c r="G861" s="221" t="s">
        <v>398</v>
      </c>
      <c r="H861" s="222">
        <v>4.7</v>
      </c>
      <c r="I861" s="223"/>
      <c r="J861" s="224">
        <f>ROUND(I861*H861,2)</f>
        <v>0</v>
      </c>
      <c r="K861" s="220" t="s">
        <v>19</v>
      </c>
      <c r="L861" s="44"/>
      <c r="M861" s="225" t="s">
        <v>19</v>
      </c>
      <c r="N861" s="226" t="s">
        <v>43</v>
      </c>
      <c r="O861" s="84"/>
      <c r="P861" s="227">
        <f>O861*H861</f>
        <v>0</v>
      </c>
      <c r="Q861" s="227">
        <v>0</v>
      </c>
      <c r="R861" s="227">
        <f>Q861*H861</f>
        <v>0</v>
      </c>
      <c r="S861" s="227">
        <v>0</v>
      </c>
      <c r="T861" s="228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29" t="s">
        <v>151</v>
      </c>
      <c r="AT861" s="229" t="s">
        <v>114</v>
      </c>
      <c r="AU861" s="229" t="s">
        <v>159</v>
      </c>
      <c r="AY861" s="17" t="s">
        <v>111</v>
      </c>
      <c r="BE861" s="230">
        <f>IF(N861="základní",J861,0)</f>
        <v>0</v>
      </c>
      <c r="BF861" s="230">
        <f>IF(N861="snížená",J861,0)</f>
        <v>0</v>
      </c>
      <c r="BG861" s="230">
        <f>IF(N861="zákl. přenesená",J861,0)</f>
        <v>0</v>
      </c>
      <c r="BH861" s="230">
        <f>IF(N861="sníž. přenesená",J861,0)</f>
        <v>0</v>
      </c>
      <c r="BI861" s="230">
        <f>IF(N861="nulová",J861,0)</f>
        <v>0</v>
      </c>
      <c r="BJ861" s="17" t="s">
        <v>80</v>
      </c>
      <c r="BK861" s="230">
        <f>ROUND(I861*H861,2)</f>
        <v>0</v>
      </c>
      <c r="BL861" s="17" t="s">
        <v>151</v>
      </c>
      <c r="BM861" s="229" t="s">
        <v>1314</v>
      </c>
    </row>
    <row r="862" spans="1:47" s="2" customFormat="1" ht="12">
      <c r="A862" s="38"/>
      <c r="B862" s="39"/>
      <c r="C862" s="40"/>
      <c r="D862" s="231" t="s">
        <v>121</v>
      </c>
      <c r="E862" s="40"/>
      <c r="F862" s="232" t="s">
        <v>1313</v>
      </c>
      <c r="G862" s="40"/>
      <c r="H862" s="40"/>
      <c r="I862" s="136"/>
      <c r="J862" s="40"/>
      <c r="K862" s="40"/>
      <c r="L862" s="44"/>
      <c r="M862" s="233"/>
      <c r="N862" s="234"/>
      <c r="O862" s="84"/>
      <c r="P862" s="84"/>
      <c r="Q862" s="84"/>
      <c r="R862" s="84"/>
      <c r="S862" s="84"/>
      <c r="T862" s="85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T862" s="17" t="s">
        <v>121</v>
      </c>
      <c r="AU862" s="17" t="s">
        <v>159</v>
      </c>
    </row>
    <row r="863" spans="1:47" s="2" customFormat="1" ht="12">
      <c r="A863" s="38"/>
      <c r="B863" s="39"/>
      <c r="C863" s="40"/>
      <c r="D863" s="231" t="s">
        <v>153</v>
      </c>
      <c r="E863" s="40"/>
      <c r="F863" s="239" t="s">
        <v>1315</v>
      </c>
      <c r="G863" s="40"/>
      <c r="H863" s="40"/>
      <c r="I863" s="136"/>
      <c r="J863" s="40"/>
      <c r="K863" s="40"/>
      <c r="L863" s="44"/>
      <c r="M863" s="233"/>
      <c r="N863" s="234"/>
      <c r="O863" s="84"/>
      <c r="P863" s="84"/>
      <c r="Q863" s="84"/>
      <c r="R863" s="84"/>
      <c r="S863" s="84"/>
      <c r="T863" s="85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T863" s="17" t="s">
        <v>153</v>
      </c>
      <c r="AU863" s="17" t="s">
        <v>159</v>
      </c>
    </row>
    <row r="864" spans="1:51" s="13" customFormat="1" ht="12">
      <c r="A864" s="13"/>
      <c r="B864" s="240"/>
      <c r="C864" s="241"/>
      <c r="D864" s="231" t="s">
        <v>402</v>
      </c>
      <c r="E864" s="242" t="s">
        <v>19</v>
      </c>
      <c r="F864" s="243" t="s">
        <v>1316</v>
      </c>
      <c r="G864" s="241"/>
      <c r="H864" s="244">
        <v>4.7</v>
      </c>
      <c r="I864" s="245"/>
      <c r="J864" s="241"/>
      <c r="K864" s="241"/>
      <c r="L864" s="246"/>
      <c r="M864" s="247"/>
      <c r="N864" s="248"/>
      <c r="O864" s="248"/>
      <c r="P864" s="248"/>
      <c r="Q864" s="248"/>
      <c r="R864" s="248"/>
      <c r="S864" s="248"/>
      <c r="T864" s="249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50" t="s">
        <v>402</v>
      </c>
      <c r="AU864" s="250" t="s">
        <v>159</v>
      </c>
      <c r="AV864" s="13" t="s">
        <v>82</v>
      </c>
      <c r="AW864" s="13" t="s">
        <v>33</v>
      </c>
      <c r="AX864" s="13" t="s">
        <v>80</v>
      </c>
      <c r="AY864" s="250" t="s">
        <v>111</v>
      </c>
    </row>
    <row r="865" spans="1:65" s="2" customFormat="1" ht="16.5" customHeight="1">
      <c r="A865" s="38"/>
      <c r="B865" s="39"/>
      <c r="C865" s="218" t="s">
        <v>1317</v>
      </c>
      <c r="D865" s="218" t="s">
        <v>114</v>
      </c>
      <c r="E865" s="219" t="s">
        <v>1318</v>
      </c>
      <c r="F865" s="220" t="s">
        <v>1319</v>
      </c>
      <c r="G865" s="221" t="s">
        <v>150</v>
      </c>
      <c r="H865" s="222">
        <v>2</v>
      </c>
      <c r="I865" s="223"/>
      <c r="J865" s="224">
        <f>ROUND(I865*H865,2)</f>
        <v>0</v>
      </c>
      <c r="K865" s="220" t="s">
        <v>19</v>
      </c>
      <c r="L865" s="44"/>
      <c r="M865" s="225" t="s">
        <v>19</v>
      </c>
      <c r="N865" s="226" t="s">
        <v>43</v>
      </c>
      <c r="O865" s="84"/>
      <c r="P865" s="227">
        <f>O865*H865</f>
        <v>0</v>
      </c>
      <c r="Q865" s="227">
        <v>0</v>
      </c>
      <c r="R865" s="227">
        <f>Q865*H865</f>
        <v>0</v>
      </c>
      <c r="S865" s="227">
        <v>0</v>
      </c>
      <c r="T865" s="228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29" t="s">
        <v>151</v>
      </c>
      <c r="AT865" s="229" t="s">
        <v>114</v>
      </c>
      <c r="AU865" s="229" t="s">
        <v>159</v>
      </c>
      <c r="AY865" s="17" t="s">
        <v>111</v>
      </c>
      <c r="BE865" s="230">
        <f>IF(N865="základní",J865,0)</f>
        <v>0</v>
      </c>
      <c r="BF865" s="230">
        <f>IF(N865="snížená",J865,0)</f>
        <v>0</v>
      </c>
      <c r="BG865" s="230">
        <f>IF(N865="zákl. přenesená",J865,0)</f>
        <v>0</v>
      </c>
      <c r="BH865" s="230">
        <f>IF(N865="sníž. přenesená",J865,0)</f>
        <v>0</v>
      </c>
      <c r="BI865" s="230">
        <f>IF(N865="nulová",J865,0)</f>
        <v>0</v>
      </c>
      <c r="BJ865" s="17" t="s">
        <v>80</v>
      </c>
      <c r="BK865" s="230">
        <f>ROUND(I865*H865,2)</f>
        <v>0</v>
      </c>
      <c r="BL865" s="17" t="s">
        <v>151</v>
      </c>
      <c r="BM865" s="229" t="s">
        <v>1320</v>
      </c>
    </row>
    <row r="866" spans="1:47" s="2" customFormat="1" ht="12">
      <c r="A866" s="38"/>
      <c r="B866" s="39"/>
      <c r="C866" s="40"/>
      <c r="D866" s="231" t="s">
        <v>121</v>
      </c>
      <c r="E866" s="40"/>
      <c r="F866" s="232" t="s">
        <v>1319</v>
      </c>
      <c r="G866" s="40"/>
      <c r="H866" s="40"/>
      <c r="I866" s="136"/>
      <c r="J866" s="40"/>
      <c r="K866" s="40"/>
      <c r="L866" s="44"/>
      <c r="M866" s="233"/>
      <c r="N866" s="234"/>
      <c r="O866" s="84"/>
      <c r="P866" s="84"/>
      <c r="Q866" s="84"/>
      <c r="R866" s="84"/>
      <c r="S866" s="84"/>
      <c r="T866" s="85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T866" s="17" t="s">
        <v>121</v>
      </c>
      <c r="AU866" s="17" t="s">
        <v>159</v>
      </c>
    </row>
    <row r="867" spans="1:47" s="2" customFormat="1" ht="12">
      <c r="A867" s="38"/>
      <c r="B867" s="39"/>
      <c r="C867" s="40"/>
      <c r="D867" s="231" t="s">
        <v>153</v>
      </c>
      <c r="E867" s="40"/>
      <c r="F867" s="239" t="s">
        <v>1321</v>
      </c>
      <c r="G867" s="40"/>
      <c r="H867" s="40"/>
      <c r="I867" s="136"/>
      <c r="J867" s="40"/>
      <c r="K867" s="40"/>
      <c r="L867" s="44"/>
      <c r="M867" s="233"/>
      <c r="N867" s="234"/>
      <c r="O867" s="84"/>
      <c r="P867" s="84"/>
      <c r="Q867" s="84"/>
      <c r="R867" s="84"/>
      <c r="S867" s="84"/>
      <c r="T867" s="85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T867" s="17" t="s">
        <v>153</v>
      </c>
      <c r="AU867" s="17" t="s">
        <v>159</v>
      </c>
    </row>
    <row r="868" spans="1:65" s="2" customFormat="1" ht="16.5" customHeight="1">
      <c r="A868" s="38"/>
      <c r="B868" s="39"/>
      <c r="C868" s="218" t="s">
        <v>1322</v>
      </c>
      <c r="D868" s="218" t="s">
        <v>114</v>
      </c>
      <c r="E868" s="219" t="s">
        <v>1323</v>
      </c>
      <c r="F868" s="220" t="s">
        <v>1324</v>
      </c>
      <c r="G868" s="221" t="s">
        <v>398</v>
      </c>
      <c r="H868" s="222">
        <v>2.1</v>
      </c>
      <c r="I868" s="223"/>
      <c r="J868" s="224">
        <f>ROUND(I868*H868,2)</f>
        <v>0</v>
      </c>
      <c r="K868" s="220" t="s">
        <v>19</v>
      </c>
      <c r="L868" s="44"/>
      <c r="M868" s="225" t="s">
        <v>19</v>
      </c>
      <c r="N868" s="226" t="s">
        <v>43</v>
      </c>
      <c r="O868" s="84"/>
      <c r="P868" s="227">
        <f>O868*H868</f>
        <v>0</v>
      </c>
      <c r="Q868" s="227">
        <v>0</v>
      </c>
      <c r="R868" s="227">
        <f>Q868*H868</f>
        <v>0</v>
      </c>
      <c r="S868" s="227">
        <v>0</v>
      </c>
      <c r="T868" s="228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229" t="s">
        <v>151</v>
      </c>
      <c r="AT868" s="229" t="s">
        <v>114</v>
      </c>
      <c r="AU868" s="229" t="s">
        <v>159</v>
      </c>
      <c r="AY868" s="17" t="s">
        <v>111</v>
      </c>
      <c r="BE868" s="230">
        <f>IF(N868="základní",J868,0)</f>
        <v>0</v>
      </c>
      <c r="BF868" s="230">
        <f>IF(N868="snížená",J868,0)</f>
        <v>0</v>
      </c>
      <c r="BG868" s="230">
        <f>IF(N868="zákl. přenesená",J868,0)</f>
        <v>0</v>
      </c>
      <c r="BH868" s="230">
        <f>IF(N868="sníž. přenesená",J868,0)</f>
        <v>0</v>
      </c>
      <c r="BI868" s="230">
        <f>IF(N868="nulová",J868,0)</f>
        <v>0</v>
      </c>
      <c r="BJ868" s="17" t="s">
        <v>80</v>
      </c>
      <c r="BK868" s="230">
        <f>ROUND(I868*H868,2)</f>
        <v>0</v>
      </c>
      <c r="BL868" s="17" t="s">
        <v>151</v>
      </c>
      <c r="BM868" s="229" t="s">
        <v>1325</v>
      </c>
    </row>
    <row r="869" spans="1:47" s="2" customFormat="1" ht="12">
      <c r="A869" s="38"/>
      <c r="B869" s="39"/>
      <c r="C869" s="40"/>
      <c r="D869" s="231" t="s">
        <v>121</v>
      </c>
      <c r="E869" s="40"/>
      <c r="F869" s="232" t="s">
        <v>1324</v>
      </c>
      <c r="G869" s="40"/>
      <c r="H869" s="40"/>
      <c r="I869" s="136"/>
      <c r="J869" s="40"/>
      <c r="K869" s="40"/>
      <c r="L869" s="44"/>
      <c r="M869" s="233"/>
      <c r="N869" s="234"/>
      <c r="O869" s="84"/>
      <c r="P869" s="84"/>
      <c r="Q869" s="84"/>
      <c r="R869" s="84"/>
      <c r="S869" s="84"/>
      <c r="T869" s="85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T869" s="17" t="s">
        <v>121</v>
      </c>
      <c r="AU869" s="17" t="s">
        <v>159</v>
      </c>
    </row>
    <row r="870" spans="1:47" s="2" customFormat="1" ht="12">
      <c r="A870" s="38"/>
      <c r="B870" s="39"/>
      <c r="C870" s="40"/>
      <c r="D870" s="231" t="s">
        <v>153</v>
      </c>
      <c r="E870" s="40"/>
      <c r="F870" s="239" t="s">
        <v>1326</v>
      </c>
      <c r="G870" s="40"/>
      <c r="H870" s="40"/>
      <c r="I870" s="136"/>
      <c r="J870" s="40"/>
      <c r="K870" s="40"/>
      <c r="L870" s="44"/>
      <c r="M870" s="233"/>
      <c r="N870" s="234"/>
      <c r="O870" s="84"/>
      <c r="P870" s="84"/>
      <c r="Q870" s="84"/>
      <c r="R870" s="84"/>
      <c r="S870" s="84"/>
      <c r="T870" s="85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T870" s="17" t="s">
        <v>153</v>
      </c>
      <c r="AU870" s="17" t="s">
        <v>159</v>
      </c>
    </row>
    <row r="871" spans="1:65" s="2" customFormat="1" ht="16.5" customHeight="1">
      <c r="A871" s="38"/>
      <c r="B871" s="39"/>
      <c r="C871" s="218" t="s">
        <v>1327</v>
      </c>
      <c r="D871" s="218" t="s">
        <v>114</v>
      </c>
      <c r="E871" s="219" t="s">
        <v>1328</v>
      </c>
      <c r="F871" s="220" t="s">
        <v>1329</v>
      </c>
      <c r="G871" s="221" t="s">
        <v>398</v>
      </c>
      <c r="H871" s="222">
        <v>5</v>
      </c>
      <c r="I871" s="223"/>
      <c r="J871" s="224">
        <f>ROUND(I871*H871,2)</f>
        <v>0</v>
      </c>
      <c r="K871" s="220" t="s">
        <v>19</v>
      </c>
      <c r="L871" s="44"/>
      <c r="M871" s="225" t="s">
        <v>19</v>
      </c>
      <c r="N871" s="226" t="s">
        <v>43</v>
      </c>
      <c r="O871" s="84"/>
      <c r="P871" s="227">
        <f>O871*H871</f>
        <v>0</v>
      </c>
      <c r="Q871" s="227">
        <v>0</v>
      </c>
      <c r="R871" s="227">
        <f>Q871*H871</f>
        <v>0</v>
      </c>
      <c r="S871" s="227">
        <v>0</v>
      </c>
      <c r="T871" s="228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29" t="s">
        <v>151</v>
      </c>
      <c r="AT871" s="229" t="s">
        <v>114</v>
      </c>
      <c r="AU871" s="229" t="s">
        <v>159</v>
      </c>
      <c r="AY871" s="17" t="s">
        <v>111</v>
      </c>
      <c r="BE871" s="230">
        <f>IF(N871="základní",J871,0)</f>
        <v>0</v>
      </c>
      <c r="BF871" s="230">
        <f>IF(N871="snížená",J871,0)</f>
        <v>0</v>
      </c>
      <c r="BG871" s="230">
        <f>IF(N871="zákl. přenesená",J871,0)</f>
        <v>0</v>
      </c>
      <c r="BH871" s="230">
        <f>IF(N871="sníž. přenesená",J871,0)</f>
        <v>0</v>
      </c>
      <c r="BI871" s="230">
        <f>IF(N871="nulová",J871,0)</f>
        <v>0</v>
      </c>
      <c r="BJ871" s="17" t="s">
        <v>80</v>
      </c>
      <c r="BK871" s="230">
        <f>ROUND(I871*H871,2)</f>
        <v>0</v>
      </c>
      <c r="BL871" s="17" t="s">
        <v>151</v>
      </c>
      <c r="BM871" s="229" t="s">
        <v>1330</v>
      </c>
    </row>
    <row r="872" spans="1:47" s="2" customFormat="1" ht="12">
      <c r="A872" s="38"/>
      <c r="B872" s="39"/>
      <c r="C872" s="40"/>
      <c r="D872" s="231" t="s">
        <v>121</v>
      </c>
      <c r="E872" s="40"/>
      <c r="F872" s="232" t="s">
        <v>1329</v>
      </c>
      <c r="G872" s="40"/>
      <c r="H872" s="40"/>
      <c r="I872" s="136"/>
      <c r="J872" s="40"/>
      <c r="K872" s="40"/>
      <c r="L872" s="44"/>
      <c r="M872" s="233"/>
      <c r="N872" s="234"/>
      <c r="O872" s="84"/>
      <c r="P872" s="84"/>
      <c r="Q872" s="84"/>
      <c r="R872" s="84"/>
      <c r="S872" s="84"/>
      <c r="T872" s="85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T872" s="17" t="s">
        <v>121</v>
      </c>
      <c r="AU872" s="17" t="s">
        <v>159</v>
      </c>
    </row>
    <row r="873" spans="1:47" s="2" customFormat="1" ht="12">
      <c r="A873" s="38"/>
      <c r="B873" s="39"/>
      <c r="C873" s="40"/>
      <c r="D873" s="231" t="s">
        <v>153</v>
      </c>
      <c r="E873" s="40"/>
      <c r="F873" s="239" t="s">
        <v>1331</v>
      </c>
      <c r="G873" s="40"/>
      <c r="H873" s="40"/>
      <c r="I873" s="136"/>
      <c r="J873" s="40"/>
      <c r="K873" s="40"/>
      <c r="L873" s="44"/>
      <c r="M873" s="233"/>
      <c r="N873" s="234"/>
      <c r="O873" s="84"/>
      <c r="P873" s="84"/>
      <c r="Q873" s="84"/>
      <c r="R873" s="84"/>
      <c r="S873" s="84"/>
      <c r="T873" s="85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T873" s="17" t="s">
        <v>153</v>
      </c>
      <c r="AU873" s="17" t="s">
        <v>159</v>
      </c>
    </row>
    <row r="874" spans="1:51" s="13" customFormat="1" ht="12">
      <c r="A874" s="13"/>
      <c r="B874" s="240"/>
      <c r="C874" s="241"/>
      <c r="D874" s="231" t="s">
        <v>402</v>
      </c>
      <c r="E874" s="242" t="s">
        <v>19</v>
      </c>
      <c r="F874" s="243" t="s">
        <v>1332</v>
      </c>
      <c r="G874" s="241"/>
      <c r="H874" s="244">
        <v>5</v>
      </c>
      <c r="I874" s="245"/>
      <c r="J874" s="241"/>
      <c r="K874" s="241"/>
      <c r="L874" s="246"/>
      <c r="M874" s="247"/>
      <c r="N874" s="248"/>
      <c r="O874" s="248"/>
      <c r="P874" s="248"/>
      <c r="Q874" s="248"/>
      <c r="R874" s="248"/>
      <c r="S874" s="248"/>
      <c r="T874" s="249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50" t="s">
        <v>402</v>
      </c>
      <c r="AU874" s="250" t="s">
        <v>159</v>
      </c>
      <c r="AV874" s="13" t="s">
        <v>82</v>
      </c>
      <c r="AW874" s="13" t="s">
        <v>33</v>
      </c>
      <c r="AX874" s="13" t="s">
        <v>80</v>
      </c>
      <c r="AY874" s="250" t="s">
        <v>111</v>
      </c>
    </row>
    <row r="875" spans="1:65" s="2" customFormat="1" ht="16.5" customHeight="1">
      <c r="A875" s="38"/>
      <c r="B875" s="39"/>
      <c r="C875" s="218" t="s">
        <v>1333</v>
      </c>
      <c r="D875" s="218" t="s">
        <v>114</v>
      </c>
      <c r="E875" s="219" t="s">
        <v>1334</v>
      </c>
      <c r="F875" s="220" t="s">
        <v>1335</v>
      </c>
      <c r="G875" s="221" t="s">
        <v>398</v>
      </c>
      <c r="H875" s="222">
        <v>9.8</v>
      </c>
      <c r="I875" s="223"/>
      <c r="J875" s="224">
        <f>ROUND(I875*H875,2)</f>
        <v>0</v>
      </c>
      <c r="K875" s="220" t="s">
        <v>19</v>
      </c>
      <c r="L875" s="44"/>
      <c r="M875" s="225" t="s">
        <v>19</v>
      </c>
      <c r="N875" s="226" t="s">
        <v>43</v>
      </c>
      <c r="O875" s="84"/>
      <c r="P875" s="227">
        <f>O875*H875</f>
        <v>0</v>
      </c>
      <c r="Q875" s="227">
        <v>0</v>
      </c>
      <c r="R875" s="227">
        <f>Q875*H875</f>
        <v>0</v>
      </c>
      <c r="S875" s="227">
        <v>0</v>
      </c>
      <c r="T875" s="228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29" t="s">
        <v>151</v>
      </c>
      <c r="AT875" s="229" t="s">
        <v>114</v>
      </c>
      <c r="AU875" s="229" t="s">
        <v>159</v>
      </c>
      <c r="AY875" s="17" t="s">
        <v>111</v>
      </c>
      <c r="BE875" s="230">
        <f>IF(N875="základní",J875,0)</f>
        <v>0</v>
      </c>
      <c r="BF875" s="230">
        <f>IF(N875="snížená",J875,0)</f>
        <v>0</v>
      </c>
      <c r="BG875" s="230">
        <f>IF(N875="zákl. přenesená",J875,0)</f>
        <v>0</v>
      </c>
      <c r="BH875" s="230">
        <f>IF(N875="sníž. přenesená",J875,0)</f>
        <v>0</v>
      </c>
      <c r="BI875" s="230">
        <f>IF(N875="nulová",J875,0)</f>
        <v>0</v>
      </c>
      <c r="BJ875" s="17" t="s">
        <v>80</v>
      </c>
      <c r="BK875" s="230">
        <f>ROUND(I875*H875,2)</f>
        <v>0</v>
      </c>
      <c r="BL875" s="17" t="s">
        <v>151</v>
      </c>
      <c r="BM875" s="229" t="s">
        <v>1336</v>
      </c>
    </row>
    <row r="876" spans="1:47" s="2" customFormat="1" ht="12">
      <c r="A876" s="38"/>
      <c r="B876" s="39"/>
      <c r="C876" s="40"/>
      <c r="D876" s="231" t="s">
        <v>121</v>
      </c>
      <c r="E876" s="40"/>
      <c r="F876" s="232" t="s">
        <v>1335</v>
      </c>
      <c r="G876" s="40"/>
      <c r="H876" s="40"/>
      <c r="I876" s="136"/>
      <c r="J876" s="40"/>
      <c r="K876" s="40"/>
      <c r="L876" s="44"/>
      <c r="M876" s="233"/>
      <c r="N876" s="234"/>
      <c r="O876" s="84"/>
      <c r="P876" s="84"/>
      <c r="Q876" s="84"/>
      <c r="R876" s="84"/>
      <c r="S876" s="84"/>
      <c r="T876" s="85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T876" s="17" t="s">
        <v>121</v>
      </c>
      <c r="AU876" s="17" t="s">
        <v>159</v>
      </c>
    </row>
    <row r="877" spans="1:47" s="2" customFormat="1" ht="12">
      <c r="A877" s="38"/>
      <c r="B877" s="39"/>
      <c r="C877" s="40"/>
      <c r="D877" s="231" t="s">
        <v>153</v>
      </c>
      <c r="E877" s="40"/>
      <c r="F877" s="239" t="s">
        <v>1337</v>
      </c>
      <c r="G877" s="40"/>
      <c r="H877" s="40"/>
      <c r="I877" s="136"/>
      <c r="J877" s="40"/>
      <c r="K877" s="40"/>
      <c r="L877" s="44"/>
      <c r="M877" s="233"/>
      <c r="N877" s="234"/>
      <c r="O877" s="84"/>
      <c r="P877" s="84"/>
      <c r="Q877" s="84"/>
      <c r="R877" s="84"/>
      <c r="S877" s="84"/>
      <c r="T877" s="85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T877" s="17" t="s">
        <v>153</v>
      </c>
      <c r="AU877" s="17" t="s">
        <v>159</v>
      </c>
    </row>
    <row r="878" spans="1:51" s="13" customFormat="1" ht="12">
      <c r="A878" s="13"/>
      <c r="B878" s="240"/>
      <c r="C878" s="241"/>
      <c r="D878" s="231" t="s">
        <v>402</v>
      </c>
      <c r="E878" s="242" t="s">
        <v>19</v>
      </c>
      <c r="F878" s="243" t="s">
        <v>1338</v>
      </c>
      <c r="G878" s="241"/>
      <c r="H878" s="244">
        <v>6.6</v>
      </c>
      <c r="I878" s="245"/>
      <c r="J878" s="241"/>
      <c r="K878" s="241"/>
      <c r="L878" s="246"/>
      <c r="M878" s="247"/>
      <c r="N878" s="248"/>
      <c r="O878" s="248"/>
      <c r="P878" s="248"/>
      <c r="Q878" s="248"/>
      <c r="R878" s="248"/>
      <c r="S878" s="248"/>
      <c r="T878" s="249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0" t="s">
        <v>402</v>
      </c>
      <c r="AU878" s="250" t="s">
        <v>159</v>
      </c>
      <c r="AV878" s="13" t="s">
        <v>82</v>
      </c>
      <c r="AW878" s="13" t="s">
        <v>33</v>
      </c>
      <c r="AX878" s="13" t="s">
        <v>72</v>
      </c>
      <c r="AY878" s="250" t="s">
        <v>111</v>
      </c>
    </row>
    <row r="879" spans="1:51" s="13" customFormat="1" ht="12">
      <c r="A879" s="13"/>
      <c r="B879" s="240"/>
      <c r="C879" s="241"/>
      <c r="D879" s="231" t="s">
        <v>402</v>
      </c>
      <c r="E879" s="242" t="s">
        <v>19</v>
      </c>
      <c r="F879" s="243" t="s">
        <v>1339</v>
      </c>
      <c r="G879" s="241"/>
      <c r="H879" s="244">
        <v>3.2</v>
      </c>
      <c r="I879" s="245"/>
      <c r="J879" s="241"/>
      <c r="K879" s="241"/>
      <c r="L879" s="246"/>
      <c r="M879" s="247"/>
      <c r="N879" s="248"/>
      <c r="O879" s="248"/>
      <c r="P879" s="248"/>
      <c r="Q879" s="248"/>
      <c r="R879" s="248"/>
      <c r="S879" s="248"/>
      <c r="T879" s="249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0" t="s">
        <v>402</v>
      </c>
      <c r="AU879" s="250" t="s">
        <v>159</v>
      </c>
      <c r="AV879" s="13" t="s">
        <v>82</v>
      </c>
      <c r="AW879" s="13" t="s">
        <v>33</v>
      </c>
      <c r="AX879" s="13" t="s">
        <v>72</v>
      </c>
      <c r="AY879" s="250" t="s">
        <v>111</v>
      </c>
    </row>
    <row r="880" spans="1:51" s="14" customFormat="1" ht="12">
      <c r="A880" s="14"/>
      <c r="B880" s="251"/>
      <c r="C880" s="252"/>
      <c r="D880" s="231" t="s">
        <v>402</v>
      </c>
      <c r="E880" s="253" t="s">
        <v>19</v>
      </c>
      <c r="F880" s="254" t="s">
        <v>409</v>
      </c>
      <c r="G880" s="252"/>
      <c r="H880" s="255">
        <v>9.8</v>
      </c>
      <c r="I880" s="256"/>
      <c r="J880" s="252"/>
      <c r="K880" s="252"/>
      <c r="L880" s="257"/>
      <c r="M880" s="258"/>
      <c r="N880" s="259"/>
      <c r="O880" s="259"/>
      <c r="P880" s="259"/>
      <c r="Q880" s="259"/>
      <c r="R880" s="259"/>
      <c r="S880" s="259"/>
      <c r="T880" s="260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61" t="s">
        <v>402</v>
      </c>
      <c r="AU880" s="261" t="s">
        <v>159</v>
      </c>
      <c r="AV880" s="14" t="s">
        <v>164</v>
      </c>
      <c r="AW880" s="14" t="s">
        <v>33</v>
      </c>
      <c r="AX880" s="14" t="s">
        <v>80</v>
      </c>
      <c r="AY880" s="261" t="s">
        <v>111</v>
      </c>
    </row>
    <row r="881" spans="1:65" s="2" customFormat="1" ht="16.5" customHeight="1">
      <c r="A881" s="38"/>
      <c r="B881" s="39"/>
      <c r="C881" s="218" t="s">
        <v>1340</v>
      </c>
      <c r="D881" s="218" t="s">
        <v>114</v>
      </c>
      <c r="E881" s="219" t="s">
        <v>1341</v>
      </c>
      <c r="F881" s="220" t="s">
        <v>1342</v>
      </c>
      <c r="G881" s="221" t="s">
        <v>398</v>
      </c>
      <c r="H881" s="222">
        <v>1.4</v>
      </c>
      <c r="I881" s="223"/>
      <c r="J881" s="224">
        <f>ROUND(I881*H881,2)</f>
        <v>0</v>
      </c>
      <c r="K881" s="220" t="s">
        <v>19</v>
      </c>
      <c r="L881" s="44"/>
      <c r="M881" s="225" t="s">
        <v>19</v>
      </c>
      <c r="N881" s="226" t="s">
        <v>43</v>
      </c>
      <c r="O881" s="84"/>
      <c r="P881" s="227">
        <f>O881*H881</f>
        <v>0</v>
      </c>
      <c r="Q881" s="227">
        <v>0</v>
      </c>
      <c r="R881" s="227">
        <f>Q881*H881</f>
        <v>0</v>
      </c>
      <c r="S881" s="227">
        <v>0</v>
      </c>
      <c r="T881" s="228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29" t="s">
        <v>151</v>
      </c>
      <c r="AT881" s="229" t="s">
        <v>114</v>
      </c>
      <c r="AU881" s="229" t="s">
        <v>159</v>
      </c>
      <c r="AY881" s="17" t="s">
        <v>111</v>
      </c>
      <c r="BE881" s="230">
        <f>IF(N881="základní",J881,0)</f>
        <v>0</v>
      </c>
      <c r="BF881" s="230">
        <f>IF(N881="snížená",J881,0)</f>
        <v>0</v>
      </c>
      <c r="BG881" s="230">
        <f>IF(N881="zákl. přenesená",J881,0)</f>
        <v>0</v>
      </c>
      <c r="BH881" s="230">
        <f>IF(N881="sníž. přenesená",J881,0)</f>
        <v>0</v>
      </c>
      <c r="BI881" s="230">
        <f>IF(N881="nulová",J881,0)</f>
        <v>0</v>
      </c>
      <c r="BJ881" s="17" t="s">
        <v>80</v>
      </c>
      <c r="BK881" s="230">
        <f>ROUND(I881*H881,2)</f>
        <v>0</v>
      </c>
      <c r="BL881" s="17" t="s">
        <v>151</v>
      </c>
      <c r="BM881" s="229" t="s">
        <v>1343</v>
      </c>
    </row>
    <row r="882" spans="1:47" s="2" customFormat="1" ht="12">
      <c r="A882" s="38"/>
      <c r="B882" s="39"/>
      <c r="C882" s="40"/>
      <c r="D882" s="231" t="s">
        <v>121</v>
      </c>
      <c r="E882" s="40"/>
      <c r="F882" s="232" t="s">
        <v>1342</v>
      </c>
      <c r="G882" s="40"/>
      <c r="H882" s="40"/>
      <c r="I882" s="136"/>
      <c r="J882" s="40"/>
      <c r="K882" s="40"/>
      <c r="L882" s="44"/>
      <c r="M882" s="233"/>
      <c r="N882" s="234"/>
      <c r="O882" s="84"/>
      <c r="P882" s="84"/>
      <c r="Q882" s="84"/>
      <c r="R882" s="84"/>
      <c r="S882" s="84"/>
      <c r="T882" s="85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T882" s="17" t="s">
        <v>121</v>
      </c>
      <c r="AU882" s="17" t="s">
        <v>159</v>
      </c>
    </row>
    <row r="883" spans="1:47" s="2" customFormat="1" ht="12">
      <c r="A883" s="38"/>
      <c r="B883" s="39"/>
      <c r="C883" s="40"/>
      <c r="D883" s="231" t="s">
        <v>153</v>
      </c>
      <c r="E883" s="40"/>
      <c r="F883" s="239" t="s">
        <v>1344</v>
      </c>
      <c r="G883" s="40"/>
      <c r="H883" s="40"/>
      <c r="I883" s="136"/>
      <c r="J883" s="40"/>
      <c r="K883" s="40"/>
      <c r="L883" s="44"/>
      <c r="M883" s="233"/>
      <c r="N883" s="234"/>
      <c r="O883" s="84"/>
      <c r="P883" s="84"/>
      <c r="Q883" s="84"/>
      <c r="R883" s="84"/>
      <c r="S883" s="84"/>
      <c r="T883" s="85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T883" s="17" t="s">
        <v>153</v>
      </c>
      <c r="AU883" s="17" t="s">
        <v>159</v>
      </c>
    </row>
    <row r="884" spans="1:65" s="2" customFormat="1" ht="16.5" customHeight="1">
      <c r="A884" s="38"/>
      <c r="B884" s="39"/>
      <c r="C884" s="218" t="s">
        <v>1345</v>
      </c>
      <c r="D884" s="218" t="s">
        <v>114</v>
      </c>
      <c r="E884" s="219" t="s">
        <v>1346</v>
      </c>
      <c r="F884" s="220" t="s">
        <v>1347</v>
      </c>
      <c r="G884" s="221" t="s">
        <v>398</v>
      </c>
      <c r="H884" s="222">
        <v>1</v>
      </c>
      <c r="I884" s="223"/>
      <c r="J884" s="224">
        <f>ROUND(I884*H884,2)</f>
        <v>0</v>
      </c>
      <c r="K884" s="220" t="s">
        <v>19</v>
      </c>
      <c r="L884" s="44"/>
      <c r="M884" s="225" t="s">
        <v>19</v>
      </c>
      <c r="N884" s="226" t="s">
        <v>43</v>
      </c>
      <c r="O884" s="84"/>
      <c r="P884" s="227">
        <f>O884*H884</f>
        <v>0</v>
      </c>
      <c r="Q884" s="227">
        <v>0</v>
      </c>
      <c r="R884" s="227">
        <f>Q884*H884</f>
        <v>0</v>
      </c>
      <c r="S884" s="227">
        <v>0</v>
      </c>
      <c r="T884" s="228">
        <f>S884*H884</f>
        <v>0</v>
      </c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R884" s="229" t="s">
        <v>151</v>
      </c>
      <c r="AT884" s="229" t="s">
        <v>114</v>
      </c>
      <c r="AU884" s="229" t="s">
        <v>159</v>
      </c>
      <c r="AY884" s="17" t="s">
        <v>111</v>
      </c>
      <c r="BE884" s="230">
        <f>IF(N884="základní",J884,0)</f>
        <v>0</v>
      </c>
      <c r="BF884" s="230">
        <f>IF(N884="snížená",J884,0)</f>
        <v>0</v>
      </c>
      <c r="BG884" s="230">
        <f>IF(N884="zákl. přenesená",J884,0)</f>
        <v>0</v>
      </c>
      <c r="BH884" s="230">
        <f>IF(N884="sníž. přenesená",J884,0)</f>
        <v>0</v>
      </c>
      <c r="BI884" s="230">
        <f>IF(N884="nulová",J884,0)</f>
        <v>0</v>
      </c>
      <c r="BJ884" s="17" t="s">
        <v>80</v>
      </c>
      <c r="BK884" s="230">
        <f>ROUND(I884*H884,2)</f>
        <v>0</v>
      </c>
      <c r="BL884" s="17" t="s">
        <v>151</v>
      </c>
      <c r="BM884" s="229" t="s">
        <v>1348</v>
      </c>
    </row>
    <row r="885" spans="1:47" s="2" customFormat="1" ht="12">
      <c r="A885" s="38"/>
      <c r="B885" s="39"/>
      <c r="C885" s="40"/>
      <c r="D885" s="231" t="s">
        <v>121</v>
      </c>
      <c r="E885" s="40"/>
      <c r="F885" s="232" t="s">
        <v>1347</v>
      </c>
      <c r="G885" s="40"/>
      <c r="H885" s="40"/>
      <c r="I885" s="136"/>
      <c r="J885" s="40"/>
      <c r="K885" s="40"/>
      <c r="L885" s="44"/>
      <c r="M885" s="233"/>
      <c r="N885" s="234"/>
      <c r="O885" s="84"/>
      <c r="P885" s="84"/>
      <c r="Q885" s="84"/>
      <c r="R885" s="84"/>
      <c r="S885" s="84"/>
      <c r="T885" s="85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T885" s="17" t="s">
        <v>121</v>
      </c>
      <c r="AU885" s="17" t="s">
        <v>159</v>
      </c>
    </row>
    <row r="886" spans="1:47" s="2" customFormat="1" ht="12">
      <c r="A886" s="38"/>
      <c r="B886" s="39"/>
      <c r="C886" s="40"/>
      <c r="D886" s="231" t="s">
        <v>153</v>
      </c>
      <c r="E886" s="40"/>
      <c r="F886" s="239" t="s">
        <v>1349</v>
      </c>
      <c r="G886" s="40"/>
      <c r="H886" s="40"/>
      <c r="I886" s="136"/>
      <c r="J886" s="40"/>
      <c r="K886" s="40"/>
      <c r="L886" s="44"/>
      <c r="M886" s="233"/>
      <c r="N886" s="234"/>
      <c r="O886" s="84"/>
      <c r="P886" s="84"/>
      <c r="Q886" s="84"/>
      <c r="R886" s="84"/>
      <c r="S886" s="84"/>
      <c r="T886" s="85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T886" s="17" t="s">
        <v>153</v>
      </c>
      <c r="AU886" s="17" t="s">
        <v>159</v>
      </c>
    </row>
    <row r="887" spans="1:65" s="2" customFormat="1" ht="16.5" customHeight="1">
      <c r="A887" s="38"/>
      <c r="B887" s="39"/>
      <c r="C887" s="218" t="s">
        <v>1350</v>
      </c>
      <c r="D887" s="218" t="s">
        <v>114</v>
      </c>
      <c r="E887" s="219" t="s">
        <v>1351</v>
      </c>
      <c r="F887" s="220" t="s">
        <v>1352</v>
      </c>
      <c r="G887" s="221" t="s">
        <v>398</v>
      </c>
      <c r="H887" s="222">
        <v>5.3</v>
      </c>
      <c r="I887" s="223"/>
      <c r="J887" s="224">
        <f>ROUND(I887*H887,2)</f>
        <v>0</v>
      </c>
      <c r="K887" s="220" t="s">
        <v>19</v>
      </c>
      <c r="L887" s="44"/>
      <c r="M887" s="225" t="s">
        <v>19</v>
      </c>
      <c r="N887" s="226" t="s">
        <v>43</v>
      </c>
      <c r="O887" s="84"/>
      <c r="P887" s="227">
        <f>O887*H887</f>
        <v>0</v>
      </c>
      <c r="Q887" s="227">
        <v>0</v>
      </c>
      <c r="R887" s="227">
        <f>Q887*H887</f>
        <v>0</v>
      </c>
      <c r="S887" s="227">
        <v>0</v>
      </c>
      <c r="T887" s="228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29" t="s">
        <v>151</v>
      </c>
      <c r="AT887" s="229" t="s">
        <v>114</v>
      </c>
      <c r="AU887" s="229" t="s">
        <v>159</v>
      </c>
      <c r="AY887" s="17" t="s">
        <v>111</v>
      </c>
      <c r="BE887" s="230">
        <f>IF(N887="základní",J887,0)</f>
        <v>0</v>
      </c>
      <c r="BF887" s="230">
        <f>IF(N887="snížená",J887,0)</f>
        <v>0</v>
      </c>
      <c r="BG887" s="230">
        <f>IF(N887="zákl. přenesená",J887,0)</f>
        <v>0</v>
      </c>
      <c r="BH887" s="230">
        <f>IF(N887="sníž. přenesená",J887,0)</f>
        <v>0</v>
      </c>
      <c r="BI887" s="230">
        <f>IF(N887="nulová",J887,0)</f>
        <v>0</v>
      </c>
      <c r="BJ887" s="17" t="s">
        <v>80</v>
      </c>
      <c r="BK887" s="230">
        <f>ROUND(I887*H887,2)</f>
        <v>0</v>
      </c>
      <c r="BL887" s="17" t="s">
        <v>151</v>
      </c>
      <c r="BM887" s="229" t="s">
        <v>1353</v>
      </c>
    </row>
    <row r="888" spans="1:47" s="2" customFormat="1" ht="12">
      <c r="A888" s="38"/>
      <c r="B888" s="39"/>
      <c r="C888" s="40"/>
      <c r="D888" s="231" t="s">
        <v>121</v>
      </c>
      <c r="E888" s="40"/>
      <c r="F888" s="232" t="s">
        <v>1352</v>
      </c>
      <c r="G888" s="40"/>
      <c r="H888" s="40"/>
      <c r="I888" s="136"/>
      <c r="J888" s="40"/>
      <c r="K888" s="40"/>
      <c r="L888" s="44"/>
      <c r="M888" s="233"/>
      <c r="N888" s="234"/>
      <c r="O888" s="84"/>
      <c r="P888" s="84"/>
      <c r="Q888" s="84"/>
      <c r="R888" s="84"/>
      <c r="S888" s="84"/>
      <c r="T888" s="85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T888" s="17" t="s">
        <v>121</v>
      </c>
      <c r="AU888" s="17" t="s">
        <v>159</v>
      </c>
    </row>
    <row r="889" spans="1:47" s="2" customFormat="1" ht="12">
      <c r="A889" s="38"/>
      <c r="B889" s="39"/>
      <c r="C889" s="40"/>
      <c r="D889" s="231" t="s">
        <v>153</v>
      </c>
      <c r="E889" s="40"/>
      <c r="F889" s="239" t="s">
        <v>1354</v>
      </c>
      <c r="G889" s="40"/>
      <c r="H889" s="40"/>
      <c r="I889" s="136"/>
      <c r="J889" s="40"/>
      <c r="K889" s="40"/>
      <c r="L889" s="44"/>
      <c r="M889" s="233"/>
      <c r="N889" s="234"/>
      <c r="O889" s="84"/>
      <c r="P889" s="84"/>
      <c r="Q889" s="84"/>
      <c r="R889" s="84"/>
      <c r="S889" s="84"/>
      <c r="T889" s="85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T889" s="17" t="s">
        <v>153</v>
      </c>
      <c r="AU889" s="17" t="s">
        <v>159</v>
      </c>
    </row>
    <row r="890" spans="1:51" s="13" customFormat="1" ht="12">
      <c r="A890" s="13"/>
      <c r="B890" s="240"/>
      <c r="C890" s="241"/>
      <c r="D890" s="231" t="s">
        <v>402</v>
      </c>
      <c r="E890" s="242" t="s">
        <v>19</v>
      </c>
      <c r="F890" s="243" t="s">
        <v>1355</v>
      </c>
      <c r="G890" s="241"/>
      <c r="H890" s="244">
        <v>4.4</v>
      </c>
      <c r="I890" s="245"/>
      <c r="J890" s="241"/>
      <c r="K890" s="241"/>
      <c r="L890" s="246"/>
      <c r="M890" s="247"/>
      <c r="N890" s="248"/>
      <c r="O890" s="248"/>
      <c r="P890" s="248"/>
      <c r="Q890" s="248"/>
      <c r="R890" s="248"/>
      <c r="S890" s="248"/>
      <c r="T890" s="249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50" t="s">
        <v>402</v>
      </c>
      <c r="AU890" s="250" t="s">
        <v>159</v>
      </c>
      <c r="AV890" s="13" t="s">
        <v>82</v>
      </c>
      <c r="AW890" s="13" t="s">
        <v>33</v>
      </c>
      <c r="AX890" s="13" t="s">
        <v>72</v>
      </c>
      <c r="AY890" s="250" t="s">
        <v>111</v>
      </c>
    </row>
    <row r="891" spans="1:51" s="13" customFormat="1" ht="12">
      <c r="A891" s="13"/>
      <c r="B891" s="240"/>
      <c r="C891" s="241"/>
      <c r="D891" s="231" t="s">
        <v>402</v>
      </c>
      <c r="E891" s="242" t="s">
        <v>19</v>
      </c>
      <c r="F891" s="243" t="s">
        <v>1356</v>
      </c>
      <c r="G891" s="241"/>
      <c r="H891" s="244">
        <v>0.9</v>
      </c>
      <c r="I891" s="245"/>
      <c r="J891" s="241"/>
      <c r="K891" s="241"/>
      <c r="L891" s="246"/>
      <c r="M891" s="247"/>
      <c r="N891" s="248"/>
      <c r="O891" s="248"/>
      <c r="P891" s="248"/>
      <c r="Q891" s="248"/>
      <c r="R891" s="248"/>
      <c r="S891" s="248"/>
      <c r="T891" s="249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0" t="s">
        <v>402</v>
      </c>
      <c r="AU891" s="250" t="s">
        <v>159</v>
      </c>
      <c r="AV891" s="13" t="s">
        <v>82</v>
      </c>
      <c r="AW891" s="13" t="s">
        <v>33</v>
      </c>
      <c r="AX891" s="13" t="s">
        <v>72</v>
      </c>
      <c r="AY891" s="250" t="s">
        <v>111</v>
      </c>
    </row>
    <row r="892" spans="1:51" s="14" customFormat="1" ht="12">
      <c r="A892" s="14"/>
      <c r="B892" s="251"/>
      <c r="C892" s="252"/>
      <c r="D892" s="231" t="s">
        <v>402</v>
      </c>
      <c r="E892" s="253" t="s">
        <v>19</v>
      </c>
      <c r="F892" s="254" t="s">
        <v>409</v>
      </c>
      <c r="G892" s="252"/>
      <c r="H892" s="255">
        <v>5.300000000000001</v>
      </c>
      <c r="I892" s="256"/>
      <c r="J892" s="252"/>
      <c r="K892" s="252"/>
      <c r="L892" s="257"/>
      <c r="M892" s="258"/>
      <c r="N892" s="259"/>
      <c r="O892" s="259"/>
      <c r="P892" s="259"/>
      <c r="Q892" s="259"/>
      <c r="R892" s="259"/>
      <c r="S892" s="259"/>
      <c r="T892" s="260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1" t="s">
        <v>402</v>
      </c>
      <c r="AU892" s="261" t="s">
        <v>159</v>
      </c>
      <c r="AV892" s="14" t="s">
        <v>164</v>
      </c>
      <c r="AW892" s="14" t="s">
        <v>33</v>
      </c>
      <c r="AX892" s="14" t="s">
        <v>80</v>
      </c>
      <c r="AY892" s="261" t="s">
        <v>111</v>
      </c>
    </row>
    <row r="893" spans="1:65" s="2" customFormat="1" ht="16.5" customHeight="1">
      <c r="A893" s="38"/>
      <c r="B893" s="39"/>
      <c r="C893" s="218" t="s">
        <v>1357</v>
      </c>
      <c r="D893" s="218" t="s">
        <v>114</v>
      </c>
      <c r="E893" s="219" t="s">
        <v>1358</v>
      </c>
      <c r="F893" s="220" t="s">
        <v>1359</v>
      </c>
      <c r="G893" s="221" t="s">
        <v>398</v>
      </c>
      <c r="H893" s="222">
        <v>7.8</v>
      </c>
      <c r="I893" s="223"/>
      <c r="J893" s="224">
        <f>ROUND(I893*H893,2)</f>
        <v>0</v>
      </c>
      <c r="K893" s="220" t="s">
        <v>19</v>
      </c>
      <c r="L893" s="44"/>
      <c r="M893" s="225" t="s">
        <v>19</v>
      </c>
      <c r="N893" s="226" t="s">
        <v>43</v>
      </c>
      <c r="O893" s="84"/>
      <c r="P893" s="227">
        <f>O893*H893</f>
        <v>0</v>
      </c>
      <c r="Q893" s="227">
        <v>0</v>
      </c>
      <c r="R893" s="227">
        <f>Q893*H893</f>
        <v>0</v>
      </c>
      <c r="S893" s="227">
        <v>0</v>
      </c>
      <c r="T893" s="228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229" t="s">
        <v>151</v>
      </c>
      <c r="AT893" s="229" t="s">
        <v>114</v>
      </c>
      <c r="AU893" s="229" t="s">
        <v>159</v>
      </c>
      <c r="AY893" s="17" t="s">
        <v>111</v>
      </c>
      <c r="BE893" s="230">
        <f>IF(N893="základní",J893,0)</f>
        <v>0</v>
      </c>
      <c r="BF893" s="230">
        <f>IF(N893="snížená",J893,0)</f>
        <v>0</v>
      </c>
      <c r="BG893" s="230">
        <f>IF(N893="zákl. přenesená",J893,0)</f>
        <v>0</v>
      </c>
      <c r="BH893" s="230">
        <f>IF(N893="sníž. přenesená",J893,0)</f>
        <v>0</v>
      </c>
      <c r="BI893" s="230">
        <f>IF(N893="nulová",J893,0)</f>
        <v>0</v>
      </c>
      <c r="BJ893" s="17" t="s">
        <v>80</v>
      </c>
      <c r="BK893" s="230">
        <f>ROUND(I893*H893,2)</f>
        <v>0</v>
      </c>
      <c r="BL893" s="17" t="s">
        <v>151</v>
      </c>
      <c r="BM893" s="229" t="s">
        <v>1360</v>
      </c>
    </row>
    <row r="894" spans="1:47" s="2" customFormat="1" ht="12">
      <c r="A894" s="38"/>
      <c r="B894" s="39"/>
      <c r="C894" s="40"/>
      <c r="D894" s="231" t="s">
        <v>121</v>
      </c>
      <c r="E894" s="40"/>
      <c r="F894" s="232" t="s">
        <v>1359</v>
      </c>
      <c r="G894" s="40"/>
      <c r="H894" s="40"/>
      <c r="I894" s="136"/>
      <c r="J894" s="40"/>
      <c r="K894" s="40"/>
      <c r="L894" s="44"/>
      <c r="M894" s="233"/>
      <c r="N894" s="234"/>
      <c r="O894" s="84"/>
      <c r="P894" s="84"/>
      <c r="Q894" s="84"/>
      <c r="R894" s="84"/>
      <c r="S894" s="84"/>
      <c r="T894" s="85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T894" s="17" t="s">
        <v>121</v>
      </c>
      <c r="AU894" s="17" t="s">
        <v>159</v>
      </c>
    </row>
    <row r="895" spans="1:47" s="2" customFormat="1" ht="12">
      <c r="A895" s="38"/>
      <c r="B895" s="39"/>
      <c r="C895" s="40"/>
      <c r="D895" s="231" t="s">
        <v>153</v>
      </c>
      <c r="E895" s="40"/>
      <c r="F895" s="239" t="s">
        <v>1361</v>
      </c>
      <c r="G895" s="40"/>
      <c r="H895" s="40"/>
      <c r="I895" s="136"/>
      <c r="J895" s="40"/>
      <c r="K895" s="40"/>
      <c r="L895" s="44"/>
      <c r="M895" s="233"/>
      <c r="N895" s="234"/>
      <c r="O895" s="84"/>
      <c r="P895" s="84"/>
      <c r="Q895" s="84"/>
      <c r="R895" s="84"/>
      <c r="S895" s="84"/>
      <c r="T895" s="85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T895" s="17" t="s">
        <v>153</v>
      </c>
      <c r="AU895" s="17" t="s">
        <v>159</v>
      </c>
    </row>
    <row r="896" spans="1:51" s="13" customFormat="1" ht="12">
      <c r="A896" s="13"/>
      <c r="B896" s="240"/>
      <c r="C896" s="241"/>
      <c r="D896" s="231" t="s">
        <v>402</v>
      </c>
      <c r="E896" s="242" t="s">
        <v>19</v>
      </c>
      <c r="F896" s="243" t="s">
        <v>1362</v>
      </c>
      <c r="G896" s="241"/>
      <c r="H896" s="244">
        <v>7.8</v>
      </c>
      <c r="I896" s="245"/>
      <c r="J896" s="241"/>
      <c r="K896" s="241"/>
      <c r="L896" s="246"/>
      <c r="M896" s="247"/>
      <c r="N896" s="248"/>
      <c r="O896" s="248"/>
      <c r="P896" s="248"/>
      <c r="Q896" s="248"/>
      <c r="R896" s="248"/>
      <c r="S896" s="248"/>
      <c r="T896" s="249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50" t="s">
        <v>402</v>
      </c>
      <c r="AU896" s="250" t="s">
        <v>159</v>
      </c>
      <c r="AV896" s="13" t="s">
        <v>82</v>
      </c>
      <c r="AW896" s="13" t="s">
        <v>33</v>
      </c>
      <c r="AX896" s="13" t="s">
        <v>80</v>
      </c>
      <c r="AY896" s="250" t="s">
        <v>111</v>
      </c>
    </row>
    <row r="897" spans="1:65" s="2" customFormat="1" ht="16.5" customHeight="1">
      <c r="A897" s="38"/>
      <c r="B897" s="39"/>
      <c r="C897" s="218" t="s">
        <v>1363</v>
      </c>
      <c r="D897" s="218" t="s">
        <v>114</v>
      </c>
      <c r="E897" s="219" t="s">
        <v>1364</v>
      </c>
      <c r="F897" s="220" t="s">
        <v>1365</v>
      </c>
      <c r="G897" s="221" t="s">
        <v>398</v>
      </c>
      <c r="H897" s="222">
        <v>8.5</v>
      </c>
      <c r="I897" s="223"/>
      <c r="J897" s="224">
        <f>ROUND(I897*H897,2)</f>
        <v>0</v>
      </c>
      <c r="K897" s="220" t="s">
        <v>19</v>
      </c>
      <c r="L897" s="44"/>
      <c r="M897" s="225" t="s">
        <v>19</v>
      </c>
      <c r="N897" s="226" t="s">
        <v>43</v>
      </c>
      <c r="O897" s="84"/>
      <c r="P897" s="227">
        <f>O897*H897</f>
        <v>0</v>
      </c>
      <c r="Q897" s="227">
        <v>0</v>
      </c>
      <c r="R897" s="227">
        <f>Q897*H897</f>
        <v>0</v>
      </c>
      <c r="S897" s="227">
        <v>0</v>
      </c>
      <c r="T897" s="228">
        <f>S897*H897</f>
        <v>0</v>
      </c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R897" s="229" t="s">
        <v>151</v>
      </c>
      <c r="AT897" s="229" t="s">
        <v>114</v>
      </c>
      <c r="AU897" s="229" t="s">
        <v>159</v>
      </c>
      <c r="AY897" s="17" t="s">
        <v>111</v>
      </c>
      <c r="BE897" s="230">
        <f>IF(N897="základní",J897,0)</f>
        <v>0</v>
      </c>
      <c r="BF897" s="230">
        <f>IF(N897="snížená",J897,0)</f>
        <v>0</v>
      </c>
      <c r="BG897" s="230">
        <f>IF(N897="zákl. přenesená",J897,0)</f>
        <v>0</v>
      </c>
      <c r="BH897" s="230">
        <f>IF(N897="sníž. přenesená",J897,0)</f>
        <v>0</v>
      </c>
      <c r="BI897" s="230">
        <f>IF(N897="nulová",J897,0)</f>
        <v>0</v>
      </c>
      <c r="BJ897" s="17" t="s">
        <v>80</v>
      </c>
      <c r="BK897" s="230">
        <f>ROUND(I897*H897,2)</f>
        <v>0</v>
      </c>
      <c r="BL897" s="17" t="s">
        <v>151</v>
      </c>
      <c r="BM897" s="229" t="s">
        <v>1366</v>
      </c>
    </row>
    <row r="898" spans="1:47" s="2" customFormat="1" ht="12">
      <c r="A898" s="38"/>
      <c r="B898" s="39"/>
      <c r="C898" s="40"/>
      <c r="D898" s="231" t="s">
        <v>121</v>
      </c>
      <c r="E898" s="40"/>
      <c r="F898" s="232" t="s">
        <v>1365</v>
      </c>
      <c r="G898" s="40"/>
      <c r="H898" s="40"/>
      <c r="I898" s="136"/>
      <c r="J898" s="40"/>
      <c r="K898" s="40"/>
      <c r="L898" s="44"/>
      <c r="M898" s="233"/>
      <c r="N898" s="234"/>
      <c r="O898" s="84"/>
      <c r="P898" s="84"/>
      <c r="Q898" s="84"/>
      <c r="R898" s="84"/>
      <c r="S898" s="84"/>
      <c r="T898" s="85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T898" s="17" t="s">
        <v>121</v>
      </c>
      <c r="AU898" s="17" t="s">
        <v>159</v>
      </c>
    </row>
    <row r="899" spans="1:47" s="2" customFormat="1" ht="12">
      <c r="A899" s="38"/>
      <c r="B899" s="39"/>
      <c r="C899" s="40"/>
      <c r="D899" s="231" t="s">
        <v>153</v>
      </c>
      <c r="E899" s="40"/>
      <c r="F899" s="239" t="s">
        <v>1367</v>
      </c>
      <c r="G899" s="40"/>
      <c r="H899" s="40"/>
      <c r="I899" s="136"/>
      <c r="J899" s="40"/>
      <c r="K899" s="40"/>
      <c r="L899" s="44"/>
      <c r="M899" s="233"/>
      <c r="N899" s="234"/>
      <c r="O899" s="84"/>
      <c r="P899" s="84"/>
      <c r="Q899" s="84"/>
      <c r="R899" s="84"/>
      <c r="S899" s="84"/>
      <c r="T899" s="85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T899" s="17" t="s">
        <v>153</v>
      </c>
      <c r="AU899" s="17" t="s">
        <v>159</v>
      </c>
    </row>
    <row r="900" spans="1:51" s="13" customFormat="1" ht="12">
      <c r="A900" s="13"/>
      <c r="B900" s="240"/>
      <c r="C900" s="241"/>
      <c r="D900" s="231" t="s">
        <v>402</v>
      </c>
      <c r="E900" s="242" t="s">
        <v>19</v>
      </c>
      <c r="F900" s="243" t="s">
        <v>1368</v>
      </c>
      <c r="G900" s="241"/>
      <c r="H900" s="244">
        <v>6.7</v>
      </c>
      <c r="I900" s="245"/>
      <c r="J900" s="241"/>
      <c r="K900" s="241"/>
      <c r="L900" s="246"/>
      <c r="M900" s="247"/>
      <c r="N900" s="248"/>
      <c r="O900" s="248"/>
      <c r="P900" s="248"/>
      <c r="Q900" s="248"/>
      <c r="R900" s="248"/>
      <c r="S900" s="248"/>
      <c r="T900" s="249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50" t="s">
        <v>402</v>
      </c>
      <c r="AU900" s="250" t="s">
        <v>159</v>
      </c>
      <c r="AV900" s="13" t="s">
        <v>82</v>
      </c>
      <c r="AW900" s="13" t="s">
        <v>33</v>
      </c>
      <c r="AX900" s="13" t="s">
        <v>72</v>
      </c>
      <c r="AY900" s="250" t="s">
        <v>111</v>
      </c>
    </row>
    <row r="901" spans="1:51" s="13" customFormat="1" ht="12">
      <c r="A901" s="13"/>
      <c r="B901" s="240"/>
      <c r="C901" s="241"/>
      <c r="D901" s="231" t="s">
        <v>402</v>
      </c>
      <c r="E901" s="242" t="s">
        <v>19</v>
      </c>
      <c r="F901" s="243" t="s">
        <v>1369</v>
      </c>
      <c r="G901" s="241"/>
      <c r="H901" s="244">
        <v>1.8</v>
      </c>
      <c r="I901" s="245"/>
      <c r="J901" s="241"/>
      <c r="K901" s="241"/>
      <c r="L901" s="246"/>
      <c r="M901" s="247"/>
      <c r="N901" s="248"/>
      <c r="O901" s="248"/>
      <c r="P901" s="248"/>
      <c r="Q901" s="248"/>
      <c r="R901" s="248"/>
      <c r="S901" s="248"/>
      <c r="T901" s="249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0" t="s">
        <v>402</v>
      </c>
      <c r="AU901" s="250" t="s">
        <v>159</v>
      </c>
      <c r="AV901" s="13" t="s">
        <v>82</v>
      </c>
      <c r="AW901" s="13" t="s">
        <v>33</v>
      </c>
      <c r="AX901" s="13" t="s">
        <v>72</v>
      </c>
      <c r="AY901" s="250" t="s">
        <v>111</v>
      </c>
    </row>
    <row r="902" spans="1:51" s="14" customFormat="1" ht="12">
      <c r="A902" s="14"/>
      <c r="B902" s="251"/>
      <c r="C902" s="252"/>
      <c r="D902" s="231" t="s">
        <v>402</v>
      </c>
      <c r="E902" s="253" t="s">
        <v>19</v>
      </c>
      <c r="F902" s="254" t="s">
        <v>409</v>
      </c>
      <c r="G902" s="252"/>
      <c r="H902" s="255">
        <v>8.5</v>
      </c>
      <c r="I902" s="256"/>
      <c r="J902" s="252"/>
      <c r="K902" s="252"/>
      <c r="L902" s="257"/>
      <c r="M902" s="258"/>
      <c r="N902" s="259"/>
      <c r="O902" s="259"/>
      <c r="P902" s="259"/>
      <c r="Q902" s="259"/>
      <c r="R902" s="259"/>
      <c r="S902" s="259"/>
      <c r="T902" s="260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1" t="s">
        <v>402</v>
      </c>
      <c r="AU902" s="261" t="s">
        <v>159</v>
      </c>
      <c r="AV902" s="14" t="s">
        <v>164</v>
      </c>
      <c r="AW902" s="14" t="s">
        <v>33</v>
      </c>
      <c r="AX902" s="14" t="s">
        <v>80</v>
      </c>
      <c r="AY902" s="261" t="s">
        <v>111</v>
      </c>
    </row>
    <row r="903" spans="1:65" s="2" customFormat="1" ht="16.5" customHeight="1">
      <c r="A903" s="38"/>
      <c r="B903" s="39"/>
      <c r="C903" s="218" t="s">
        <v>1370</v>
      </c>
      <c r="D903" s="218" t="s">
        <v>114</v>
      </c>
      <c r="E903" s="219" t="s">
        <v>1371</v>
      </c>
      <c r="F903" s="220" t="s">
        <v>1372</v>
      </c>
      <c r="G903" s="221" t="s">
        <v>150</v>
      </c>
      <c r="H903" s="222">
        <v>1</v>
      </c>
      <c r="I903" s="223"/>
      <c r="J903" s="224">
        <f>ROUND(I903*H903,2)</f>
        <v>0</v>
      </c>
      <c r="K903" s="220" t="s">
        <v>19</v>
      </c>
      <c r="L903" s="44"/>
      <c r="M903" s="225" t="s">
        <v>19</v>
      </c>
      <c r="N903" s="226" t="s">
        <v>43</v>
      </c>
      <c r="O903" s="84"/>
      <c r="P903" s="227">
        <f>O903*H903</f>
        <v>0</v>
      </c>
      <c r="Q903" s="227">
        <v>0</v>
      </c>
      <c r="R903" s="227">
        <f>Q903*H903</f>
        <v>0</v>
      </c>
      <c r="S903" s="227">
        <v>0</v>
      </c>
      <c r="T903" s="228">
        <f>S903*H903</f>
        <v>0</v>
      </c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R903" s="229" t="s">
        <v>151</v>
      </c>
      <c r="AT903" s="229" t="s">
        <v>114</v>
      </c>
      <c r="AU903" s="229" t="s">
        <v>159</v>
      </c>
      <c r="AY903" s="17" t="s">
        <v>111</v>
      </c>
      <c r="BE903" s="230">
        <f>IF(N903="základní",J903,0)</f>
        <v>0</v>
      </c>
      <c r="BF903" s="230">
        <f>IF(N903="snížená",J903,0)</f>
        <v>0</v>
      </c>
      <c r="BG903" s="230">
        <f>IF(N903="zákl. přenesená",J903,0)</f>
        <v>0</v>
      </c>
      <c r="BH903" s="230">
        <f>IF(N903="sníž. přenesená",J903,0)</f>
        <v>0</v>
      </c>
      <c r="BI903" s="230">
        <f>IF(N903="nulová",J903,0)</f>
        <v>0</v>
      </c>
      <c r="BJ903" s="17" t="s">
        <v>80</v>
      </c>
      <c r="BK903" s="230">
        <f>ROUND(I903*H903,2)</f>
        <v>0</v>
      </c>
      <c r="BL903" s="17" t="s">
        <v>151</v>
      </c>
      <c r="BM903" s="229" t="s">
        <v>1373</v>
      </c>
    </row>
    <row r="904" spans="1:47" s="2" customFormat="1" ht="12">
      <c r="A904" s="38"/>
      <c r="B904" s="39"/>
      <c r="C904" s="40"/>
      <c r="D904" s="231" t="s">
        <v>121</v>
      </c>
      <c r="E904" s="40"/>
      <c r="F904" s="232" t="s">
        <v>1372</v>
      </c>
      <c r="G904" s="40"/>
      <c r="H904" s="40"/>
      <c r="I904" s="136"/>
      <c r="J904" s="40"/>
      <c r="K904" s="40"/>
      <c r="L904" s="44"/>
      <c r="M904" s="233"/>
      <c r="N904" s="234"/>
      <c r="O904" s="84"/>
      <c r="P904" s="84"/>
      <c r="Q904" s="84"/>
      <c r="R904" s="84"/>
      <c r="S904" s="84"/>
      <c r="T904" s="85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T904" s="17" t="s">
        <v>121</v>
      </c>
      <c r="AU904" s="17" t="s">
        <v>159</v>
      </c>
    </row>
    <row r="905" spans="1:47" s="2" customFormat="1" ht="12">
      <c r="A905" s="38"/>
      <c r="B905" s="39"/>
      <c r="C905" s="40"/>
      <c r="D905" s="231" t="s">
        <v>153</v>
      </c>
      <c r="E905" s="40"/>
      <c r="F905" s="239" t="s">
        <v>1374</v>
      </c>
      <c r="G905" s="40"/>
      <c r="H905" s="40"/>
      <c r="I905" s="136"/>
      <c r="J905" s="40"/>
      <c r="K905" s="40"/>
      <c r="L905" s="44"/>
      <c r="M905" s="233"/>
      <c r="N905" s="234"/>
      <c r="O905" s="84"/>
      <c r="P905" s="84"/>
      <c r="Q905" s="84"/>
      <c r="R905" s="84"/>
      <c r="S905" s="84"/>
      <c r="T905" s="85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T905" s="17" t="s">
        <v>153</v>
      </c>
      <c r="AU905" s="17" t="s">
        <v>159</v>
      </c>
    </row>
    <row r="906" spans="1:65" s="2" customFormat="1" ht="16.5" customHeight="1">
      <c r="A906" s="38"/>
      <c r="B906" s="39"/>
      <c r="C906" s="218" t="s">
        <v>1375</v>
      </c>
      <c r="D906" s="218" t="s">
        <v>114</v>
      </c>
      <c r="E906" s="219" t="s">
        <v>1376</v>
      </c>
      <c r="F906" s="220" t="s">
        <v>1377</v>
      </c>
      <c r="G906" s="221" t="s">
        <v>150</v>
      </c>
      <c r="H906" s="222">
        <v>2</v>
      </c>
      <c r="I906" s="223"/>
      <c r="J906" s="224">
        <f>ROUND(I906*H906,2)</f>
        <v>0</v>
      </c>
      <c r="K906" s="220" t="s">
        <v>19</v>
      </c>
      <c r="L906" s="44"/>
      <c r="M906" s="225" t="s">
        <v>19</v>
      </c>
      <c r="N906" s="226" t="s">
        <v>43</v>
      </c>
      <c r="O906" s="84"/>
      <c r="P906" s="227">
        <f>O906*H906</f>
        <v>0</v>
      </c>
      <c r="Q906" s="227">
        <v>0</v>
      </c>
      <c r="R906" s="227">
        <f>Q906*H906</f>
        <v>0</v>
      </c>
      <c r="S906" s="227">
        <v>0</v>
      </c>
      <c r="T906" s="228">
        <f>S906*H906</f>
        <v>0</v>
      </c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R906" s="229" t="s">
        <v>151</v>
      </c>
      <c r="AT906" s="229" t="s">
        <v>114</v>
      </c>
      <c r="AU906" s="229" t="s">
        <v>159</v>
      </c>
      <c r="AY906" s="17" t="s">
        <v>111</v>
      </c>
      <c r="BE906" s="230">
        <f>IF(N906="základní",J906,0)</f>
        <v>0</v>
      </c>
      <c r="BF906" s="230">
        <f>IF(N906="snížená",J906,0)</f>
        <v>0</v>
      </c>
      <c r="BG906" s="230">
        <f>IF(N906="zákl. přenesená",J906,0)</f>
        <v>0</v>
      </c>
      <c r="BH906" s="230">
        <f>IF(N906="sníž. přenesená",J906,0)</f>
        <v>0</v>
      </c>
      <c r="BI906" s="230">
        <f>IF(N906="nulová",J906,0)</f>
        <v>0</v>
      </c>
      <c r="BJ906" s="17" t="s">
        <v>80</v>
      </c>
      <c r="BK906" s="230">
        <f>ROUND(I906*H906,2)</f>
        <v>0</v>
      </c>
      <c r="BL906" s="17" t="s">
        <v>151</v>
      </c>
      <c r="BM906" s="229" t="s">
        <v>1378</v>
      </c>
    </row>
    <row r="907" spans="1:47" s="2" customFormat="1" ht="12">
      <c r="A907" s="38"/>
      <c r="B907" s="39"/>
      <c r="C907" s="40"/>
      <c r="D907" s="231" t="s">
        <v>121</v>
      </c>
      <c r="E907" s="40"/>
      <c r="F907" s="232" t="s">
        <v>1377</v>
      </c>
      <c r="G907" s="40"/>
      <c r="H907" s="40"/>
      <c r="I907" s="136"/>
      <c r="J907" s="40"/>
      <c r="K907" s="40"/>
      <c r="L907" s="44"/>
      <c r="M907" s="233"/>
      <c r="N907" s="234"/>
      <c r="O907" s="84"/>
      <c r="P907" s="84"/>
      <c r="Q907" s="84"/>
      <c r="R907" s="84"/>
      <c r="S907" s="84"/>
      <c r="T907" s="85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T907" s="17" t="s">
        <v>121</v>
      </c>
      <c r="AU907" s="17" t="s">
        <v>159</v>
      </c>
    </row>
    <row r="908" spans="1:47" s="2" customFormat="1" ht="12">
      <c r="A908" s="38"/>
      <c r="B908" s="39"/>
      <c r="C908" s="40"/>
      <c r="D908" s="231" t="s">
        <v>153</v>
      </c>
      <c r="E908" s="40"/>
      <c r="F908" s="239" t="s">
        <v>1361</v>
      </c>
      <c r="G908" s="40"/>
      <c r="H908" s="40"/>
      <c r="I908" s="136"/>
      <c r="J908" s="40"/>
      <c r="K908" s="40"/>
      <c r="L908" s="44"/>
      <c r="M908" s="233"/>
      <c r="N908" s="234"/>
      <c r="O908" s="84"/>
      <c r="P908" s="84"/>
      <c r="Q908" s="84"/>
      <c r="R908" s="84"/>
      <c r="S908" s="84"/>
      <c r="T908" s="85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T908" s="17" t="s">
        <v>153</v>
      </c>
      <c r="AU908" s="17" t="s">
        <v>159</v>
      </c>
    </row>
    <row r="909" spans="1:65" s="2" customFormat="1" ht="16.5" customHeight="1">
      <c r="A909" s="38"/>
      <c r="B909" s="39"/>
      <c r="C909" s="218" t="s">
        <v>1379</v>
      </c>
      <c r="D909" s="218" t="s">
        <v>114</v>
      </c>
      <c r="E909" s="219" t="s">
        <v>1380</v>
      </c>
      <c r="F909" s="220" t="s">
        <v>1381</v>
      </c>
      <c r="G909" s="221" t="s">
        <v>150</v>
      </c>
      <c r="H909" s="222">
        <v>2</v>
      </c>
      <c r="I909" s="223"/>
      <c r="J909" s="224">
        <f>ROUND(I909*H909,2)</f>
        <v>0</v>
      </c>
      <c r="K909" s="220" t="s">
        <v>19</v>
      </c>
      <c r="L909" s="44"/>
      <c r="M909" s="225" t="s">
        <v>19</v>
      </c>
      <c r="N909" s="226" t="s">
        <v>43</v>
      </c>
      <c r="O909" s="84"/>
      <c r="P909" s="227">
        <f>O909*H909</f>
        <v>0</v>
      </c>
      <c r="Q909" s="227">
        <v>0</v>
      </c>
      <c r="R909" s="227">
        <f>Q909*H909</f>
        <v>0</v>
      </c>
      <c r="S909" s="227">
        <v>0</v>
      </c>
      <c r="T909" s="228">
        <f>S909*H909</f>
        <v>0</v>
      </c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R909" s="229" t="s">
        <v>151</v>
      </c>
      <c r="AT909" s="229" t="s">
        <v>114</v>
      </c>
      <c r="AU909" s="229" t="s">
        <v>159</v>
      </c>
      <c r="AY909" s="17" t="s">
        <v>111</v>
      </c>
      <c r="BE909" s="230">
        <f>IF(N909="základní",J909,0)</f>
        <v>0</v>
      </c>
      <c r="BF909" s="230">
        <f>IF(N909="snížená",J909,0)</f>
        <v>0</v>
      </c>
      <c r="BG909" s="230">
        <f>IF(N909="zákl. přenesená",J909,0)</f>
        <v>0</v>
      </c>
      <c r="BH909" s="230">
        <f>IF(N909="sníž. přenesená",J909,0)</f>
        <v>0</v>
      </c>
      <c r="BI909" s="230">
        <f>IF(N909="nulová",J909,0)</f>
        <v>0</v>
      </c>
      <c r="BJ909" s="17" t="s">
        <v>80</v>
      </c>
      <c r="BK909" s="230">
        <f>ROUND(I909*H909,2)</f>
        <v>0</v>
      </c>
      <c r="BL909" s="17" t="s">
        <v>151</v>
      </c>
      <c r="BM909" s="229" t="s">
        <v>1382</v>
      </c>
    </row>
    <row r="910" spans="1:47" s="2" customFormat="1" ht="12">
      <c r="A910" s="38"/>
      <c r="B910" s="39"/>
      <c r="C910" s="40"/>
      <c r="D910" s="231" t="s">
        <v>121</v>
      </c>
      <c r="E910" s="40"/>
      <c r="F910" s="232" t="s">
        <v>1381</v>
      </c>
      <c r="G910" s="40"/>
      <c r="H910" s="40"/>
      <c r="I910" s="136"/>
      <c r="J910" s="40"/>
      <c r="K910" s="40"/>
      <c r="L910" s="44"/>
      <c r="M910" s="233"/>
      <c r="N910" s="234"/>
      <c r="O910" s="84"/>
      <c r="P910" s="84"/>
      <c r="Q910" s="84"/>
      <c r="R910" s="84"/>
      <c r="S910" s="84"/>
      <c r="T910" s="85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T910" s="17" t="s">
        <v>121</v>
      </c>
      <c r="AU910" s="17" t="s">
        <v>159</v>
      </c>
    </row>
    <row r="911" spans="1:47" s="2" customFormat="1" ht="12">
      <c r="A911" s="38"/>
      <c r="B911" s="39"/>
      <c r="C911" s="40"/>
      <c r="D911" s="231" t="s">
        <v>153</v>
      </c>
      <c r="E911" s="40"/>
      <c r="F911" s="239" t="s">
        <v>1383</v>
      </c>
      <c r="G911" s="40"/>
      <c r="H911" s="40"/>
      <c r="I911" s="136"/>
      <c r="J911" s="40"/>
      <c r="K911" s="40"/>
      <c r="L911" s="44"/>
      <c r="M911" s="233"/>
      <c r="N911" s="234"/>
      <c r="O911" s="84"/>
      <c r="P911" s="84"/>
      <c r="Q911" s="84"/>
      <c r="R911" s="84"/>
      <c r="S911" s="84"/>
      <c r="T911" s="85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T911" s="17" t="s">
        <v>153</v>
      </c>
      <c r="AU911" s="17" t="s">
        <v>159</v>
      </c>
    </row>
    <row r="912" spans="1:65" s="2" customFormat="1" ht="16.5" customHeight="1">
      <c r="A912" s="38"/>
      <c r="B912" s="39"/>
      <c r="C912" s="218" t="s">
        <v>1384</v>
      </c>
      <c r="D912" s="218" t="s">
        <v>114</v>
      </c>
      <c r="E912" s="219" t="s">
        <v>1385</v>
      </c>
      <c r="F912" s="220" t="s">
        <v>1386</v>
      </c>
      <c r="G912" s="221" t="s">
        <v>398</v>
      </c>
      <c r="H912" s="222">
        <v>6.8</v>
      </c>
      <c r="I912" s="223"/>
      <c r="J912" s="224">
        <f>ROUND(I912*H912,2)</f>
        <v>0</v>
      </c>
      <c r="K912" s="220" t="s">
        <v>19</v>
      </c>
      <c r="L912" s="44"/>
      <c r="M912" s="225" t="s">
        <v>19</v>
      </c>
      <c r="N912" s="226" t="s">
        <v>43</v>
      </c>
      <c r="O912" s="84"/>
      <c r="P912" s="227">
        <f>O912*H912</f>
        <v>0</v>
      </c>
      <c r="Q912" s="227">
        <v>0</v>
      </c>
      <c r="R912" s="227">
        <f>Q912*H912</f>
        <v>0</v>
      </c>
      <c r="S912" s="227">
        <v>0</v>
      </c>
      <c r="T912" s="228">
        <f>S912*H912</f>
        <v>0</v>
      </c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R912" s="229" t="s">
        <v>151</v>
      </c>
      <c r="AT912" s="229" t="s">
        <v>114</v>
      </c>
      <c r="AU912" s="229" t="s">
        <v>159</v>
      </c>
      <c r="AY912" s="17" t="s">
        <v>111</v>
      </c>
      <c r="BE912" s="230">
        <f>IF(N912="základní",J912,0)</f>
        <v>0</v>
      </c>
      <c r="BF912" s="230">
        <f>IF(N912="snížená",J912,0)</f>
        <v>0</v>
      </c>
      <c r="BG912" s="230">
        <f>IF(N912="zákl. přenesená",J912,0)</f>
        <v>0</v>
      </c>
      <c r="BH912" s="230">
        <f>IF(N912="sníž. přenesená",J912,0)</f>
        <v>0</v>
      </c>
      <c r="BI912" s="230">
        <f>IF(N912="nulová",J912,0)</f>
        <v>0</v>
      </c>
      <c r="BJ912" s="17" t="s">
        <v>80</v>
      </c>
      <c r="BK912" s="230">
        <f>ROUND(I912*H912,2)</f>
        <v>0</v>
      </c>
      <c r="BL912" s="17" t="s">
        <v>151</v>
      </c>
      <c r="BM912" s="229" t="s">
        <v>1387</v>
      </c>
    </row>
    <row r="913" spans="1:47" s="2" customFormat="1" ht="12">
      <c r="A913" s="38"/>
      <c r="B913" s="39"/>
      <c r="C913" s="40"/>
      <c r="D913" s="231" t="s">
        <v>121</v>
      </c>
      <c r="E913" s="40"/>
      <c r="F913" s="232" t="s">
        <v>1386</v>
      </c>
      <c r="G913" s="40"/>
      <c r="H913" s="40"/>
      <c r="I913" s="136"/>
      <c r="J913" s="40"/>
      <c r="K913" s="40"/>
      <c r="L913" s="44"/>
      <c r="M913" s="233"/>
      <c r="N913" s="234"/>
      <c r="O913" s="84"/>
      <c r="P913" s="84"/>
      <c r="Q913" s="84"/>
      <c r="R913" s="84"/>
      <c r="S913" s="84"/>
      <c r="T913" s="85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T913" s="17" t="s">
        <v>121</v>
      </c>
      <c r="AU913" s="17" t="s">
        <v>159</v>
      </c>
    </row>
    <row r="914" spans="1:47" s="2" customFormat="1" ht="12">
      <c r="A914" s="38"/>
      <c r="B914" s="39"/>
      <c r="C914" s="40"/>
      <c r="D914" s="231" t="s">
        <v>153</v>
      </c>
      <c r="E914" s="40"/>
      <c r="F914" s="239" t="s">
        <v>1388</v>
      </c>
      <c r="G914" s="40"/>
      <c r="H914" s="40"/>
      <c r="I914" s="136"/>
      <c r="J914" s="40"/>
      <c r="K914" s="40"/>
      <c r="L914" s="44"/>
      <c r="M914" s="233"/>
      <c r="N914" s="234"/>
      <c r="O914" s="84"/>
      <c r="P914" s="84"/>
      <c r="Q914" s="84"/>
      <c r="R914" s="84"/>
      <c r="S914" s="84"/>
      <c r="T914" s="85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T914" s="17" t="s">
        <v>153</v>
      </c>
      <c r="AU914" s="17" t="s">
        <v>159</v>
      </c>
    </row>
    <row r="915" spans="1:65" s="2" customFormat="1" ht="16.5" customHeight="1">
      <c r="A915" s="38"/>
      <c r="B915" s="39"/>
      <c r="C915" s="218" t="s">
        <v>1389</v>
      </c>
      <c r="D915" s="218" t="s">
        <v>114</v>
      </c>
      <c r="E915" s="219" t="s">
        <v>1390</v>
      </c>
      <c r="F915" s="220" t="s">
        <v>1391</v>
      </c>
      <c r="G915" s="221" t="s">
        <v>398</v>
      </c>
      <c r="H915" s="222">
        <v>11.1</v>
      </c>
      <c r="I915" s="223"/>
      <c r="J915" s="224">
        <f>ROUND(I915*H915,2)</f>
        <v>0</v>
      </c>
      <c r="K915" s="220" t="s">
        <v>19</v>
      </c>
      <c r="L915" s="44"/>
      <c r="M915" s="225" t="s">
        <v>19</v>
      </c>
      <c r="N915" s="226" t="s">
        <v>43</v>
      </c>
      <c r="O915" s="84"/>
      <c r="P915" s="227">
        <f>O915*H915</f>
        <v>0</v>
      </c>
      <c r="Q915" s="227">
        <v>0</v>
      </c>
      <c r="R915" s="227">
        <f>Q915*H915</f>
        <v>0</v>
      </c>
      <c r="S915" s="227">
        <v>0</v>
      </c>
      <c r="T915" s="228">
        <f>S915*H915</f>
        <v>0</v>
      </c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R915" s="229" t="s">
        <v>151</v>
      </c>
      <c r="AT915" s="229" t="s">
        <v>114</v>
      </c>
      <c r="AU915" s="229" t="s">
        <v>159</v>
      </c>
      <c r="AY915" s="17" t="s">
        <v>111</v>
      </c>
      <c r="BE915" s="230">
        <f>IF(N915="základní",J915,0)</f>
        <v>0</v>
      </c>
      <c r="BF915" s="230">
        <f>IF(N915="snížená",J915,0)</f>
        <v>0</v>
      </c>
      <c r="BG915" s="230">
        <f>IF(N915="zákl. přenesená",J915,0)</f>
        <v>0</v>
      </c>
      <c r="BH915" s="230">
        <f>IF(N915="sníž. přenesená",J915,0)</f>
        <v>0</v>
      </c>
      <c r="BI915" s="230">
        <f>IF(N915="nulová",J915,0)</f>
        <v>0</v>
      </c>
      <c r="BJ915" s="17" t="s">
        <v>80</v>
      </c>
      <c r="BK915" s="230">
        <f>ROUND(I915*H915,2)</f>
        <v>0</v>
      </c>
      <c r="BL915" s="17" t="s">
        <v>151</v>
      </c>
      <c r="BM915" s="229" t="s">
        <v>1392</v>
      </c>
    </row>
    <row r="916" spans="1:47" s="2" customFormat="1" ht="12">
      <c r="A916" s="38"/>
      <c r="B916" s="39"/>
      <c r="C916" s="40"/>
      <c r="D916" s="231" t="s">
        <v>121</v>
      </c>
      <c r="E916" s="40"/>
      <c r="F916" s="232" t="s">
        <v>1391</v>
      </c>
      <c r="G916" s="40"/>
      <c r="H916" s="40"/>
      <c r="I916" s="136"/>
      <c r="J916" s="40"/>
      <c r="K916" s="40"/>
      <c r="L916" s="44"/>
      <c r="M916" s="233"/>
      <c r="N916" s="234"/>
      <c r="O916" s="84"/>
      <c r="P916" s="84"/>
      <c r="Q916" s="84"/>
      <c r="R916" s="84"/>
      <c r="S916" s="84"/>
      <c r="T916" s="85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T916" s="17" t="s">
        <v>121</v>
      </c>
      <c r="AU916" s="17" t="s">
        <v>159</v>
      </c>
    </row>
    <row r="917" spans="1:47" s="2" customFormat="1" ht="12">
      <c r="A917" s="38"/>
      <c r="B917" s="39"/>
      <c r="C917" s="40"/>
      <c r="D917" s="231" t="s">
        <v>153</v>
      </c>
      <c r="E917" s="40"/>
      <c r="F917" s="239" t="s">
        <v>1393</v>
      </c>
      <c r="G917" s="40"/>
      <c r="H917" s="40"/>
      <c r="I917" s="136"/>
      <c r="J917" s="40"/>
      <c r="K917" s="40"/>
      <c r="L917" s="44"/>
      <c r="M917" s="233"/>
      <c r="N917" s="234"/>
      <c r="O917" s="84"/>
      <c r="P917" s="84"/>
      <c r="Q917" s="84"/>
      <c r="R917" s="84"/>
      <c r="S917" s="84"/>
      <c r="T917" s="85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T917" s="17" t="s">
        <v>153</v>
      </c>
      <c r="AU917" s="17" t="s">
        <v>159</v>
      </c>
    </row>
    <row r="918" spans="1:51" s="13" customFormat="1" ht="12">
      <c r="A918" s="13"/>
      <c r="B918" s="240"/>
      <c r="C918" s="241"/>
      <c r="D918" s="231" t="s">
        <v>402</v>
      </c>
      <c r="E918" s="242" t="s">
        <v>19</v>
      </c>
      <c r="F918" s="243" t="s">
        <v>1394</v>
      </c>
      <c r="G918" s="241"/>
      <c r="H918" s="244">
        <v>5.8</v>
      </c>
      <c r="I918" s="245"/>
      <c r="J918" s="241"/>
      <c r="K918" s="241"/>
      <c r="L918" s="246"/>
      <c r="M918" s="247"/>
      <c r="N918" s="248"/>
      <c r="O918" s="248"/>
      <c r="P918" s="248"/>
      <c r="Q918" s="248"/>
      <c r="R918" s="248"/>
      <c r="S918" s="248"/>
      <c r="T918" s="249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0" t="s">
        <v>402</v>
      </c>
      <c r="AU918" s="250" t="s">
        <v>159</v>
      </c>
      <c r="AV918" s="13" t="s">
        <v>82</v>
      </c>
      <c r="AW918" s="13" t="s">
        <v>33</v>
      </c>
      <c r="AX918" s="13" t="s">
        <v>72</v>
      </c>
      <c r="AY918" s="250" t="s">
        <v>111</v>
      </c>
    </row>
    <row r="919" spans="1:51" s="13" customFormat="1" ht="12">
      <c r="A919" s="13"/>
      <c r="B919" s="240"/>
      <c r="C919" s="241"/>
      <c r="D919" s="231" t="s">
        <v>402</v>
      </c>
      <c r="E919" s="242" t="s">
        <v>19</v>
      </c>
      <c r="F919" s="243" t="s">
        <v>1395</v>
      </c>
      <c r="G919" s="241"/>
      <c r="H919" s="244">
        <v>5.3</v>
      </c>
      <c r="I919" s="245"/>
      <c r="J919" s="241"/>
      <c r="K919" s="241"/>
      <c r="L919" s="246"/>
      <c r="M919" s="247"/>
      <c r="N919" s="248"/>
      <c r="O919" s="248"/>
      <c r="P919" s="248"/>
      <c r="Q919" s="248"/>
      <c r="R919" s="248"/>
      <c r="S919" s="248"/>
      <c r="T919" s="249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0" t="s">
        <v>402</v>
      </c>
      <c r="AU919" s="250" t="s">
        <v>159</v>
      </c>
      <c r="AV919" s="13" t="s">
        <v>82</v>
      </c>
      <c r="AW919" s="13" t="s">
        <v>33</v>
      </c>
      <c r="AX919" s="13" t="s">
        <v>72</v>
      </c>
      <c r="AY919" s="250" t="s">
        <v>111</v>
      </c>
    </row>
    <row r="920" spans="1:51" s="14" customFormat="1" ht="12">
      <c r="A920" s="14"/>
      <c r="B920" s="251"/>
      <c r="C920" s="252"/>
      <c r="D920" s="231" t="s">
        <v>402</v>
      </c>
      <c r="E920" s="253" t="s">
        <v>19</v>
      </c>
      <c r="F920" s="254" t="s">
        <v>409</v>
      </c>
      <c r="G920" s="252"/>
      <c r="H920" s="255">
        <v>11.1</v>
      </c>
      <c r="I920" s="256"/>
      <c r="J920" s="252"/>
      <c r="K920" s="252"/>
      <c r="L920" s="257"/>
      <c r="M920" s="258"/>
      <c r="N920" s="259"/>
      <c r="O920" s="259"/>
      <c r="P920" s="259"/>
      <c r="Q920" s="259"/>
      <c r="R920" s="259"/>
      <c r="S920" s="259"/>
      <c r="T920" s="260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61" t="s">
        <v>402</v>
      </c>
      <c r="AU920" s="261" t="s">
        <v>159</v>
      </c>
      <c r="AV920" s="14" t="s">
        <v>164</v>
      </c>
      <c r="AW920" s="14" t="s">
        <v>33</v>
      </c>
      <c r="AX920" s="14" t="s">
        <v>80</v>
      </c>
      <c r="AY920" s="261" t="s">
        <v>111</v>
      </c>
    </row>
    <row r="921" spans="1:65" s="2" customFormat="1" ht="16.5" customHeight="1">
      <c r="A921" s="38"/>
      <c r="B921" s="39"/>
      <c r="C921" s="218" t="s">
        <v>1396</v>
      </c>
      <c r="D921" s="218" t="s">
        <v>114</v>
      </c>
      <c r="E921" s="219" t="s">
        <v>1397</v>
      </c>
      <c r="F921" s="220" t="s">
        <v>1398</v>
      </c>
      <c r="G921" s="221" t="s">
        <v>150</v>
      </c>
      <c r="H921" s="222">
        <v>6</v>
      </c>
      <c r="I921" s="223"/>
      <c r="J921" s="224">
        <f>ROUND(I921*H921,2)</f>
        <v>0</v>
      </c>
      <c r="K921" s="220" t="s">
        <v>19</v>
      </c>
      <c r="L921" s="44"/>
      <c r="M921" s="225" t="s">
        <v>19</v>
      </c>
      <c r="N921" s="226" t="s">
        <v>43</v>
      </c>
      <c r="O921" s="84"/>
      <c r="P921" s="227">
        <f>O921*H921</f>
        <v>0</v>
      </c>
      <c r="Q921" s="227">
        <v>0</v>
      </c>
      <c r="R921" s="227">
        <f>Q921*H921</f>
        <v>0</v>
      </c>
      <c r="S921" s="227">
        <v>0</v>
      </c>
      <c r="T921" s="228">
        <f>S921*H921</f>
        <v>0</v>
      </c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R921" s="229" t="s">
        <v>151</v>
      </c>
      <c r="AT921" s="229" t="s">
        <v>114</v>
      </c>
      <c r="AU921" s="229" t="s">
        <v>159</v>
      </c>
      <c r="AY921" s="17" t="s">
        <v>111</v>
      </c>
      <c r="BE921" s="230">
        <f>IF(N921="základní",J921,0)</f>
        <v>0</v>
      </c>
      <c r="BF921" s="230">
        <f>IF(N921="snížená",J921,0)</f>
        <v>0</v>
      </c>
      <c r="BG921" s="230">
        <f>IF(N921="zákl. přenesená",J921,0)</f>
        <v>0</v>
      </c>
      <c r="BH921" s="230">
        <f>IF(N921="sníž. přenesená",J921,0)</f>
        <v>0</v>
      </c>
      <c r="BI921" s="230">
        <f>IF(N921="nulová",J921,0)</f>
        <v>0</v>
      </c>
      <c r="BJ921" s="17" t="s">
        <v>80</v>
      </c>
      <c r="BK921" s="230">
        <f>ROUND(I921*H921,2)</f>
        <v>0</v>
      </c>
      <c r="BL921" s="17" t="s">
        <v>151</v>
      </c>
      <c r="BM921" s="229" t="s">
        <v>1399</v>
      </c>
    </row>
    <row r="922" spans="1:47" s="2" customFormat="1" ht="12">
      <c r="A922" s="38"/>
      <c r="B922" s="39"/>
      <c r="C922" s="40"/>
      <c r="D922" s="231" t="s">
        <v>121</v>
      </c>
      <c r="E922" s="40"/>
      <c r="F922" s="232" t="s">
        <v>1398</v>
      </c>
      <c r="G922" s="40"/>
      <c r="H922" s="40"/>
      <c r="I922" s="136"/>
      <c r="J922" s="40"/>
      <c r="K922" s="40"/>
      <c r="L922" s="44"/>
      <c r="M922" s="233"/>
      <c r="N922" s="234"/>
      <c r="O922" s="84"/>
      <c r="P922" s="84"/>
      <c r="Q922" s="84"/>
      <c r="R922" s="84"/>
      <c r="S922" s="84"/>
      <c r="T922" s="85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T922" s="17" t="s">
        <v>121</v>
      </c>
      <c r="AU922" s="17" t="s">
        <v>159</v>
      </c>
    </row>
    <row r="923" spans="1:47" s="2" customFormat="1" ht="12">
      <c r="A923" s="38"/>
      <c r="B923" s="39"/>
      <c r="C923" s="40"/>
      <c r="D923" s="231" t="s">
        <v>153</v>
      </c>
      <c r="E923" s="40"/>
      <c r="F923" s="239" t="s">
        <v>1400</v>
      </c>
      <c r="G923" s="40"/>
      <c r="H923" s="40"/>
      <c r="I923" s="136"/>
      <c r="J923" s="40"/>
      <c r="K923" s="40"/>
      <c r="L923" s="44"/>
      <c r="M923" s="233"/>
      <c r="N923" s="234"/>
      <c r="O923" s="84"/>
      <c r="P923" s="84"/>
      <c r="Q923" s="84"/>
      <c r="R923" s="84"/>
      <c r="S923" s="84"/>
      <c r="T923" s="85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T923" s="17" t="s">
        <v>153</v>
      </c>
      <c r="AU923" s="17" t="s">
        <v>159</v>
      </c>
    </row>
    <row r="924" spans="1:65" s="2" customFormat="1" ht="16.5" customHeight="1">
      <c r="A924" s="38"/>
      <c r="B924" s="39"/>
      <c r="C924" s="218" t="s">
        <v>1401</v>
      </c>
      <c r="D924" s="218" t="s">
        <v>114</v>
      </c>
      <c r="E924" s="219" t="s">
        <v>1402</v>
      </c>
      <c r="F924" s="220" t="s">
        <v>1403</v>
      </c>
      <c r="G924" s="221" t="s">
        <v>150</v>
      </c>
      <c r="H924" s="222">
        <v>1</v>
      </c>
      <c r="I924" s="223"/>
      <c r="J924" s="224">
        <f>ROUND(I924*H924,2)</f>
        <v>0</v>
      </c>
      <c r="K924" s="220" t="s">
        <v>19</v>
      </c>
      <c r="L924" s="44"/>
      <c r="M924" s="225" t="s">
        <v>19</v>
      </c>
      <c r="N924" s="226" t="s">
        <v>43</v>
      </c>
      <c r="O924" s="84"/>
      <c r="P924" s="227">
        <f>O924*H924</f>
        <v>0</v>
      </c>
      <c r="Q924" s="227">
        <v>0</v>
      </c>
      <c r="R924" s="227">
        <f>Q924*H924</f>
        <v>0</v>
      </c>
      <c r="S924" s="227">
        <v>0</v>
      </c>
      <c r="T924" s="228">
        <f>S924*H924</f>
        <v>0</v>
      </c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R924" s="229" t="s">
        <v>151</v>
      </c>
      <c r="AT924" s="229" t="s">
        <v>114</v>
      </c>
      <c r="AU924" s="229" t="s">
        <v>159</v>
      </c>
      <c r="AY924" s="17" t="s">
        <v>111</v>
      </c>
      <c r="BE924" s="230">
        <f>IF(N924="základní",J924,0)</f>
        <v>0</v>
      </c>
      <c r="BF924" s="230">
        <f>IF(N924="snížená",J924,0)</f>
        <v>0</v>
      </c>
      <c r="BG924" s="230">
        <f>IF(N924="zákl. přenesená",J924,0)</f>
        <v>0</v>
      </c>
      <c r="BH924" s="230">
        <f>IF(N924="sníž. přenesená",J924,0)</f>
        <v>0</v>
      </c>
      <c r="BI924" s="230">
        <f>IF(N924="nulová",J924,0)</f>
        <v>0</v>
      </c>
      <c r="BJ924" s="17" t="s">
        <v>80</v>
      </c>
      <c r="BK924" s="230">
        <f>ROUND(I924*H924,2)</f>
        <v>0</v>
      </c>
      <c r="BL924" s="17" t="s">
        <v>151</v>
      </c>
      <c r="BM924" s="229" t="s">
        <v>1404</v>
      </c>
    </row>
    <row r="925" spans="1:47" s="2" customFormat="1" ht="12">
      <c r="A925" s="38"/>
      <c r="B925" s="39"/>
      <c r="C925" s="40"/>
      <c r="D925" s="231" t="s">
        <v>121</v>
      </c>
      <c r="E925" s="40"/>
      <c r="F925" s="232" t="s">
        <v>1403</v>
      </c>
      <c r="G925" s="40"/>
      <c r="H925" s="40"/>
      <c r="I925" s="136"/>
      <c r="J925" s="40"/>
      <c r="K925" s="40"/>
      <c r="L925" s="44"/>
      <c r="M925" s="233"/>
      <c r="N925" s="234"/>
      <c r="O925" s="84"/>
      <c r="P925" s="84"/>
      <c r="Q925" s="84"/>
      <c r="R925" s="84"/>
      <c r="S925" s="84"/>
      <c r="T925" s="85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T925" s="17" t="s">
        <v>121</v>
      </c>
      <c r="AU925" s="17" t="s">
        <v>159</v>
      </c>
    </row>
    <row r="926" spans="1:47" s="2" customFormat="1" ht="12">
      <c r="A926" s="38"/>
      <c r="B926" s="39"/>
      <c r="C926" s="40"/>
      <c r="D926" s="231" t="s">
        <v>153</v>
      </c>
      <c r="E926" s="40"/>
      <c r="F926" s="239" t="s">
        <v>1405</v>
      </c>
      <c r="G926" s="40"/>
      <c r="H926" s="40"/>
      <c r="I926" s="136"/>
      <c r="J926" s="40"/>
      <c r="K926" s="40"/>
      <c r="L926" s="44"/>
      <c r="M926" s="233"/>
      <c r="N926" s="234"/>
      <c r="O926" s="84"/>
      <c r="P926" s="84"/>
      <c r="Q926" s="84"/>
      <c r="R926" s="84"/>
      <c r="S926" s="84"/>
      <c r="T926" s="85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T926" s="17" t="s">
        <v>153</v>
      </c>
      <c r="AU926" s="17" t="s">
        <v>159</v>
      </c>
    </row>
    <row r="927" spans="1:65" s="2" customFormat="1" ht="16.5" customHeight="1">
      <c r="A927" s="38"/>
      <c r="B927" s="39"/>
      <c r="C927" s="218" t="s">
        <v>1406</v>
      </c>
      <c r="D927" s="218" t="s">
        <v>114</v>
      </c>
      <c r="E927" s="219" t="s">
        <v>1407</v>
      </c>
      <c r="F927" s="220" t="s">
        <v>1403</v>
      </c>
      <c r="G927" s="221" t="s">
        <v>150</v>
      </c>
      <c r="H927" s="222">
        <v>1</v>
      </c>
      <c r="I927" s="223"/>
      <c r="J927" s="224">
        <f>ROUND(I927*H927,2)</f>
        <v>0</v>
      </c>
      <c r="K927" s="220" t="s">
        <v>19</v>
      </c>
      <c r="L927" s="44"/>
      <c r="M927" s="225" t="s">
        <v>19</v>
      </c>
      <c r="N927" s="226" t="s">
        <v>43</v>
      </c>
      <c r="O927" s="84"/>
      <c r="P927" s="227">
        <f>O927*H927</f>
        <v>0</v>
      </c>
      <c r="Q927" s="227">
        <v>0</v>
      </c>
      <c r="R927" s="227">
        <f>Q927*H927</f>
        <v>0</v>
      </c>
      <c r="S927" s="227">
        <v>0</v>
      </c>
      <c r="T927" s="228">
        <f>S927*H927</f>
        <v>0</v>
      </c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R927" s="229" t="s">
        <v>151</v>
      </c>
      <c r="AT927" s="229" t="s">
        <v>114</v>
      </c>
      <c r="AU927" s="229" t="s">
        <v>159</v>
      </c>
      <c r="AY927" s="17" t="s">
        <v>111</v>
      </c>
      <c r="BE927" s="230">
        <f>IF(N927="základní",J927,0)</f>
        <v>0</v>
      </c>
      <c r="BF927" s="230">
        <f>IF(N927="snížená",J927,0)</f>
        <v>0</v>
      </c>
      <c r="BG927" s="230">
        <f>IF(N927="zákl. přenesená",J927,0)</f>
        <v>0</v>
      </c>
      <c r="BH927" s="230">
        <f>IF(N927="sníž. přenesená",J927,0)</f>
        <v>0</v>
      </c>
      <c r="BI927" s="230">
        <f>IF(N927="nulová",J927,0)</f>
        <v>0</v>
      </c>
      <c r="BJ927" s="17" t="s">
        <v>80</v>
      </c>
      <c r="BK927" s="230">
        <f>ROUND(I927*H927,2)</f>
        <v>0</v>
      </c>
      <c r="BL927" s="17" t="s">
        <v>151</v>
      </c>
      <c r="BM927" s="229" t="s">
        <v>1408</v>
      </c>
    </row>
    <row r="928" spans="1:47" s="2" customFormat="1" ht="12">
      <c r="A928" s="38"/>
      <c r="B928" s="39"/>
      <c r="C928" s="40"/>
      <c r="D928" s="231" t="s">
        <v>121</v>
      </c>
      <c r="E928" s="40"/>
      <c r="F928" s="232" t="s">
        <v>1403</v>
      </c>
      <c r="G928" s="40"/>
      <c r="H928" s="40"/>
      <c r="I928" s="136"/>
      <c r="J928" s="40"/>
      <c r="K928" s="40"/>
      <c r="L928" s="44"/>
      <c r="M928" s="233"/>
      <c r="N928" s="234"/>
      <c r="O928" s="84"/>
      <c r="P928" s="84"/>
      <c r="Q928" s="84"/>
      <c r="R928" s="84"/>
      <c r="S928" s="84"/>
      <c r="T928" s="85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T928" s="17" t="s">
        <v>121</v>
      </c>
      <c r="AU928" s="17" t="s">
        <v>159</v>
      </c>
    </row>
    <row r="929" spans="1:47" s="2" customFormat="1" ht="12">
      <c r="A929" s="38"/>
      <c r="B929" s="39"/>
      <c r="C929" s="40"/>
      <c r="D929" s="231" t="s">
        <v>153</v>
      </c>
      <c r="E929" s="40"/>
      <c r="F929" s="239" t="s">
        <v>490</v>
      </c>
      <c r="G929" s="40"/>
      <c r="H929" s="40"/>
      <c r="I929" s="136"/>
      <c r="J929" s="40"/>
      <c r="K929" s="40"/>
      <c r="L929" s="44"/>
      <c r="M929" s="233"/>
      <c r="N929" s="234"/>
      <c r="O929" s="84"/>
      <c r="P929" s="84"/>
      <c r="Q929" s="84"/>
      <c r="R929" s="84"/>
      <c r="S929" s="84"/>
      <c r="T929" s="85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T929" s="17" t="s">
        <v>153</v>
      </c>
      <c r="AU929" s="17" t="s">
        <v>159</v>
      </c>
    </row>
    <row r="930" spans="1:65" s="2" customFormat="1" ht="16.5" customHeight="1">
      <c r="A930" s="38"/>
      <c r="B930" s="39"/>
      <c r="C930" s="218" t="s">
        <v>1409</v>
      </c>
      <c r="D930" s="218" t="s">
        <v>114</v>
      </c>
      <c r="E930" s="219" t="s">
        <v>1410</v>
      </c>
      <c r="F930" s="220" t="s">
        <v>1411</v>
      </c>
      <c r="G930" s="221" t="s">
        <v>150</v>
      </c>
      <c r="H930" s="222">
        <v>1</v>
      </c>
      <c r="I930" s="223"/>
      <c r="J930" s="224">
        <f>ROUND(I930*H930,2)</f>
        <v>0</v>
      </c>
      <c r="K930" s="220" t="s">
        <v>19</v>
      </c>
      <c r="L930" s="44"/>
      <c r="M930" s="225" t="s">
        <v>19</v>
      </c>
      <c r="N930" s="226" t="s">
        <v>43</v>
      </c>
      <c r="O930" s="84"/>
      <c r="P930" s="227">
        <f>O930*H930</f>
        <v>0</v>
      </c>
      <c r="Q930" s="227">
        <v>0</v>
      </c>
      <c r="R930" s="227">
        <f>Q930*H930</f>
        <v>0</v>
      </c>
      <c r="S930" s="227">
        <v>0</v>
      </c>
      <c r="T930" s="228">
        <f>S930*H930</f>
        <v>0</v>
      </c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R930" s="229" t="s">
        <v>151</v>
      </c>
      <c r="AT930" s="229" t="s">
        <v>114</v>
      </c>
      <c r="AU930" s="229" t="s">
        <v>159</v>
      </c>
      <c r="AY930" s="17" t="s">
        <v>111</v>
      </c>
      <c r="BE930" s="230">
        <f>IF(N930="základní",J930,0)</f>
        <v>0</v>
      </c>
      <c r="BF930" s="230">
        <f>IF(N930="snížená",J930,0)</f>
        <v>0</v>
      </c>
      <c r="BG930" s="230">
        <f>IF(N930="zákl. přenesená",J930,0)</f>
        <v>0</v>
      </c>
      <c r="BH930" s="230">
        <f>IF(N930="sníž. přenesená",J930,0)</f>
        <v>0</v>
      </c>
      <c r="BI930" s="230">
        <f>IF(N930="nulová",J930,0)</f>
        <v>0</v>
      </c>
      <c r="BJ930" s="17" t="s">
        <v>80</v>
      </c>
      <c r="BK930" s="230">
        <f>ROUND(I930*H930,2)</f>
        <v>0</v>
      </c>
      <c r="BL930" s="17" t="s">
        <v>151</v>
      </c>
      <c r="BM930" s="229" t="s">
        <v>1412</v>
      </c>
    </row>
    <row r="931" spans="1:47" s="2" customFormat="1" ht="12">
      <c r="A931" s="38"/>
      <c r="B931" s="39"/>
      <c r="C931" s="40"/>
      <c r="D931" s="231" t="s">
        <v>121</v>
      </c>
      <c r="E931" s="40"/>
      <c r="F931" s="232" t="s">
        <v>1411</v>
      </c>
      <c r="G931" s="40"/>
      <c r="H931" s="40"/>
      <c r="I931" s="136"/>
      <c r="J931" s="40"/>
      <c r="K931" s="40"/>
      <c r="L931" s="44"/>
      <c r="M931" s="233"/>
      <c r="N931" s="234"/>
      <c r="O931" s="84"/>
      <c r="P931" s="84"/>
      <c r="Q931" s="84"/>
      <c r="R931" s="84"/>
      <c r="S931" s="84"/>
      <c r="T931" s="85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T931" s="17" t="s">
        <v>121</v>
      </c>
      <c r="AU931" s="17" t="s">
        <v>159</v>
      </c>
    </row>
    <row r="932" spans="1:47" s="2" customFormat="1" ht="12">
      <c r="A932" s="38"/>
      <c r="B932" s="39"/>
      <c r="C932" s="40"/>
      <c r="D932" s="231" t="s">
        <v>153</v>
      </c>
      <c r="E932" s="40"/>
      <c r="F932" s="239" t="s">
        <v>1413</v>
      </c>
      <c r="G932" s="40"/>
      <c r="H932" s="40"/>
      <c r="I932" s="136"/>
      <c r="J932" s="40"/>
      <c r="K932" s="40"/>
      <c r="L932" s="44"/>
      <c r="M932" s="233"/>
      <c r="N932" s="234"/>
      <c r="O932" s="84"/>
      <c r="P932" s="84"/>
      <c r="Q932" s="84"/>
      <c r="R932" s="84"/>
      <c r="S932" s="84"/>
      <c r="T932" s="85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T932" s="17" t="s">
        <v>153</v>
      </c>
      <c r="AU932" s="17" t="s">
        <v>159</v>
      </c>
    </row>
    <row r="933" spans="1:65" s="2" customFormat="1" ht="16.5" customHeight="1">
      <c r="A933" s="38"/>
      <c r="B933" s="39"/>
      <c r="C933" s="218" t="s">
        <v>1414</v>
      </c>
      <c r="D933" s="218" t="s">
        <v>114</v>
      </c>
      <c r="E933" s="219" t="s">
        <v>1415</v>
      </c>
      <c r="F933" s="220" t="s">
        <v>1416</v>
      </c>
      <c r="G933" s="221" t="s">
        <v>150</v>
      </c>
      <c r="H933" s="222">
        <v>12</v>
      </c>
      <c r="I933" s="223"/>
      <c r="J933" s="224">
        <f>ROUND(I933*H933,2)</f>
        <v>0</v>
      </c>
      <c r="K933" s="220" t="s">
        <v>19</v>
      </c>
      <c r="L933" s="44"/>
      <c r="M933" s="225" t="s">
        <v>19</v>
      </c>
      <c r="N933" s="226" t="s">
        <v>43</v>
      </c>
      <c r="O933" s="84"/>
      <c r="P933" s="227">
        <f>O933*H933</f>
        <v>0</v>
      </c>
      <c r="Q933" s="227">
        <v>0</v>
      </c>
      <c r="R933" s="227">
        <f>Q933*H933</f>
        <v>0</v>
      </c>
      <c r="S933" s="227">
        <v>0</v>
      </c>
      <c r="T933" s="228">
        <f>S933*H933</f>
        <v>0</v>
      </c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R933" s="229" t="s">
        <v>151</v>
      </c>
      <c r="AT933" s="229" t="s">
        <v>114</v>
      </c>
      <c r="AU933" s="229" t="s">
        <v>159</v>
      </c>
      <c r="AY933" s="17" t="s">
        <v>111</v>
      </c>
      <c r="BE933" s="230">
        <f>IF(N933="základní",J933,0)</f>
        <v>0</v>
      </c>
      <c r="BF933" s="230">
        <f>IF(N933="snížená",J933,0)</f>
        <v>0</v>
      </c>
      <c r="BG933" s="230">
        <f>IF(N933="zákl. přenesená",J933,0)</f>
        <v>0</v>
      </c>
      <c r="BH933" s="230">
        <f>IF(N933="sníž. přenesená",J933,0)</f>
        <v>0</v>
      </c>
      <c r="BI933" s="230">
        <f>IF(N933="nulová",J933,0)</f>
        <v>0</v>
      </c>
      <c r="BJ933" s="17" t="s">
        <v>80</v>
      </c>
      <c r="BK933" s="230">
        <f>ROUND(I933*H933,2)</f>
        <v>0</v>
      </c>
      <c r="BL933" s="17" t="s">
        <v>151</v>
      </c>
      <c r="BM933" s="229" t="s">
        <v>1417</v>
      </c>
    </row>
    <row r="934" spans="1:47" s="2" customFormat="1" ht="12">
      <c r="A934" s="38"/>
      <c r="B934" s="39"/>
      <c r="C934" s="40"/>
      <c r="D934" s="231" t="s">
        <v>121</v>
      </c>
      <c r="E934" s="40"/>
      <c r="F934" s="232" t="s">
        <v>1416</v>
      </c>
      <c r="G934" s="40"/>
      <c r="H934" s="40"/>
      <c r="I934" s="136"/>
      <c r="J934" s="40"/>
      <c r="K934" s="40"/>
      <c r="L934" s="44"/>
      <c r="M934" s="233"/>
      <c r="N934" s="234"/>
      <c r="O934" s="84"/>
      <c r="P934" s="84"/>
      <c r="Q934" s="84"/>
      <c r="R934" s="84"/>
      <c r="S934" s="84"/>
      <c r="T934" s="85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T934" s="17" t="s">
        <v>121</v>
      </c>
      <c r="AU934" s="17" t="s">
        <v>159</v>
      </c>
    </row>
    <row r="935" spans="1:47" s="2" customFormat="1" ht="12">
      <c r="A935" s="38"/>
      <c r="B935" s="39"/>
      <c r="C935" s="40"/>
      <c r="D935" s="231" t="s">
        <v>153</v>
      </c>
      <c r="E935" s="40"/>
      <c r="F935" s="239" t="s">
        <v>1418</v>
      </c>
      <c r="G935" s="40"/>
      <c r="H935" s="40"/>
      <c r="I935" s="136"/>
      <c r="J935" s="40"/>
      <c r="K935" s="40"/>
      <c r="L935" s="44"/>
      <c r="M935" s="233"/>
      <c r="N935" s="234"/>
      <c r="O935" s="84"/>
      <c r="P935" s="84"/>
      <c r="Q935" s="84"/>
      <c r="R935" s="84"/>
      <c r="S935" s="84"/>
      <c r="T935" s="85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T935" s="17" t="s">
        <v>153</v>
      </c>
      <c r="AU935" s="17" t="s">
        <v>159</v>
      </c>
    </row>
    <row r="936" spans="1:65" s="2" customFormat="1" ht="16.5" customHeight="1">
      <c r="A936" s="38"/>
      <c r="B936" s="39"/>
      <c r="C936" s="218" t="s">
        <v>1419</v>
      </c>
      <c r="D936" s="218" t="s">
        <v>114</v>
      </c>
      <c r="E936" s="219" t="s">
        <v>1420</v>
      </c>
      <c r="F936" s="220" t="s">
        <v>1421</v>
      </c>
      <c r="G936" s="221" t="s">
        <v>150</v>
      </c>
      <c r="H936" s="222">
        <v>1</v>
      </c>
      <c r="I936" s="223"/>
      <c r="J936" s="224">
        <f>ROUND(I936*H936,2)</f>
        <v>0</v>
      </c>
      <c r="K936" s="220" t="s">
        <v>19</v>
      </c>
      <c r="L936" s="44"/>
      <c r="M936" s="225" t="s">
        <v>19</v>
      </c>
      <c r="N936" s="226" t="s">
        <v>43</v>
      </c>
      <c r="O936" s="84"/>
      <c r="P936" s="227">
        <f>O936*H936</f>
        <v>0</v>
      </c>
      <c r="Q936" s="227">
        <v>0</v>
      </c>
      <c r="R936" s="227">
        <f>Q936*H936</f>
        <v>0</v>
      </c>
      <c r="S936" s="227">
        <v>0</v>
      </c>
      <c r="T936" s="228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29" t="s">
        <v>151</v>
      </c>
      <c r="AT936" s="229" t="s">
        <v>114</v>
      </c>
      <c r="AU936" s="229" t="s">
        <v>159</v>
      </c>
      <c r="AY936" s="17" t="s">
        <v>111</v>
      </c>
      <c r="BE936" s="230">
        <f>IF(N936="základní",J936,0)</f>
        <v>0</v>
      </c>
      <c r="BF936" s="230">
        <f>IF(N936="snížená",J936,0)</f>
        <v>0</v>
      </c>
      <c r="BG936" s="230">
        <f>IF(N936="zákl. přenesená",J936,0)</f>
        <v>0</v>
      </c>
      <c r="BH936" s="230">
        <f>IF(N936="sníž. přenesená",J936,0)</f>
        <v>0</v>
      </c>
      <c r="BI936" s="230">
        <f>IF(N936="nulová",J936,0)</f>
        <v>0</v>
      </c>
      <c r="BJ936" s="17" t="s">
        <v>80</v>
      </c>
      <c r="BK936" s="230">
        <f>ROUND(I936*H936,2)</f>
        <v>0</v>
      </c>
      <c r="BL936" s="17" t="s">
        <v>151</v>
      </c>
      <c r="BM936" s="229" t="s">
        <v>1422</v>
      </c>
    </row>
    <row r="937" spans="1:47" s="2" customFormat="1" ht="12">
      <c r="A937" s="38"/>
      <c r="B937" s="39"/>
      <c r="C937" s="40"/>
      <c r="D937" s="231" t="s">
        <v>121</v>
      </c>
      <c r="E937" s="40"/>
      <c r="F937" s="232" t="s">
        <v>1421</v>
      </c>
      <c r="G937" s="40"/>
      <c r="H937" s="40"/>
      <c r="I937" s="136"/>
      <c r="J937" s="40"/>
      <c r="K937" s="40"/>
      <c r="L937" s="44"/>
      <c r="M937" s="233"/>
      <c r="N937" s="234"/>
      <c r="O937" s="84"/>
      <c r="P937" s="84"/>
      <c r="Q937" s="84"/>
      <c r="R937" s="84"/>
      <c r="S937" s="84"/>
      <c r="T937" s="85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T937" s="17" t="s">
        <v>121</v>
      </c>
      <c r="AU937" s="17" t="s">
        <v>159</v>
      </c>
    </row>
    <row r="938" spans="1:47" s="2" customFormat="1" ht="12">
      <c r="A938" s="38"/>
      <c r="B938" s="39"/>
      <c r="C938" s="40"/>
      <c r="D938" s="231" t="s">
        <v>153</v>
      </c>
      <c r="E938" s="40"/>
      <c r="F938" s="239" t="s">
        <v>1423</v>
      </c>
      <c r="G938" s="40"/>
      <c r="H938" s="40"/>
      <c r="I938" s="136"/>
      <c r="J938" s="40"/>
      <c r="K938" s="40"/>
      <c r="L938" s="44"/>
      <c r="M938" s="233"/>
      <c r="N938" s="234"/>
      <c r="O938" s="84"/>
      <c r="P938" s="84"/>
      <c r="Q938" s="84"/>
      <c r="R938" s="84"/>
      <c r="S938" s="84"/>
      <c r="T938" s="85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T938" s="17" t="s">
        <v>153</v>
      </c>
      <c r="AU938" s="17" t="s">
        <v>159</v>
      </c>
    </row>
    <row r="939" spans="1:65" s="2" customFormat="1" ht="16.5" customHeight="1">
      <c r="A939" s="38"/>
      <c r="B939" s="39"/>
      <c r="C939" s="218" t="s">
        <v>1424</v>
      </c>
      <c r="D939" s="218" t="s">
        <v>114</v>
      </c>
      <c r="E939" s="219" t="s">
        <v>1425</v>
      </c>
      <c r="F939" s="220" t="s">
        <v>1426</v>
      </c>
      <c r="G939" s="221" t="s">
        <v>150</v>
      </c>
      <c r="H939" s="222">
        <v>4</v>
      </c>
      <c r="I939" s="223"/>
      <c r="J939" s="224">
        <f>ROUND(I939*H939,2)</f>
        <v>0</v>
      </c>
      <c r="K939" s="220" t="s">
        <v>19</v>
      </c>
      <c r="L939" s="44"/>
      <c r="M939" s="225" t="s">
        <v>19</v>
      </c>
      <c r="N939" s="226" t="s">
        <v>43</v>
      </c>
      <c r="O939" s="84"/>
      <c r="P939" s="227">
        <f>O939*H939</f>
        <v>0</v>
      </c>
      <c r="Q939" s="227">
        <v>0</v>
      </c>
      <c r="R939" s="227">
        <f>Q939*H939</f>
        <v>0</v>
      </c>
      <c r="S939" s="227">
        <v>0</v>
      </c>
      <c r="T939" s="228">
        <f>S939*H939</f>
        <v>0</v>
      </c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R939" s="229" t="s">
        <v>151</v>
      </c>
      <c r="AT939" s="229" t="s">
        <v>114</v>
      </c>
      <c r="AU939" s="229" t="s">
        <v>159</v>
      </c>
      <c r="AY939" s="17" t="s">
        <v>111</v>
      </c>
      <c r="BE939" s="230">
        <f>IF(N939="základní",J939,0)</f>
        <v>0</v>
      </c>
      <c r="BF939" s="230">
        <f>IF(N939="snížená",J939,0)</f>
        <v>0</v>
      </c>
      <c r="BG939" s="230">
        <f>IF(N939="zákl. přenesená",J939,0)</f>
        <v>0</v>
      </c>
      <c r="BH939" s="230">
        <f>IF(N939="sníž. přenesená",J939,0)</f>
        <v>0</v>
      </c>
      <c r="BI939" s="230">
        <f>IF(N939="nulová",J939,0)</f>
        <v>0</v>
      </c>
      <c r="BJ939" s="17" t="s">
        <v>80</v>
      </c>
      <c r="BK939" s="230">
        <f>ROUND(I939*H939,2)</f>
        <v>0</v>
      </c>
      <c r="BL939" s="17" t="s">
        <v>151</v>
      </c>
      <c r="BM939" s="229" t="s">
        <v>1427</v>
      </c>
    </row>
    <row r="940" spans="1:47" s="2" customFormat="1" ht="12">
      <c r="A940" s="38"/>
      <c r="B940" s="39"/>
      <c r="C940" s="40"/>
      <c r="D940" s="231" t="s">
        <v>121</v>
      </c>
      <c r="E940" s="40"/>
      <c r="F940" s="232" t="s">
        <v>1426</v>
      </c>
      <c r="G940" s="40"/>
      <c r="H940" s="40"/>
      <c r="I940" s="136"/>
      <c r="J940" s="40"/>
      <c r="K940" s="40"/>
      <c r="L940" s="44"/>
      <c r="M940" s="233"/>
      <c r="N940" s="234"/>
      <c r="O940" s="84"/>
      <c r="P940" s="84"/>
      <c r="Q940" s="84"/>
      <c r="R940" s="84"/>
      <c r="S940" s="84"/>
      <c r="T940" s="85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T940" s="17" t="s">
        <v>121</v>
      </c>
      <c r="AU940" s="17" t="s">
        <v>159</v>
      </c>
    </row>
    <row r="941" spans="1:47" s="2" customFormat="1" ht="12">
      <c r="A941" s="38"/>
      <c r="B941" s="39"/>
      <c r="C941" s="40"/>
      <c r="D941" s="231" t="s">
        <v>153</v>
      </c>
      <c r="E941" s="40"/>
      <c r="F941" s="239" t="s">
        <v>1428</v>
      </c>
      <c r="G941" s="40"/>
      <c r="H941" s="40"/>
      <c r="I941" s="136"/>
      <c r="J941" s="40"/>
      <c r="K941" s="40"/>
      <c r="L941" s="44"/>
      <c r="M941" s="233"/>
      <c r="N941" s="234"/>
      <c r="O941" s="84"/>
      <c r="P941" s="84"/>
      <c r="Q941" s="84"/>
      <c r="R941" s="84"/>
      <c r="S941" s="84"/>
      <c r="T941" s="85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T941" s="17" t="s">
        <v>153</v>
      </c>
      <c r="AU941" s="17" t="s">
        <v>159</v>
      </c>
    </row>
    <row r="942" spans="1:65" s="2" customFormat="1" ht="16.5" customHeight="1">
      <c r="A942" s="38"/>
      <c r="B942" s="39"/>
      <c r="C942" s="218" t="s">
        <v>1429</v>
      </c>
      <c r="D942" s="218" t="s">
        <v>114</v>
      </c>
      <c r="E942" s="219" t="s">
        <v>1430</v>
      </c>
      <c r="F942" s="220" t="s">
        <v>1431</v>
      </c>
      <c r="G942" s="221" t="s">
        <v>398</v>
      </c>
      <c r="H942" s="222">
        <v>6</v>
      </c>
      <c r="I942" s="223"/>
      <c r="J942" s="224">
        <f>ROUND(I942*H942,2)</f>
        <v>0</v>
      </c>
      <c r="K942" s="220" t="s">
        <v>19</v>
      </c>
      <c r="L942" s="44"/>
      <c r="M942" s="225" t="s">
        <v>19</v>
      </c>
      <c r="N942" s="226" t="s">
        <v>43</v>
      </c>
      <c r="O942" s="84"/>
      <c r="P942" s="227">
        <f>O942*H942</f>
        <v>0</v>
      </c>
      <c r="Q942" s="227">
        <v>0</v>
      </c>
      <c r="R942" s="227">
        <f>Q942*H942</f>
        <v>0</v>
      </c>
      <c r="S942" s="227">
        <v>0</v>
      </c>
      <c r="T942" s="228">
        <f>S942*H942</f>
        <v>0</v>
      </c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R942" s="229" t="s">
        <v>151</v>
      </c>
      <c r="AT942" s="229" t="s">
        <v>114</v>
      </c>
      <c r="AU942" s="229" t="s">
        <v>159</v>
      </c>
      <c r="AY942" s="17" t="s">
        <v>111</v>
      </c>
      <c r="BE942" s="230">
        <f>IF(N942="základní",J942,0)</f>
        <v>0</v>
      </c>
      <c r="BF942" s="230">
        <f>IF(N942="snížená",J942,0)</f>
        <v>0</v>
      </c>
      <c r="BG942" s="230">
        <f>IF(N942="zákl. přenesená",J942,0)</f>
        <v>0</v>
      </c>
      <c r="BH942" s="230">
        <f>IF(N942="sníž. přenesená",J942,0)</f>
        <v>0</v>
      </c>
      <c r="BI942" s="230">
        <f>IF(N942="nulová",J942,0)</f>
        <v>0</v>
      </c>
      <c r="BJ942" s="17" t="s">
        <v>80</v>
      </c>
      <c r="BK942" s="230">
        <f>ROUND(I942*H942,2)</f>
        <v>0</v>
      </c>
      <c r="BL942" s="17" t="s">
        <v>151</v>
      </c>
      <c r="BM942" s="229" t="s">
        <v>1432</v>
      </c>
    </row>
    <row r="943" spans="1:47" s="2" customFormat="1" ht="12">
      <c r="A943" s="38"/>
      <c r="B943" s="39"/>
      <c r="C943" s="40"/>
      <c r="D943" s="231" t="s">
        <v>121</v>
      </c>
      <c r="E943" s="40"/>
      <c r="F943" s="232" t="s">
        <v>1431</v>
      </c>
      <c r="G943" s="40"/>
      <c r="H943" s="40"/>
      <c r="I943" s="136"/>
      <c r="J943" s="40"/>
      <c r="K943" s="40"/>
      <c r="L943" s="44"/>
      <c r="M943" s="233"/>
      <c r="N943" s="234"/>
      <c r="O943" s="84"/>
      <c r="P943" s="84"/>
      <c r="Q943" s="84"/>
      <c r="R943" s="84"/>
      <c r="S943" s="84"/>
      <c r="T943" s="85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T943" s="17" t="s">
        <v>121</v>
      </c>
      <c r="AU943" s="17" t="s">
        <v>159</v>
      </c>
    </row>
    <row r="944" spans="1:47" s="2" customFormat="1" ht="12">
      <c r="A944" s="38"/>
      <c r="B944" s="39"/>
      <c r="C944" s="40"/>
      <c r="D944" s="231" t="s">
        <v>153</v>
      </c>
      <c r="E944" s="40"/>
      <c r="F944" s="239" t="s">
        <v>1433</v>
      </c>
      <c r="G944" s="40"/>
      <c r="H944" s="40"/>
      <c r="I944" s="136"/>
      <c r="J944" s="40"/>
      <c r="K944" s="40"/>
      <c r="L944" s="44"/>
      <c r="M944" s="233"/>
      <c r="N944" s="234"/>
      <c r="O944" s="84"/>
      <c r="P944" s="84"/>
      <c r="Q944" s="84"/>
      <c r="R944" s="84"/>
      <c r="S944" s="84"/>
      <c r="T944" s="85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T944" s="17" t="s">
        <v>153</v>
      </c>
      <c r="AU944" s="17" t="s">
        <v>159</v>
      </c>
    </row>
    <row r="945" spans="1:51" s="13" customFormat="1" ht="12">
      <c r="A945" s="13"/>
      <c r="B945" s="240"/>
      <c r="C945" s="241"/>
      <c r="D945" s="231" t="s">
        <v>402</v>
      </c>
      <c r="E945" s="242" t="s">
        <v>19</v>
      </c>
      <c r="F945" s="243" t="s">
        <v>1434</v>
      </c>
      <c r="G945" s="241"/>
      <c r="H945" s="244">
        <v>1.4</v>
      </c>
      <c r="I945" s="245"/>
      <c r="J945" s="241"/>
      <c r="K945" s="241"/>
      <c r="L945" s="246"/>
      <c r="M945" s="247"/>
      <c r="N945" s="248"/>
      <c r="O945" s="248"/>
      <c r="P945" s="248"/>
      <c r="Q945" s="248"/>
      <c r="R945" s="248"/>
      <c r="S945" s="248"/>
      <c r="T945" s="249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0" t="s">
        <v>402</v>
      </c>
      <c r="AU945" s="250" t="s">
        <v>159</v>
      </c>
      <c r="AV945" s="13" t="s">
        <v>82</v>
      </c>
      <c r="AW945" s="13" t="s">
        <v>33</v>
      </c>
      <c r="AX945" s="13" t="s">
        <v>72</v>
      </c>
      <c r="AY945" s="250" t="s">
        <v>111</v>
      </c>
    </row>
    <row r="946" spans="1:51" s="13" customFormat="1" ht="12">
      <c r="A946" s="13"/>
      <c r="B946" s="240"/>
      <c r="C946" s="241"/>
      <c r="D946" s="231" t="s">
        <v>402</v>
      </c>
      <c r="E946" s="242" t="s">
        <v>19</v>
      </c>
      <c r="F946" s="243" t="s">
        <v>1435</v>
      </c>
      <c r="G946" s="241"/>
      <c r="H946" s="244">
        <v>4.6</v>
      </c>
      <c r="I946" s="245"/>
      <c r="J946" s="241"/>
      <c r="K946" s="241"/>
      <c r="L946" s="246"/>
      <c r="M946" s="247"/>
      <c r="N946" s="248"/>
      <c r="O946" s="248"/>
      <c r="P946" s="248"/>
      <c r="Q946" s="248"/>
      <c r="R946" s="248"/>
      <c r="S946" s="248"/>
      <c r="T946" s="249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0" t="s">
        <v>402</v>
      </c>
      <c r="AU946" s="250" t="s">
        <v>159</v>
      </c>
      <c r="AV946" s="13" t="s">
        <v>82</v>
      </c>
      <c r="AW946" s="13" t="s">
        <v>33</v>
      </c>
      <c r="AX946" s="13" t="s">
        <v>72</v>
      </c>
      <c r="AY946" s="250" t="s">
        <v>111</v>
      </c>
    </row>
    <row r="947" spans="1:51" s="14" customFormat="1" ht="12">
      <c r="A947" s="14"/>
      <c r="B947" s="251"/>
      <c r="C947" s="252"/>
      <c r="D947" s="231" t="s">
        <v>402</v>
      </c>
      <c r="E947" s="253" t="s">
        <v>19</v>
      </c>
      <c r="F947" s="254" t="s">
        <v>409</v>
      </c>
      <c r="G947" s="252"/>
      <c r="H947" s="255">
        <v>6</v>
      </c>
      <c r="I947" s="256"/>
      <c r="J947" s="252"/>
      <c r="K947" s="252"/>
      <c r="L947" s="257"/>
      <c r="M947" s="258"/>
      <c r="N947" s="259"/>
      <c r="O947" s="259"/>
      <c r="P947" s="259"/>
      <c r="Q947" s="259"/>
      <c r="R947" s="259"/>
      <c r="S947" s="259"/>
      <c r="T947" s="260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61" t="s">
        <v>402</v>
      </c>
      <c r="AU947" s="261" t="s">
        <v>159</v>
      </c>
      <c r="AV947" s="14" t="s">
        <v>164</v>
      </c>
      <c r="AW947" s="14" t="s">
        <v>33</v>
      </c>
      <c r="AX947" s="14" t="s">
        <v>80</v>
      </c>
      <c r="AY947" s="261" t="s">
        <v>111</v>
      </c>
    </row>
    <row r="948" spans="1:65" s="2" customFormat="1" ht="16.5" customHeight="1">
      <c r="A948" s="38"/>
      <c r="B948" s="39"/>
      <c r="C948" s="218" t="s">
        <v>1436</v>
      </c>
      <c r="D948" s="218" t="s">
        <v>114</v>
      </c>
      <c r="E948" s="219" t="s">
        <v>1437</v>
      </c>
      <c r="F948" s="220" t="s">
        <v>1438</v>
      </c>
      <c r="G948" s="221" t="s">
        <v>398</v>
      </c>
      <c r="H948" s="222">
        <v>1</v>
      </c>
      <c r="I948" s="223"/>
      <c r="J948" s="224">
        <f>ROUND(I948*H948,2)</f>
        <v>0</v>
      </c>
      <c r="K948" s="220" t="s">
        <v>19</v>
      </c>
      <c r="L948" s="44"/>
      <c r="M948" s="225" t="s">
        <v>19</v>
      </c>
      <c r="N948" s="226" t="s">
        <v>43</v>
      </c>
      <c r="O948" s="84"/>
      <c r="P948" s="227">
        <f>O948*H948</f>
        <v>0</v>
      </c>
      <c r="Q948" s="227">
        <v>0</v>
      </c>
      <c r="R948" s="227">
        <f>Q948*H948</f>
        <v>0</v>
      </c>
      <c r="S948" s="227">
        <v>0</v>
      </c>
      <c r="T948" s="228">
        <f>S948*H948</f>
        <v>0</v>
      </c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R948" s="229" t="s">
        <v>151</v>
      </c>
      <c r="AT948" s="229" t="s">
        <v>114</v>
      </c>
      <c r="AU948" s="229" t="s">
        <v>159</v>
      </c>
      <c r="AY948" s="17" t="s">
        <v>111</v>
      </c>
      <c r="BE948" s="230">
        <f>IF(N948="základní",J948,0)</f>
        <v>0</v>
      </c>
      <c r="BF948" s="230">
        <f>IF(N948="snížená",J948,0)</f>
        <v>0</v>
      </c>
      <c r="BG948" s="230">
        <f>IF(N948="zákl. přenesená",J948,0)</f>
        <v>0</v>
      </c>
      <c r="BH948" s="230">
        <f>IF(N948="sníž. přenesená",J948,0)</f>
        <v>0</v>
      </c>
      <c r="BI948" s="230">
        <f>IF(N948="nulová",J948,0)</f>
        <v>0</v>
      </c>
      <c r="BJ948" s="17" t="s">
        <v>80</v>
      </c>
      <c r="BK948" s="230">
        <f>ROUND(I948*H948,2)</f>
        <v>0</v>
      </c>
      <c r="BL948" s="17" t="s">
        <v>151</v>
      </c>
      <c r="BM948" s="229" t="s">
        <v>1439</v>
      </c>
    </row>
    <row r="949" spans="1:47" s="2" customFormat="1" ht="12">
      <c r="A949" s="38"/>
      <c r="B949" s="39"/>
      <c r="C949" s="40"/>
      <c r="D949" s="231" t="s">
        <v>121</v>
      </c>
      <c r="E949" s="40"/>
      <c r="F949" s="232" t="s">
        <v>1438</v>
      </c>
      <c r="G949" s="40"/>
      <c r="H949" s="40"/>
      <c r="I949" s="136"/>
      <c r="J949" s="40"/>
      <c r="K949" s="40"/>
      <c r="L949" s="44"/>
      <c r="M949" s="233"/>
      <c r="N949" s="234"/>
      <c r="O949" s="84"/>
      <c r="P949" s="84"/>
      <c r="Q949" s="84"/>
      <c r="R949" s="84"/>
      <c r="S949" s="84"/>
      <c r="T949" s="85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T949" s="17" t="s">
        <v>121</v>
      </c>
      <c r="AU949" s="17" t="s">
        <v>159</v>
      </c>
    </row>
    <row r="950" spans="1:47" s="2" customFormat="1" ht="12">
      <c r="A950" s="38"/>
      <c r="B950" s="39"/>
      <c r="C950" s="40"/>
      <c r="D950" s="231" t="s">
        <v>153</v>
      </c>
      <c r="E950" s="40"/>
      <c r="F950" s="239" t="s">
        <v>1440</v>
      </c>
      <c r="G950" s="40"/>
      <c r="H950" s="40"/>
      <c r="I950" s="136"/>
      <c r="J950" s="40"/>
      <c r="K950" s="40"/>
      <c r="L950" s="44"/>
      <c r="M950" s="233"/>
      <c r="N950" s="234"/>
      <c r="O950" s="84"/>
      <c r="P950" s="84"/>
      <c r="Q950" s="84"/>
      <c r="R950" s="84"/>
      <c r="S950" s="84"/>
      <c r="T950" s="85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T950" s="17" t="s">
        <v>153</v>
      </c>
      <c r="AU950" s="17" t="s">
        <v>159</v>
      </c>
    </row>
    <row r="951" spans="1:65" s="2" customFormat="1" ht="16.5" customHeight="1">
      <c r="A951" s="38"/>
      <c r="B951" s="39"/>
      <c r="C951" s="218" t="s">
        <v>1441</v>
      </c>
      <c r="D951" s="218" t="s">
        <v>114</v>
      </c>
      <c r="E951" s="219" t="s">
        <v>1442</v>
      </c>
      <c r="F951" s="220" t="s">
        <v>1443</v>
      </c>
      <c r="G951" s="221" t="s">
        <v>150</v>
      </c>
      <c r="H951" s="222">
        <v>3</v>
      </c>
      <c r="I951" s="223"/>
      <c r="J951" s="224">
        <f>ROUND(I951*H951,2)</f>
        <v>0</v>
      </c>
      <c r="K951" s="220" t="s">
        <v>19</v>
      </c>
      <c r="L951" s="44"/>
      <c r="M951" s="225" t="s">
        <v>19</v>
      </c>
      <c r="N951" s="226" t="s">
        <v>43</v>
      </c>
      <c r="O951" s="84"/>
      <c r="P951" s="227">
        <f>O951*H951</f>
        <v>0</v>
      </c>
      <c r="Q951" s="227">
        <v>0</v>
      </c>
      <c r="R951" s="227">
        <f>Q951*H951</f>
        <v>0</v>
      </c>
      <c r="S951" s="227">
        <v>0</v>
      </c>
      <c r="T951" s="228">
        <f>S951*H951</f>
        <v>0</v>
      </c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R951" s="229" t="s">
        <v>151</v>
      </c>
      <c r="AT951" s="229" t="s">
        <v>114</v>
      </c>
      <c r="AU951" s="229" t="s">
        <v>159</v>
      </c>
      <c r="AY951" s="17" t="s">
        <v>111</v>
      </c>
      <c r="BE951" s="230">
        <f>IF(N951="základní",J951,0)</f>
        <v>0</v>
      </c>
      <c r="BF951" s="230">
        <f>IF(N951="snížená",J951,0)</f>
        <v>0</v>
      </c>
      <c r="BG951" s="230">
        <f>IF(N951="zákl. přenesená",J951,0)</f>
        <v>0</v>
      </c>
      <c r="BH951" s="230">
        <f>IF(N951="sníž. přenesená",J951,0)</f>
        <v>0</v>
      </c>
      <c r="BI951" s="230">
        <f>IF(N951="nulová",J951,0)</f>
        <v>0</v>
      </c>
      <c r="BJ951" s="17" t="s">
        <v>80</v>
      </c>
      <c r="BK951" s="230">
        <f>ROUND(I951*H951,2)</f>
        <v>0</v>
      </c>
      <c r="BL951" s="17" t="s">
        <v>151</v>
      </c>
      <c r="BM951" s="229" t="s">
        <v>1444</v>
      </c>
    </row>
    <row r="952" spans="1:47" s="2" customFormat="1" ht="12">
      <c r="A952" s="38"/>
      <c r="B952" s="39"/>
      <c r="C952" s="40"/>
      <c r="D952" s="231" t="s">
        <v>121</v>
      </c>
      <c r="E952" s="40"/>
      <c r="F952" s="232" t="s">
        <v>1443</v>
      </c>
      <c r="G952" s="40"/>
      <c r="H952" s="40"/>
      <c r="I952" s="136"/>
      <c r="J952" s="40"/>
      <c r="K952" s="40"/>
      <c r="L952" s="44"/>
      <c r="M952" s="233"/>
      <c r="N952" s="234"/>
      <c r="O952" s="84"/>
      <c r="P952" s="84"/>
      <c r="Q952" s="84"/>
      <c r="R952" s="84"/>
      <c r="S952" s="84"/>
      <c r="T952" s="85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T952" s="17" t="s">
        <v>121</v>
      </c>
      <c r="AU952" s="17" t="s">
        <v>159</v>
      </c>
    </row>
    <row r="953" spans="1:47" s="2" customFormat="1" ht="12">
      <c r="A953" s="38"/>
      <c r="B953" s="39"/>
      <c r="C953" s="40"/>
      <c r="D953" s="231" t="s">
        <v>153</v>
      </c>
      <c r="E953" s="40"/>
      <c r="F953" s="239" t="s">
        <v>1445</v>
      </c>
      <c r="G953" s="40"/>
      <c r="H953" s="40"/>
      <c r="I953" s="136"/>
      <c r="J953" s="40"/>
      <c r="K953" s="40"/>
      <c r="L953" s="44"/>
      <c r="M953" s="233"/>
      <c r="N953" s="234"/>
      <c r="O953" s="84"/>
      <c r="P953" s="84"/>
      <c r="Q953" s="84"/>
      <c r="R953" s="84"/>
      <c r="S953" s="84"/>
      <c r="T953" s="85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T953" s="17" t="s">
        <v>153</v>
      </c>
      <c r="AU953" s="17" t="s">
        <v>159</v>
      </c>
    </row>
    <row r="954" spans="1:65" s="2" customFormat="1" ht="16.5" customHeight="1">
      <c r="A954" s="38"/>
      <c r="B954" s="39"/>
      <c r="C954" s="218" t="s">
        <v>1446</v>
      </c>
      <c r="D954" s="218" t="s">
        <v>114</v>
      </c>
      <c r="E954" s="219" t="s">
        <v>1447</v>
      </c>
      <c r="F954" s="220" t="s">
        <v>1448</v>
      </c>
      <c r="G954" s="221" t="s">
        <v>398</v>
      </c>
      <c r="H954" s="222">
        <v>250</v>
      </c>
      <c r="I954" s="223"/>
      <c r="J954" s="224">
        <f>ROUND(I954*H954,2)</f>
        <v>0</v>
      </c>
      <c r="K954" s="220" t="s">
        <v>19</v>
      </c>
      <c r="L954" s="44"/>
      <c r="M954" s="225" t="s">
        <v>19</v>
      </c>
      <c r="N954" s="226" t="s">
        <v>43</v>
      </c>
      <c r="O954" s="84"/>
      <c r="P954" s="227">
        <f>O954*H954</f>
        <v>0</v>
      </c>
      <c r="Q954" s="227">
        <v>0</v>
      </c>
      <c r="R954" s="227">
        <f>Q954*H954</f>
        <v>0</v>
      </c>
      <c r="S954" s="227">
        <v>0</v>
      </c>
      <c r="T954" s="228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229" t="s">
        <v>151</v>
      </c>
      <c r="AT954" s="229" t="s">
        <v>114</v>
      </c>
      <c r="AU954" s="229" t="s">
        <v>159</v>
      </c>
      <c r="AY954" s="17" t="s">
        <v>111</v>
      </c>
      <c r="BE954" s="230">
        <f>IF(N954="základní",J954,0)</f>
        <v>0</v>
      </c>
      <c r="BF954" s="230">
        <f>IF(N954="snížená",J954,0)</f>
        <v>0</v>
      </c>
      <c r="BG954" s="230">
        <f>IF(N954="zákl. přenesená",J954,0)</f>
        <v>0</v>
      </c>
      <c r="BH954" s="230">
        <f>IF(N954="sníž. přenesená",J954,0)</f>
        <v>0</v>
      </c>
      <c r="BI954" s="230">
        <f>IF(N954="nulová",J954,0)</f>
        <v>0</v>
      </c>
      <c r="BJ954" s="17" t="s">
        <v>80</v>
      </c>
      <c r="BK954" s="230">
        <f>ROUND(I954*H954,2)</f>
        <v>0</v>
      </c>
      <c r="BL954" s="17" t="s">
        <v>151</v>
      </c>
      <c r="BM954" s="229" t="s">
        <v>1449</v>
      </c>
    </row>
    <row r="955" spans="1:47" s="2" customFormat="1" ht="12">
      <c r="A955" s="38"/>
      <c r="B955" s="39"/>
      <c r="C955" s="40"/>
      <c r="D955" s="231" t="s">
        <v>121</v>
      </c>
      <c r="E955" s="40"/>
      <c r="F955" s="232" t="s">
        <v>1448</v>
      </c>
      <c r="G955" s="40"/>
      <c r="H955" s="40"/>
      <c r="I955" s="136"/>
      <c r="J955" s="40"/>
      <c r="K955" s="40"/>
      <c r="L955" s="44"/>
      <c r="M955" s="233"/>
      <c r="N955" s="234"/>
      <c r="O955" s="84"/>
      <c r="P955" s="84"/>
      <c r="Q955" s="84"/>
      <c r="R955" s="84"/>
      <c r="S955" s="84"/>
      <c r="T955" s="85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T955" s="17" t="s">
        <v>121</v>
      </c>
      <c r="AU955" s="17" t="s">
        <v>159</v>
      </c>
    </row>
    <row r="956" spans="1:63" s="12" customFormat="1" ht="22.8" customHeight="1">
      <c r="A956" s="12"/>
      <c r="B956" s="202"/>
      <c r="C956" s="203"/>
      <c r="D956" s="204" t="s">
        <v>71</v>
      </c>
      <c r="E956" s="216" t="s">
        <v>1450</v>
      </c>
      <c r="F956" s="216" t="s">
        <v>1451</v>
      </c>
      <c r="G956" s="203"/>
      <c r="H956" s="203"/>
      <c r="I956" s="206"/>
      <c r="J956" s="217">
        <f>BK956</f>
        <v>0</v>
      </c>
      <c r="K956" s="203"/>
      <c r="L956" s="208"/>
      <c r="M956" s="209"/>
      <c r="N956" s="210"/>
      <c r="O956" s="210"/>
      <c r="P956" s="211">
        <f>SUM(P957:P1019)</f>
        <v>0</v>
      </c>
      <c r="Q956" s="210"/>
      <c r="R956" s="211">
        <f>SUM(R957:R1019)</f>
        <v>0</v>
      </c>
      <c r="S956" s="210"/>
      <c r="T956" s="212">
        <f>SUM(T957:T1019)</f>
        <v>0</v>
      </c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R956" s="213" t="s">
        <v>82</v>
      </c>
      <c r="AT956" s="214" t="s">
        <v>71</v>
      </c>
      <c r="AU956" s="214" t="s">
        <v>80</v>
      </c>
      <c r="AY956" s="213" t="s">
        <v>111</v>
      </c>
      <c r="BK956" s="215">
        <f>SUM(BK957:BK1019)</f>
        <v>0</v>
      </c>
    </row>
    <row r="957" spans="1:65" s="2" customFormat="1" ht="16.5" customHeight="1">
      <c r="A957" s="38"/>
      <c r="B957" s="39"/>
      <c r="C957" s="218" t="s">
        <v>1452</v>
      </c>
      <c r="D957" s="218" t="s">
        <v>114</v>
      </c>
      <c r="E957" s="219" t="s">
        <v>1453</v>
      </c>
      <c r="F957" s="220" t="s">
        <v>1454</v>
      </c>
      <c r="G957" s="221" t="s">
        <v>150</v>
      </c>
      <c r="H957" s="222">
        <v>2</v>
      </c>
      <c r="I957" s="223"/>
      <c r="J957" s="224">
        <f>ROUND(I957*H957,2)</f>
        <v>0</v>
      </c>
      <c r="K957" s="220" t="s">
        <v>19</v>
      </c>
      <c r="L957" s="44"/>
      <c r="M957" s="225" t="s">
        <v>19</v>
      </c>
      <c r="N957" s="226" t="s">
        <v>43</v>
      </c>
      <c r="O957" s="84"/>
      <c r="P957" s="227">
        <f>O957*H957</f>
        <v>0</v>
      </c>
      <c r="Q957" s="227">
        <v>0</v>
      </c>
      <c r="R957" s="227">
        <f>Q957*H957</f>
        <v>0</v>
      </c>
      <c r="S957" s="227">
        <v>0</v>
      </c>
      <c r="T957" s="228">
        <f>S957*H957</f>
        <v>0</v>
      </c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R957" s="229" t="s">
        <v>151</v>
      </c>
      <c r="AT957" s="229" t="s">
        <v>114</v>
      </c>
      <c r="AU957" s="229" t="s">
        <v>82</v>
      </c>
      <c r="AY957" s="17" t="s">
        <v>111</v>
      </c>
      <c r="BE957" s="230">
        <f>IF(N957="základní",J957,0)</f>
        <v>0</v>
      </c>
      <c r="BF957" s="230">
        <f>IF(N957="snížená",J957,0)</f>
        <v>0</v>
      </c>
      <c r="BG957" s="230">
        <f>IF(N957="zákl. přenesená",J957,0)</f>
        <v>0</v>
      </c>
      <c r="BH957" s="230">
        <f>IF(N957="sníž. přenesená",J957,0)</f>
        <v>0</v>
      </c>
      <c r="BI957" s="230">
        <f>IF(N957="nulová",J957,0)</f>
        <v>0</v>
      </c>
      <c r="BJ957" s="17" t="s">
        <v>80</v>
      </c>
      <c r="BK957" s="230">
        <f>ROUND(I957*H957,2)</f>
        <v>0</v>
      </c>
      <c r="BL957" s="17" t="s">
        <v>151</v>
      </c>
      <c r="BM957" s="229" t="s">
        <v>1455</v>
      </c>
    </row>
    <row r="958" spans="1:47" s="2" customFormat="1" ht="12">
      <c r="A958" s="38"/>
      <c r="B958" s="39"/>
      <c r="C958" s="40"/>
      <c r="D958" s="231" t="s">
        <v>121</v>
      </c>
      <c r="E958" s="40"/>
      <c r="F958" s="232" t="s">
        <v>1454</v>
      </c>
      <c r="G958" s="40"/>
      <c r="H958" s="40"/>
      <c r="I958" s="136"/>
      <c r="J958" s="40"/>
      <c r="K958" s="40"/>
      <c r="L958" s="44"/>
      <c r="M958" s="233"/>
      <c r="N958" s="234"/>
      <c r="O958" s="84"/>
      <c r="P958" s="84"/>
      <c r="Q958" s="84"/>
      <c r="R958" s="84"/>
      <c r="S958" s="84"/>
      <c r="T958" s="85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T958" s="17" t="s">
        <v>121</v>
      </c>
      <c r="AU958" s="17" t="s">
        <v>82</v>
      </c>
    </row>
    <row r="959" spans="1:47" s="2" customFormat="1" ht="12">
      <c r="A959" s="38"/>
      <c r="B959" s="39"/>
      <c r="C959" s="40"/>
      <c r="D959" s="231" t="s">
        <v>153</v>
      </c>
      <c r="E959" s="40"/>
      <c r="F959" s="239" t="s">
        <v>1456</v>
      </c>
      <c r="G959" s="40"/>
      <c r="H959" s="40"/>
      <c r="I959" s="136"/>
      <c r="J959" s="40"/>
      <c r="K959" s="40"/>
      <c r="L959" s="44"/>
      <c r="M959" s="233"/>
      <c r="N959" s="234"/>
      <c r="O959" s="84"/>
      <c r="P959" s="84"/>
      <c r="Q959" s="84"/>
      <c r="R959" s="84"/>
      <c r="S959" s="84"/>
      <c r="T959" s="85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T959" s="17" t="s">
        <v>153</v>
      </c>
      <c r="AU959" s="17" t="s">
        <v>82</v>
      </c>
    </row>
    <row r="960" spans="1:65" s="2" customFormat="1" ht="16.5" customHeight="1">
      <c r="A960" s="38"/>
      <c r="B960" s="39"/>
      <c r="C960" s="218" t="s">
        <v>1457</v>
      </c>
      <c r="D960" s="218" t="s">
        <v>114</v>
      </c>
      <c r="E960" s="219" t="s">
        <v>1458</v>
      </c>
      <c r="F960" s="220" t="s">
        <v>1459</v>
      </c>
      <c r="G960" s="221" t="s">
        <v>150</v>
      </c>
      <c r="H960" s="222">
        <v>1</v>
      </c>
      <c r="I960" s="223"/>
      <c r="J960" s="224">
        <f>ROUND(I960*H960,2)</f>
        <v>0</v>
      </c>
      <c r="K960" s="220" t="s">
        <v>19</v>
      </c>
      <c r="L960" s="44"/>
      <c r="M960" s="225" t="s">
        <v>19</v>
      </c>
      <c r="N960" s="226" t="s">
        <v>43</v>
      </c>
      <c r="O960" s="84"/>
      <c r="P960" s="227">
        <f>O960*H960</f>
        <v>0</v>
      </c>
      <c r="Q960" s="227">
        <v>0</v>
      </c>
      <c r="R960" s="227">
        <f>Q960*H960</f>
        <v>0</v>
      </c>
      <c r="S960" s="227">
        <v>0</v>
      </c>
      <c r="T960" s="228">
        <f>S960*H960</f>
        <v>0</v>
      </c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R960" s="229" t="s">
        <v>151</v>
      </c>
      <c r="AT960" s="229" t="s">
        <v>114</v>
      </c>
      <c r="AU960" s="229" t="s">
        <v>82</v>
      </c>
      <c r="AY960" s="17" t="s">
        <v>111</v>
      </c>
      <c r="BE960" s="230">
        <f>IF(N960="základní",J960,0)</f>
        <v>0</v>
      </c>
      <c r="BF960" s="230">
        <f>IF(N960="snížená",J960,0)</f>
        <v>0</v>
      </c>
      <c r="BG960" s="230">
        <f>IF(N960="zákl. přenesená",J960,0)</f>
        <v>0</v>
      </c>
      <c r="BH960" s="230">
        <f>IF(N960="sníž. přenesená",J960,0)</f>
        <v>0</v>
      </c>
      <c r="BI960" s="230">
        <f>IF(N960="nulová",J960,0)</f>
        <v>0</v>
      </c>
      <c r="BJ960" s="17" t="s">
        <v>80</v>
      </c>
      <c r="BK960" s="230">
        <f>ROUND(I960*H960,2)</f>
        <v>0</v>
      </c>
      <c r="BL960" s="17" t="s">
        <v>151</v>
      </c>
      <c r="BM960" s="229" t="s">
        <v>1460</v>
      </c>
    </row>
    <row r="961" spans="1:47" s="2" customFormat="1" ht="12">
      <c r="A961" s="38"/>
      <c r="B961" s="39"/>
      <c r="C961" s="40"/>
      <c r="D961" s="231" t="s">
        <v>121</v>
      </c>
      <c r="E961" s="40"/>
      <c r="F961" s="232" t="s">
        <v>1459</v>
      </c>
      <c r="G961" s="40"/>
      <c r="H961" s="40"/>
      <c r="I961" s="136"/>
      <c r="J961" s="40"/>
      <c r="K961" s="40"/>
      <c r="L961" s="44"/>
      <c r="M961" s="233"/>
      <c r="N961" s="234"/>
      <c r="O961" s="84"/>
      <c r="P961" s="84"/>
      <c r="Q961" s="84"/>
      <c r="R961" s="84"/>
      <c r="S961" s="84"/>
      <c r="T961" s="85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T961" s="17" t="s">
        <v>121</v>
      </c>
      <c r="AU961" s="17" t="s">
        <v>82</v>
      </c>
    </row>
    <row r="962" spans="1:47" s="2" customFormat="1" ht="12">
      <c r="A962" s="38"/>
      <c r="B962" s="39"/>
      <c r="C962" s="40"/>
      <c r="D962" s="231" t="s">
        <v>153</v>
      </c>
      <c r="E962" s="40"/>
      <c r="F962" s="239" t="s">
        <v>1456</v>
      </c>
      <c r="G962" s="40"/>
      <c r="H962" s="40"/>
      <c r="I962" s="136"/>
      <c r="J962" s="40"/>
      <c r="K962" s="40"/>
      <c r="L962" s="44"/>
      <c r="M962" s="233"/>
      <c r="N962" s="234"/>
      <c r="O962" s="84"/>
      <c r="P962" s="84"/>
      <c r="Q962" s="84"/>
      <c r="R962" s="84"/>
      <c r="S962" s="84"/>
      <c r="T962" s="85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T962" s="17" t="s">
        <v>153</v>
      </c>
      <c r="AU962" s="17" t="s">
        <v>82</v>
      </c>
    </row>
    <row r="963" spans="1:65" s="2" customFormat="1" ht="16.5" customHeight="1">
      <c r="A963" s="38"/>
      <c r="B963" s="39"/>
      <c r="C963" s="218" t="s">
        <v>1461</v>
      </c>
      <c r="D963" s="218" t="s">
        <v>114</v>
      </c>
      <c r="E963" s="219" t="s">
        <v>1462</v>
      </c>
      <c r="F963" s="220" t="s">
        <v>1463</v>
      </c>
      <c r="G963" s="221" t="s">
        <v>150</v>
      </c>
      <c r="H963" s="222">
        <v>1</v>
      </c>
      <c r="I963" s="223"/>
      <c r="J963" s="224">
        <f>ROUND(I963*H963,2)</f>
        <v>0</v>
      </c>
      <c r="K963" s="220" t="s">
        <v>19</v>
      </c>
      <c r="L963" s="44"/>
      <c r="M963" s="225" t="s">
        <v>19</v>
      </c>
      <c r="N963" s="226" t="s">
        <v>43</v>
      </c>
      <c r="O963" s="84"/>
      <c r="P963" s="227">
        <f>O963*H963</f>
        <v>0</v>
      </c>
      <c r="Q963" s="227">
        <v>0</v>
      </c>
      <c r="R963" s="227">
        <f>Q963*H963</f>
        <v>0</v>
      </c>
      <c r="S963" s="227">
        <v>0</v>
      </c>
      <c r="T963" s="228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29" t="s">
        <v>151</v>
      </c>
      <c r="AT963" s="229" t="s">
        <v>114</v>
      </c>
      <c r="AU963" s="229" t="s">
        <v>82</v>
      </c>
      <c r="AY963" s="17" t="s">
        <v>111</v>
      </c>
      <c r="BE963" s="230">
        <f>IF(N963="základní",J963,0)</f>
        <v>0</v>
      </c>
      <c r="BF963" s="230">
        <f>IF(N963="snížená",J963,0)</f>
        <v>0</v>
      </c>
      <c r="BG963" s="230">
        <f>IF(N963="zákl. přenesená",J963,0)</f>
        <v>0</v>
      </c>
      <c r="BH963" s="230">
        <f>IF(N963="sníž. přenesená",J963,0)</f>
        <v>0</v>
      </c>
      <c r="BI963" s="230">
        <f>IF(N963="nulová",J963,0)</f>
        <v>0</v>
      </c>
      <c r="BJ963" s="17" t="s">
        <v>80</v>
      </c>
      <c r="BK963" s="230">
        <f>ROUND(I963*H963,2)</f>
        <v>0</v>
      </c>
      <c r="BL963" s="17" t="s">
        <v>151</v>
      </c>
      <c r="BM963" s="229" t="s">
        <v>1464</v>
      </c>
    </row>
    <row r="964" spans="1:47" s="2" customFormat="1" ht="12">
      <c r="A964" s="38"/>
      <c r="B964" s="39"/>
      <c r="C964" s="40"/>
      <c r="D964" s="231" t="s">
        <v>121</v>
      </c>
      <c r="E964" s="40"/>
      <c r="F964" s="232" t="s">
        <v>1463</v>
      </c>
      <c r="G964" s="40"/>
      <c r="H964" s="40"/>
      <c r="I964" s="136"/>
      <c r="J964" s="40"/>
      <c r="K964" s="40"/>
      <c r="L964" s="44"/>
      <c r="M964" s="233"/>
      <c r="N964" s="234"/>
      <c r="O964" s="84"/>
      <c r="P964" s="84"/>
      <c r="Q964" s="84"/>
      <c r="R964" s="84"/>
      <c r="S964" s="84"/>
      <c r="T964" s="85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T964" s="17" t="s">
        <v>121</v>
      </c>
      <c r="AU964" s="17" t="s">
        <v>82</v>
      </c>
    </row>
    <row r="965" spans="1:47" s="2" customFormat="1" ht="12">
      <c r="A965" s="38"/>
      <c r="B965" s="39"/>
      <c r="C965" s="40"/>
      <c r="D965" s="231" t="s">
        <v>153</v>
      </c>
      <c r="E965" s="40"/>
      <c r="F965" s="239" t="s">
        <v>1465</v>
      </c>
      <c r="G965" s="40"/>
      <c r="H965" s="40"/>
      <c r="I965" s="136"/>
      <c r="J965" s="40"/>
      <c r="K965" s="40"/>
      <c r="L965" s="44"/>
      <c r="M965" s="233"/>
      <c r="N965" s="234"/>
      <c r="O965" s="84"/>
      <c r="P965" s="84"/>
      <c r="Q965" s="84"/>
      <c r="R965" s="84"/>
      <c r="S965" s="84"/>
      <c r="T965" s="85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T965" s="17" t="s">
        <v>153</v>
      </c>
      <c r="AU965" s="17" t="s">
        <v>82</v>
      </c>
    </row>
    <row r="966" spans="1:65" s="2" customFormat="1" ht="16.5" customHeight="1">
      <c r="A966" s="38"/>
      <c r="B966" s="39"/>
      <c r="C966" s="218" t="s">
        <v>1466</v>
      </c>
      <c r="D966" s="218" t="s">
        <v>114</v>
      </c>
      <c r="E966" s="219" t="s">
        <v>1467</v>
      </c>
      <c r="F966" s="220" t="s">
        <v>1463</v>
      </c>
      <c r="G966" s="221" t="s">
        <v>150</v>
      </c>
      <c r="H966" s="222">
        <v>2</v>
      </c>
      <c r="I966" s="223"/>
      <c r="J966" s="224">
        <f>ROUND(I966*H966,2)</f>
        <v>0</v>
      </c>
      <c r="K966" s="220" t="s">
        <v>19</v>
      </c>
      <c r="L966" s="44"/>
      <c r="M966" s="225" t="s">
        <v>19</v>
      </c>
      <c r="N966" s="226" t="s">
        <v>43</v>
      </c>
      <c r="O966" s="84"/>
      <c r="P966" s="227">
        <f>O966*H966</f>
        <v>0</v>
      </c>
      <c r="Q966" s="227">
        <v>0</v>
      </c>
      <c r="R966" s="227">
        <f>Q966*H966</f>
        <v>0</v>
      </c>
      <c r="S966" s="227">
        <v>0</v>
      </c>
      <c r="T966" s="228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29" t="s">
        <v>151</v>
      </c>
      <c r="AT966" s="229" t="s">
        <v>114</v>
      </c>
      <c r="AU966" s="229" t="s">
        <v>82</v>
      </c>
      <c r="AY966" s="17" t="s">
        <v>111</v>
      </c>
      <c r="BE966" s="230">
        <f>IF(N966="základní",J966,0)</f>
        <v>0</v>
      </c>
      <c r="BF966" s="230">
        <f>IF(N966="snížená",J966,0)</f>
        <v>0</v>
      </c>
      <c r="BG966" s="230">
        <f>IF(N966="zákl. přenesená",J966,0)</f>
        <v>0</v>
      </c>
      <c r="BH966" s="230">
        <f>IF(N966="sníž. přenesená",J966,0)</f>
        <v>0</v>
      </c>
      <c r="BI966" s="230">
        <f>IF(N966="nulová",J966,0)</f>
        <v>0</v>
      </c>
      <c r="BJ966" s="17" t="s">
        <v>80</v>
      </c>
      <c r="BK966" s="230">
        <f>ROUND(I966*H966,2)</f>
        <v>0</v>
      </c>
      <c r="BL966" s="17" t="s">
        <v>151</v>
      </c>
      <c r="BM966" s="229" t="s">
        <v>1468</v>
      </c>
    </row>
    <row r="967" spans="1:47" s="2" customFormat="1" ht="12">
      <c r="A967" s="38"/>
      <c r="B967" s="39"/>
      <c r="C967" s="40"/>
      <c r="D967" s="231" t="s">
        <v>121</v>
      </c>
      <c r="E967" s="40"/>
      <c r="F967" s="232" t="s">
        <v>1463</v>
      </c>
      <c r="G967" s="40"/>
      <c r="H967" s="40"/>
      <c r="I967" s="136"/>
      <c r="J967" s="40"/>
      <c r="K967" s="40"/>
      <c r="L967" s="44"/>
      <c r="M967" s="233"/>
      <c r="N967" s="234"/>
      <c r="O967" s="84"/>
      <c r="P967" s="84"/>
      <c r="Q967" s="84"/>
      <c r="R967" s="84"/>
      <c r="S967" s="84"/>
      <c r="T967" s="85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T967" s="17" t="s">
        <v>121</v>
      </c>
      <c r="AU967" s="17" t="s">
        <v>82</v>
      </c>
    </row>
    <row r="968" spans="1:47" s="2" customFormat="1" ht="12">
      <c r="A968" s="38"/>
      <c r="B968" s="39"/>
      <c r="C968" s="40"/>
      <c r="D968" s="231" t="s">
        <v>153</v>
      </c>
      <c r="E968" s="40"/>
      <c r="F968" s="239" t="s">
        <v>1469</v>
      </c>
      <c r="G968" s="40"/>
      <c r="H968" s="40"/>
      <c r="I968" s="136"/>
      <c r="J968" s="40"/>
      <c r="K968" s="40"/>
      <c r="L968" s="44"/>
      <c r="M968" s="233"/>
      <c r="N968" s="234"/>
      <c r="O968" s="84"/>
      <c r="P968" s="84"/>
      <c r="Q968" s="84"/>
      <c r="R968" s="84"/>
      <c r="S968" s="84"/>
      <c r="T968" s="85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T968" s="17" t="s">
        <v>153</v>
      </c>
      <c r="AU968" s="17" t="s">
        <v>82</v>
      </c>
    </row>
    <row r="969" spans="1:65" s="2" customFormat="1" ht="16.5" customHeight="1">
      <c r="A969" s="38"/>
      <c r="B969" s="39"/>
      <c r="C969" s="218" t="s">
        <v>1470</v>
      </c>
      <c r="D969" s="218" t="s">
        <v>114</v>
      </c>
      <c r="E969" s="219" t="s">
        <v>1471</v>
      </c>
      <c r="F969" s="220" t="s">
        <v>1463</v>
      </c>
      <c r="G969" s="221" t="s">
        <v>150</v>
      </c>
      <c r="H969" s="222">
        <v>3</v>
      </c>
      <c r="I969" s="223"/>
      <c r="J969" s="224">
        <f>ROUND(I969*H969,2)</f>
        <v>0</v>
      </c>
      <c r="K969" s="220" t="s">
        <v>19</v>
      </c>
      <c r="L969" s="44"/>
      <c r="M969" s="225" t="s">
        <v>19</v>
      </c>
      <c r="N969" s="226" t="s">
        <v>43</v>
      </c>
      <c r="O969" s="84"/>
      <c r="P969" s="227">
        <f>O969*H969</f>
        <v>0</v>
      </c>
      <c r="Q969" s="227">
        <v>0</v>
      </c>
      <c r="R969" s="227">
        <f>Q969*H969</f>
        <v>0</v>
      </c>
      <c r="S969" s="227">
        <v>0</v>
      </c>
      <c r="T969" s="228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29" t="s">
        <v>151</v>
      </c>
      <c r="AT969" s="229" t="s">
        <v>114</v>
      </c>
      <c r="AU969" s="229" t="s">
        <v>82</v>
      </c>
      <c r="AY969" s="17" t="s">
        <v>111</v>
      </c>
      <c r="BE969" s="230">
        <f>IF(N969="základní",J969,0)</f>
        <v>0</v>
      </c>
      <c r="BF969" s="230">
        <f>IF(N969="snížená",J969,0)</f>
        <v>0</v>
      </c>
      <c r="BG969" s="230">
        <f>IF(N969="zákl. přenesená",J969,0)</f>
        <v>0</v>
      </c>
      <c r="BH969" s="230">
        <f>IF(N969="sníž. přenesená",J969,0)</f>
        <v>0</v>
      </c>
      <c r="BI969" s="230">
        <f>IF(N969="nulová",J969,0)</f>
        <v>0</v>
      </c>
      <c r="BJ969" s="17" t="s">
        <v>80</v>
      </c>
      <c r="BK969" s="230">
        <f>ROUND(I969*H969,2)</f>
        <v>0</v>
      </c>
      <c r="BL969" s="17" t="s">
        <v>151</v>
      </c>
      <c r="BM969" s="229" t="s">
        <v>1472</v>
      </c>
    </row>
    <row r="970" spans="1:47" s="2" customFormat="1" ht="12">
      <c r="A970" s="38"/>
      <c r="B970" s="39"/>
      <c r="C970" s="40"/>
      <c r="D970" s="231" t="s">
        <v>121</v>
      </c>
      <c r="E970" s="40"/>
      <c r="F970" s="232" t="s">
        <v>1463</v>
      </c>
      <c r="G970" s="40"/>
      <c r="H970" s="40"/>
      <c r="I970" s="136"/>
      <c r="J970" s="40"/>
      <c r="K970" s="40"/>
      <c r="L970" s="44"/>
      <c r="M970" s="233"/>
      <c r="N970" s="234"/>
      <c r="O970" s="84"/>
      <c r="P970" s="84"/>
      <c r="Q970" s="84"/>
      <c r="R970" s="84"/>
      <c r="S970" s="84"/>
      <c r="T970" s="85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T970" s="17" t="s">
        <v>121</v>
      </c>
      <c r="AU970" s="17" t="s">
        <v>82</v>
      </c>
    </row>
    <row r="971" spans="1:47" s="2" customFormat="1" ht="12">
      <c r="A971" s="38"/>
      <c r="B971" s="39"/>
      <c r="C971" s="40"/>
      <c r="D971" s="231" t="s">
        <v>153</v>
      </c>
      <c r="E971" s="40"/>
      <c r="F971" s="239" t="s">
        <v>1473</v>
      </c>
      <c r="G971" s="40"/>
      <c r="H971" s="40"/>
      <c r="I971" s="136"/>
      <c r="J971" s="40"/>
      <c r="K971" s="40"/>
      <c r="L971" s="44"/>
      <c r="M971" s="233"/>
      <c r="N971" s="234"/>
      <c r="O971" s="84"/>
      <c r="P971" s="84"/>
      <c r="Q971" s="84"/>
      <c r="R971" s="84"/>
      <c r="S971" s="84"/>
      <c r="T971" s="85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T971" s="17" t="s">
        <v>153</v>
      </c>
      <c r="AU971" s="17" t="s">
        <v>82</v>
      </c>
    </row>
    <row r="972" spans="1:65" s="2" customFormat="1" ht="16.5" customHeight="1">
      <c r="A972" s="38"/>
      <c r="B972" s="39"/>
      <c r="C972" s="218" t="s">
        <v>1474</v>
      </c>
      <c r="D972" s="218" t="s">
        <v>114</v>
      </c>
      <c r="E972" s="219" t="s">
        <v>1475</v>
      </c>
      <c r="F972" s="220" t="s">
        <v>1476</v>
      </c>
      <c r="G972" s="221" t="s">
        <v>150</v>
      </c>
      <c r="H972" s="222">
        <v>1</v>
      </c>
      <c r="I972" s="223"/>
      <c r="J972" s="224">
        <f>ROUND(I972*H972,2)</f>
        <v>0</v>
      </c>
      <c r="K972" s="220" t="s">
        <v>19</v>
      </c>
      <c r="L972" s="44"/>
      <c r="M972" s="225" t="s">
        <v>19</v>
      </c>
      <c r="N972" s="226" t="s">
        <v>43</v>
      </c>
      <c r="O972" s="84"/>
      <c r="P972" s="227">
        <f>O972*H972</f>
        <v>0</v>
      </c>
      <c r="Q972" s="227">
        <v>0</v>
      </c>
      <c r="R972" s="227">
        <f>Q972*H972</f>
        <v>0</v>
      </c>
      <c r="S972" s="227">
        <v>0</v>
      </c>
      <c r="T972" s="228">
        <f>S972*H972</f>
        <v>0</v>
      </c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R972" s="229" t="s">
        <v>151</v>
      </c>
      <c r="AT972" s="229" t="s">
        <v>114</v>
      </c>
      <c r="AU972" s="229" t="s">
        <v>82</v>
      </c>
      <c r="AY972" s="17" t="s">
        <v>111</v>
      </c>
      <c r="BE972" s="230">
        <f>IF(N972="základní",J972,0)</f>
        <v>0</v>
      </c>
      <c r="BF972" s="230">
        <f>IF(N972="snížená",J972,0)</f>
        <v>0</v>
      </c>
      <c r="BG972" s="230">
        <f>IF(N972="zákl. přenesená",J972,0)</f>
        <v>0</v>
      </c>
      <c r="BH972" s="230">
        <f>IF(N972="sníž. přenesená",J972,0)</f>
        <v>0</v>
      </c>
      <c r="BI972" s="230">
        <f>IF(N972="nulová",J972,0)</f>
        <v>0</v>
      </c>
      <c r="BJ972" s="17" t="s">
        <v>80</v>
      </c>
      <c r="BK972" s="230">
        <f>ROUND(I972*H972,2)</f>
        <v>0</v>
      </c>
      <c r="BL972" s="17" t="s">
        <v>151</v>
      </c>
      <c r="BM972" s="229" t="s">
        <v>1477</v>
      </c>
    </row>
    <row r="973" spans="1:47" s="2" customFormat="1" ht="12">
      <c r="A973" s="38"/>
      <c r="B973" s="39"/>
      <c r="C973" s="40"/>
      <c r="D973" s="231" t="s">
        <v>121</v>
      </c>
      <c r="E973" s="40"/>
      <c r="F973" s="232" t="s">
        <v>1476</v>
      </c>
      <c r="G973" s="40"/>
      <c r="H973" s="40"/>
      <c r="I973" s="136"/>
      <c r="J973" s="40"/>
      <c r="K973" s="40"/>
      <c r="L973" s="44"/>
      <c r="M973" s="233"/>
      <c r="N973" s="234"/>
      <c r="O973" s="84"/>
      <c r="P973" s="84"/>
      <c r="Q973" s="84"/>
      <c r="R973" s="84"/>
      <c r="S973" s="84"/>
      <c r="T973" s="85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T973" s="17" t="s">
        <v>121</v>
      </c>
      <c r="AU973" s="17" t="s">
        <v>82</v>
      </c>
    </row>
    <row r="974" spans="1:47" s="2" customFormat="1" ht="12">
      <c r="A974" s="38"/>
      <c r="B974" s="39"/>
      <c r="C974" s="40"/>
      <c r="D974" s="231" t="s">
        <v>153</v>
      </c>
      <c r="E974" s="40"/>
      <c r="F974" s="239" t="s">
        <v>1478</v>
      </c>
      <c r="G974" s="40"/>
      <c r="H974" s="40"/>
      <c r="I974" s="136"/>
      <c r="J974" s="40"/>
      <c r="K974" s="40"/>
      <c r="L974" s="44"/>
      <c r="M974" s="233"/>
      <c r="N974" s="234"/>
      <c r="O974" s="84"/>
      <c r="P974" s="84"/>
      <c r="Q974" s="84"/>
      <c r="R974" s="84"/>
      <c r="S974" s="84"/>
      <c r="T974" s="85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T974" s="17" t="s">
        <v>153</v>
      </c>
      <c r="AU974" s="17" t="s">
        <v>82</v>
      </c>
    </row>
    <row r="975" spans="1:65" s="2" customFormat="1" ht="16.5" customHeight="1">
      <c r="A975" s="38"/>
      <c r="B975" s="39"/>
      <c r="C975" s="218" t="s">
        <v>1479</v>
      </c>
      <c r="D975" s="218" t="s">
        <v>114</v>
      </c>
      <c r="E975" s="219" t="s">
        <v>1480</v>
      </c>
      <c r="F975" s="220" t="s">
        <v>1481</v>
      </c>
      <c r="G975" s="221" t="s">
        <v>150</v>
      </c>
      <c r="H975" s="222">
        <v>1</v>
      </c>
      <c r="I975" s="223"/>
      <c r="J975" s="224">
        <f>ROUND(I975*H975,2)</f>
        <v>0</v>
      </c>
      <c r="K975" s="220" t="s">
        <v>19</v>
      </c>
      <c r="L975" s="44"/>
      <c r="M975" s="225" t="s">
        <v>19</v>
      </c>
      <c r="N975" s="226" t="s">
        <v>43</v>
      </c>
      <c r="O975" s="84"/>
      <c r="P975" s="227">
        <f>O975*H975</f>
        <v>0</v>
      </c>
      <c r="Q975" s="227">
        <v>0</v>
      </c>
      <c r="R975" s="227">
        <f>Q975*H975</f>
        <v>0</v>
      </c>
      <c r="S975" s="227">
        <v>0</v>
      </c>
      <c r="T975" s="228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29" t="s">
        <v>151</v>
      </c>
      <c r="AT975" s="229" t="s">
        <v>114</v>
      </c>
      <c r="AU975" s="229" t="s">
        <v>82</v>
      </c>
      <c r="AY975" s="17" t="s">
        <v>111</v>
      </c>
      <c r="BE975" s="230">
        <f>IF(N975="základní",J975,0)</f>
        <v>0</v>
      </c>
      <c r="BF975" s="230">
        <f>IF(N975="snížená",J975,0)</f>
        <v>0</v>
      </c>
      <c r="BG975" s="230">
        <f>IF(N975="zákl. přenesená",J975,0)</f>
        <v>0</v>
      </c>
      <c r="BH975" s="230">
        <f>IF(N975="sníž. přenesená",J975,0)</f>
        <v>0</v>
      </c>
      <c r="BI975" s="230">
        <f>IF(N975="nulová",J975,0)</f>
        <v>0</v>
      </c>
      <c r="BJ975" s="17" t="s">
        <v>80</v>
      </c>
      <c r="BK975" s="230">
        <f>ROUND(I975*H975,2)</f>
        <v>0</v>
      </c>
      <c r="BL975" s="17" t="s">
        <v>151</v>
      </c>
      <c r="BM975" s="229" t="s">
        <v>1482</v>
      </c>
    </row>
    <row r="976" spans="1:47" s="2" customFormat="1" ht="12">
      <c r="A976" s="38"/>
      <c r="B976" s="39"/>
      <c r="C976" s="40"/>
      <c r="D976" s="231" t="s">
        <v>121</v>
      </c>
      <c r="E976" s="40"/>
      <c r="F976" s="232" t="s">
        <v>1481</v>
      </c>
      <c r="G976" s="40"/>
      <c r="H976" s="40"/>
      <c r="I976" s="136"/>
      <c r="J976" s="40"/>
      <c r="K976" s="40"/>
      <c r="L976" s="44"/>
      <c r="M976" s="233"/>
      <c r="N976" s="234"/>
      <c r="O976" s="84"/>
      <c r="P976" s="84"/>
      <c r="Q976" s="84"/>
      <c r="R976" s="84"/>
      <c r="S976" s="84"/>
      <c r="T976" s="85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T976" s="17" t="s">
        <v>121</v>
      </c>
      <c r="AU976" s="17" t="s">
        <v>82</v>
      </c>
    </row>
    <row r="977" spans="1:47" s="2" customFormat="1" ht="12">
      <c r="A977" s="38"/>
      <c r="B977" s="39"/>
      <c r="C977" s="40"/>
      <c r="D977" s="231" t="s">
        <v>153</v>
      </c>
      <c r="E977" s="40"/>
      <c r="F977" s="239" t="s">
        <v>1483</v>
      </c>
      <c r="G977" s="40"/>
      <c r="H977" s="40"/>
      <c r="I977" s="136"/>
      <c r="J977" s="40"/>
      <c r="K977" s="40"/>
      <c r="L977" s="44"/>
      <c r="M977" s="233"/>
      <c r="N977" s="234"/>
      <c r="O977" s="84"/>
      <c r="P977" s="84"/>
      <c r="Q977" s="84"/>
      <c r="R977" s="84"/>
      <c r="S977" s="84"/>
      <c r="T977" s="85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T977" s="17" t="s">
        <v>153</v>
      </c>
      <c r="AU977" s="17" t="s">
        <v>82</v>
      </c>
    </row>
    <row r="978" spans="1:65" s="2" customFormat="1" ht="16.5" customHeight="1">
      <c r="A978" s="38"/>
      <c r="B978" s="39"/>
      <c r="C978" s="218" t="s">
        <v>1484</v>
      </c>
      <c r="D978" s="218" t="s">
        <v>114</v>
      </c>
      <c r="E978" s="219" t="s">
        <v>1485</v>
      </c>
      <c r="F978" s="220" t="s">
        <v>1486</v>
      </c>
      <c r="G978" s="221" t="s">
        <v>150</v>
      </c>
      <c r="H978" s="222">
        <v>1</v>
      </c>
      <c r="I978" s="223"/>
      <c r="J978" s="224">
        <f>ROUND(I978*H978,2)</f>
        <v>0</v>
      </c>
      <c r="K978" s="220" t="s">
        <v>19</v>
      </c>
      <c r="L978" s="44"/>
      <c r="M978" s="225" t="s">
        <v>19</v>
      </c>
      <c r="N978" s="226" t="s">
        <v>43</v>
      </c>
      <c r="O978" s="84"/>
      <c r="P978" s="227">
        <f>O978*H978</f>
        <v>0</v>
      </c>
      <c r="Q978" s="227">
        <v>0</v>
      </c>
      <c r="R978" s="227">
        <f>Q978*H978</f>
        <v>0</v>
      </c>
      <c r="S978" s="227">
        <v>0</v>
      </c>
      <c r="T978" s="228">
        <f>S978*H978</f>
        <v>0</v>
      </c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R978" s="229" t="s">
        <v>151</v>
      </c>
      <c r="AT978" s="229" t="s">
        <v>114</v>
      </c>
      <c r="AU978" s="229" t="s">
        <v>82</v>
      </c>
      <c r="AY978" s="17" t="s">
        <v>111</v>
      </c>
      <c r="BE978" s="230">
        <f>IF(N978="základní",J978,0)</f>
        <v>0</v>
      </c>
      <c r="BF978" s="230">
        <f>IF(N978="snížená",J978,0)</f>
        <v>0</v>
      </c>
      <c r="BG978" s="230">
        <f>IF(N978="zákl. přenesená",J978,0)</f>
        <v>0</v>
      </c>
      <c r="BH978" s="230">
        <f>IF(N978="sníž. přenesená",J978,0)</f>
        <v>0</v>
      </c>
      <c r="BI978" s="230">
        <f>IF(N978="nulová",J978,0)</f>
        <v>0</v>
      </c>
      <c r="BJ978" s="17" t="s">
        <v>80</v>
      </c>
      <c r="BK978" s="230">
        <f>ROUND(I978*H978,2)</f>
        <v>0</v>
      </c>
      <c r="BL978" s="17" t="s">
        <v>151</v>
      </c>
      <c r="BM978" s="229" t="s">
        <v>1487</v>
      </c>
    </row>
    <row r="979" spans="1:47" s="2" customFormat="1" ht="12">
      <c r="A979" s="38"/>
      <c r="B979" s="39"/>
      <c r="C979" s="40"/>
      <c r="D979" s="231" t="s">
        <v>121</v>
      </c>
      <c r="E979" s="40"/>
      <c r="F979" s="232" t="s">
        <v>1486</v>
      </c>
      <c r="G979" s="40"/>
      <c r="H979" s="40"/>
      <c r="I979" s="136"/>
      <c r="J979" s="40"/>
      <c r="K979" s="40"/>
      <c r="L979" s="44"/>
      <c r="M979" s="233"/>
      <c r="N979" s="234"/>
      <c r="O979" s="84"/>
      <c r="P979" s="84"/>
      <c r="Q979" s="84"/>
      <c r="R979" s="84"/>
      <c r="S979" s="84"/>
      <c r="T979" s="85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T979" s="17" t="s">
        <v>121</v>
      </c>
      <c r="AU979" s="17" t="s">
        <v>82</v>
      </c>
    </row>
    <row r="980" spans="1:47" s="2" customFormat="1" ht="12">
      <c r="A980" s="38"/>
      <c r="B980" s="39"/>
      <c r="C980" s="40"/>
      <c r="D980" s="231" t="s">
        <v>153</v>
      </c>
      <c r="E980" s="40"/>
      <c r="F980" s="239" t="s">
        <v>1488</v>
      </c>
      <c r="G980" s="40"/>
      <c r="H980" s="40"/>
      <c r="I980" s="136"/>
      <c r="J980" s="40"/>
      <c r="K980" s="40"/>
      <c r="L980" s="44"/>
      <c r="M980" s="233"/>
      <c r="N980" s="234"/>
      <c r="O980" s="84"/>
      <c r="P980" s="84"/>
      <c r="Q980" s="84"/>
      <c r="R980" s="84"/>
      <c r="S980" s="84"/>
      <c r="T980" s="85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T980" s="17" t="s">
        <v>153</v>
      </c>
      <c r="AU980" s="17" t="s">
        <v>82</v>
      </c>
    </row>
    <row r="981" spans="1:65" s="2" customFormat="1" ht="16.5" customHeight="1">
      <c r="A981" s="38"/>
      <c r="B981" s="39"/>
      <c r="C981" s="218" t="s">
        <v>1489</v>
      </c>
      <c r="D981" s="218" t="s">
        <v>114</v>
      </c>
      <c r="E981" s="219" t="s">
        <v>1490</v>
      </c>
      <c r="F981" s="220" t="s">
        <v>1486</v>
      </c>
      <c r="G981" s="221" t="s">
        <v>150</v>
      </c>
      <c r="H981" s="222">
        <v>2</v>
      </c>
      <c r="I981" s="223"/>
      <c r="J981" s="224">
        <f>ROUND(I981*H981,2)</f>
        <v>0</v>
      </c>
      <c r="K981" s="220" t="s">
        <v>19</v>
      </c>
      <c r="L981" s="44"/>
      <c r="M981" s="225" t="s">
        <v>19</v>
      </c>
      <c r="N981" s="226" t="s">
        <v>43</v>
      </c>
      <c r="O981" s="84"/>
      <c r="P981" s="227">
        <f>O981*H981</f>
        <v>0</v>
      </c>
      <c r="Q981" s="227">
        <v>0</v>
      </c>
      <c r="R981" s="227">
        <f>Q981*H981</f>
        <v>0</v>
      </c>
      <c r="S981" s="227">
        <v>0</v>
      </c>
      <c r="T981" s="228">
        <f>S981*H981</f>
        <v>0</v>
      </c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R981" s="229" t="s">
        <v>151</v>
      </c>
      <c r="AT981" s="229" t="s">
        <v>114</v>
      </c>
      <c r="AU981" s="229" t="s">
        <v>82</v>
      </c>
      <c r="AY981" s="17" t="s">
        <v>111</v>
      </c>
      <c r="BE981" s="230">
        <f>IF(N981="základní",J981,0)</f>
        <v>0</v>
      </c>
      <c r="BF981" s="230">
        <f>IF(N981="snížená",J981,0)</f>
        <v>0</v>
      </c>
      <c r="BG981" s="230">
        <f>IF(N981="zákl. přenesená",J981,0)</f>
        <v>0</v>
      </c>
      <c r="BH981" s="230">
        <f>IF(N981="sníž. přenesená",J981,0)</f>
        <v>0</v>
      </c>
      <c r="BI981" s="230">
        <f>IF(N981="nulová",J981,0)</f>
        <v>0</v>
      </c>
      <c r="BJ981" s="17" t="s">
        <v>80</v>
      </c>
      <c r="BK981" s="230">
        <f>ROUND(I981*H981,2)</f>
        <v>0</v>
      </c>
      <c r="BL981" s="17" t="s">
        <v>151</v>
      </c>
      <c r="BM981" s="229" t="s">
        <v>1491</v>
      </c>
    </row>
    <row r="982" spans="1:47" s="2" customFormat="1" ht="12">
      <c r="A982" s="38"/>
      <c r="B982" s="39"/>
      <c r="C982" s="40"/>
      <c r="D982" s="231" t="s">
        <v>121</v>
      </c>
      <c r="E982" s="40"/>
      <c r="F982" s="232" t="s">
        <v>1486</v>
      </c>
      <c r="G982" s="40"/>
      <c r="H982" s="40"/>
      <c r="I982" s="136"/>
      <c r="J982" s="40"/>
      <c r="K982" s="40"/>
      <c r="L982" s="44"/>
      <c r="M982" s="233"/>
      <c r="N982" s="234"/>
      <c r="O982" s="84"/>
      <c r="P982" s="84"/>
      <c r="Q982" s="84"/>
      <c r="R982" s="84"/>
      <c r="S982" s="84"/>
      <c r="T982" s="85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T982" s="17" t="s">
        <v>121</v>
      </c>
      <c r="AU982" s="17" t="s">
        <v>82</v>
      </c>
    </row>
    <row r="983" spans="1:47" s="2" customFormat="1" ht="12">
      <c r="A983" s="38"/>
      <c r="B983" s="39"/>
      <c r="C983" s="40"/>
      <c r="D983" s="231" t="s">
        <v>153</v>
      </c>
      <c r="E983" s="40"/>
      <c r="F983" s="239" t="s">
        <v>1492</v>
      </c>
      <c r="G983" s="40"/>
      <c r="H983" s="40"/>
      <c r="I983" s="136"/>
      <c r="J983" s="40"/>
      <c r="K983" s="40"/>
      <c r="L983" s="44"/>
      <c r="M983" s="233"/>
      <c r="N983" s="234"/>
      <c r="O983" s="84"/>
      <c r="P983" s="84"/>
      <c r="Q983" s="84"/>
      <c r="R983" s="84"/>
      <c r="S983" s="84"/>
      <c r="T983" s="85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T983" s="17" t="s">
        <v>153</v>
      </c>
      <c r="AU983" s="17" t="s">
        <v>82</v>
      </c>
    </row>
    <row r="984" spans="1:65" s="2" customFormat="1" ht="16.5" customHeight="1">
      <c r="A984" s="38"/>
      <c r="B984" s="39"/>
      <c r="C984" s="218" t="s">
        <v>1493</v>
      </c>
      <c r="D984" s="218" t="s">
        <v>114</v>
      </c>
      <c r="E984" s="219" t="s">
        <v>1494</v>
      </c>
      <c r="F984" s="220" t="s">
        <v>1486</v>
      </c>
      <c r="G984" s="221" t="s">
        <v>150</v>
      </c>
      <c r="H984" s="222">
        <v>10</v>
      </c>
      <c r="I984" s="223"/>
      <c r="J984" s="224">
        <f>ROUND(I984*H984,2)</f>
        <v>0</v>
      </c>
      <c r="K984" s="220" t="s">
        <v>19</v>
      </c>
      <c r="L984" s="44"/>
      <c r="M984" s="225" t="s">
        <v>19</v>
      </c>
      <c r="N984" s="226" t="s">
        <v>43</v>
      </c>
      <c r="O984" s="84"/>
      <c r="P984" s="227">
        <f>O984*H984</f>
        <v>0</v>
      </c>
      <c r="Q984" s="227">
        <v>0</v>
      </c>
      <c r="R984" s="227">
        <f>Q984*H984</f>
        <v>0</v>
      </c>
      <c r="S984" s="227">
        <v>0</v>
      </c>
      <c r="T984" s="228">
        <f>S984*H984</f>
        <v>0</v>
      </c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R984" s="229" t="s">
        <v>151</v>
      </c>
      <c r="AT984" s="229" t="s">
        <v>114</v>
      </c>
      <c r="AU984" s="229" t="s">
        <v>82</v>
      </c>
      <c r="AY984" s="17" t="s">
        <v>111</v>
      </c>
      <c r="BE984" s="230">
        <f>IF(N984="základní",J984,0)</f>
        <v>0</v>
      </c>
      <c r="BF984" s="230">
        <f>IF(N984="snížená",J984,0)</f>
        <v>0</v>
      </c>
      <c r="BG984" s="230">
        <f>IF(N984="zákl. přenesená",J984,0)</f>
        <v>0</v>
      </c>
      <c r="BH984" s="230">
        <f>IF(N984="sníž. přenesená",J984,0)</f>
        <v>0</v>
      </c>
      <c r="BI984" s="230">
        <f>IF(N984="nulová",J984,0)</f>
        <v>0</v>
      </c>
      <c r="BJ984" s="17" t="s">
        <v>80</v>
      </c>
      <c r="BK984" s="230">
        <f>ROUND(I984*H984,2)</f>
        <v>0</v>
      </c>
      <c r="BL984" s="17" t="s">
        <v>151</v>
      </c>
      <c r="BM984" s="229" t="s">
        <v>1495</v>
      </c>
    </row>
    <row r="985" spans="1:47" s="2" customFormat="1" ht="12">
      <c r="A985" s="38"/>
      <c r="B985" s="39"/>
      <c r="C985" s="40"/>
      <c r="D985" s="231" t="s">
        <v>121</v>
      </c>
      <c r="E985" s="40"/>
      <c r="F985" s="232" t="s">
        <v>1486</v>
      </c>
      <c r="G985" s="40"/>
      <c r="H985" s="40"/>
      <c r="I985" s="136"/>
      <c r="J985" s="40"/>
      <c r="K985" s="40"/>
      <c r="L985" s="44"/>
      <c r="M985" s="233"/>
      <c r="N985" s="234"/>
      <c r="O985" s="84"/>
      <c r="P985" s="84"/>
      <c r="Q985" s="84"/>
      <c r="R985" s="84"/>
      <c r="S985" s="84"/>
      <c r="T985" s="85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T985" s="17" t="s">
        <v>121</v>
      </c>
      <c r="AU985" s="17" t="s">
        <v>82</v>
      </c>
    </row>
    <row r="986" spans="1:47" s="2" customFormat="1" ht="12">
      <c r="A986" s="38"/>
      <c r="B986" s="39"/>
      <c r="C986" s="40"/>
      <c r="D986" s="231" t="s">
        <v>153</v>
      </c>
      <c r="E986" s="40"/>
      <c r="F986" s="239" t="s">
        <v>1496</v>
      </c>
      <c r="G986" s="40"/>
      <c r="H986" s="40"/>
      <c r="I986" s="136"/>
      <c r="J986" s="40"/>
      <c r="K986" s="40"/>
      <c r="L986" s="44"/>
      <c r="M986" s="233"/>
      <c r="N986" s="234"/>
      <c r="O986" s="84"/>
      <c r="P986" s="84"/>
      <c r="Q986" s="84"/>
      <c r="R986" s="84"/>
      <c r="S986" s="84"/>
      <c r="T986" s="85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T986" s="17" t="s">
        <v>153</v>
      </c>
      <c r="AU986" s="17" t="s">
        <v>82</v>
      </c>
    </row>
    <row r="987" spans="1:65" s="2" customFormat="1" ht="16.5" customHeight="1">
      <c r="A987" s="38"/>
      <c r="B987" s="39"/>
      <c r="C987" s="218" t="s">
        <v>1497</v>
      </c>
      <c r="D987" s="218" t="s">
        <v>114</v>
      </c>
      <c r="E987" s="219" t="s">
        <v>1498</v>
      </c>
      <c r="F987" s="220" t="s">
        <v>1499</v>
      </c>
      <c r="G987" s="221" t="s">
        <v>150</v>
      </c>
      <c r="H987" s="222">
        <v>1</v>
      </c>
      <c r="I987" s="223"/>
      <c r="J987" s="224">
        <f>ROUND(I987*H987,2)</f>
        <v>0</v>
      </c>
      <c r="K987" s="220" t="s">
        <v>19</v>
      </c>
      <c r="L987" s="44"/>
      <c r="M987" s="225" t="s">
        <v>19</v>
      </c>
      <c r="N987" s="226" t="s">
        <v>43</v>
      </c>
      <c r="O987" s="84"/>
      <c r="P987" s="227">
        <f>O987*H987</f>
        <v>0</v>
      </c>
      <c r="Q987" s="227">
        <v>0</v>
      </c>
      <c r="R987" s="227">
        <f>Q987*H987</f>
        <v>0</v>
      </c>
      <c r="S987" s="227">
        <v>0</v>
      </c>
      <c r="T987" s="228">
        <f>S987*H987</f>
        <v>0</v>
      </c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R987" s="229" t="s">
        <v>151</v>
      </c>
      <c r="AT987" s="229" t="s">
        <v>114</v>
      </c>
      <c r="AU987" s="229" t="s">
        <v>82</v>
      </c>
      <c r="AY987" s="17" t="s">
        <v>111</v>
      </c>
      <c r="BE987" s="230">
        <f>IF(N987="základní",J987,0)</f>
        <v>0</v>
      </c>
      <c r="BF987" s="230">
        <f>IF(N987="snížená",J987,0)</f>
        <v>0</v>
      </c>
      <c r="BG987" s="230">
        <f>IF(N987="zákl. přenesená",J987,0)</f>
        <v>0</v>
      </c>
      <c r="BH987" s="230">
        <f>IF(N987="sníž. přenesená",J987,0)</f>
        <v>0</v>
      </c>
      <c r="BI987" s="230">
        <f>IF(N987="nulová",J987,0)</f>
        <v>0</v>
      </c>
      <c r="BJ987" s="17" t="s">
        <v>80</v>
      </c>
      <c r="BK987" s="230">
        <f>ROUND(I987*H987,2)</f>
        <v>0</v>
      </c>
      <c r="BL987" s="17" t="s">
        <v>151</v>
      </c>
      <c r="BM987" s="229" t="s">
        <v>1500</v>
      </c>
    </row>
    <row r="988" spans="1:47" s="2" customFormat="1" ht="12">
      <c r="A988" s="38"/>
      <c r="B988" s="39"/>
      <c r="C988" s="40"/>
      <c r="D988" s="231" t="s">
        <v>121</v>
      </c>
      <c r="E988" s="40"/>
      <c r="F988" s="232" t="s">
        <v>1499</v>
      </c>
      <c r="G988" s="40"/>
      <c r="H988" s="40"/>
      <c r="I988" s="136"/>
      <c r="J988" s="40"/>
      <c r="K988" s="40"/>
      <c r="L988" s="44"/>
      <c r="M988" s="233"/>
      <c r="N988" s="234"/>
      <c r="O988" s="84"/>
      <c r="P988" s="84"/>
      <c r="Q988" s="84"/>
      <c r="R988" s="84"/>
      <c r="S988" s="84"/>
      <c r="T988" s="85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T988" s="17" t="s">
        <v>121</v>
      </c>
      <c r="AU988" s="17" t="s">
        <v>82</v>
      </c>
    </row>
    <row r="989" spans="1:47" s="2" customFormat="1" ht="12">
      <c r="A989" s="38"/>
      <c r="B989" s="39"/>
      <c r="C989" s="40"/>
      <c r="D989" s="231" t="s">
        <v>153</v>
      </c>
      <c r="E989" s="40"/>
      <c r="F989" s="239" t="s">
        <v>1501</v>
      </c>
      <c r="G989" s="40"/>
      <c r="H989" s="40"/>
      <c r="I989" s="136"/>
      <c r="J989" s="40"/>
      <c r="K989" s="40"/>
      <c r="L989" s="44"/>
      <c r="M989" s="233"/>
      <c r="N989" s="234"/>
      <c r="O989" s="84"/>
      <c r="P989" s="84"/>
      <c r="Q989" s="84"/>
      <c r="R989" s="84"/>
      <c r="S989" s="84"/>
      <c r="T989" s="85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T989" s="17" t="s">
        <v>153</v>
      </c>
      <c r="AU989" s="17" t="s">
        <v>82</v>
      </c>
    </row>
    <row r="990" spans="1:65" s="2" customFormat="1" ht="16.5" customHeight="1">
      <c r="A990" s="38"/>
      <c r="B990" s="39"/>
      <c r="C990" s="218" t="s">
        <v>1502</v>
      </c>
      <c r="D990" s="218" t="s">
        <v>114</v>
      </c>
      <c r="E990" s="219" t="s">
        <v>1503</v>
      </c>
      <c r="F990" s="220" t="s">
        <v>1504</v>
      </c>
      <c r="G990" s="221" t="s">
        <v>150</v>
      </c>
      <c r="H990" s="222">
        <v>1</v>
      </c>
      <c r="I990" s="223"/>
      <c r="J990" s="224">
        <f>ROUND(I990*H990,2)</f>
        <v>0</v>
      </c>
      <c r="K990" s="220" t="s">
        <v>19</v>
      </c>
      <c r="L990" s="44"/>
      <c r="M990" s="225" t="s">
        <v>19</v>
      </c>
      <c r="N990" s="226" t="s">
        <v>43</v>
      </c>
      <c r="O990" s="84"/>
      <c r="P990" s="227">
        <f>O990*H990</f>
        <v>0</v>
      </c>
      <c r="Q990" s="227">
        <v>0</v>
      </c>
      <c r="R990" s="227">
        <f>Q990*H990</f>
        <v>0</v>
      </c>
      <c r="S990" s="227">
        <v>0</v>
      </c>
      <c r="T990" s="228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229" t="s">
        <v>151</v>
      </c>
      <c r="AT990" s="229" t="s">
        <v>114</v>
      </c>
      <c r="AU990" s="229" t="s">
        <v>82</v>
      </c>
      <c r="AY990" s="17" t="s">
        <v>111</v>
      </c>
      <c r="BE990" s="230">
        <f>IF(N990="základní",J990,0)</f>
        <v>0</v>
      </c>
      <c r="BF990" s="230">
        <f>IF(N990="snížená",J990,0)</f>
        <v>0</v>
      </c>
      <c r="BG990" s="230">
        <f>IF(N990="zákl. přenesená",J990,0)</f>
        <v>0</v>
      </c>
      <c r="BH990" s="230">
        <f>IF(N990="sníž. přenesená",J990,0)</f>
        <v>0</v>
      </c>
      <c r="BI990" s="230">
        <f>IF(N990="nulová",J990,0)</f>
        <v>0</v>
      </c>
      <c r="BJ990" s="17" t="s">
        <v>80</v>
      </c>
      <c r="BK990" s="230">
        <f>ROUND(I990*H990,2)</f>
        <v>0</v>
      </c>
      <c r="BL990" s="17" t="s">
        <v>151</v>
      </c>
      <c r="BM990" s="229" t="s">
        <v>1505</v>
      </c>
    </row>
    <row r="991" spans="1:47" s="2" customFormat="1" ht="12">
      <c r="A991" s="38"/>
      <c r="B991" s="39"/>
      <c r="C991" s="40"/>
      <c r="D991" s="231" t="s">
        <v>121</v>
      </c>
      <c r="E991" s="40"/>
      <c r="F991" s="232" t="s">
        <v>1504</v>
      </c>
      <c r="G991" s="40"/>
      <c r="H991" s="40"/>
      <c r="I991" s="136"/>
      <c r="J991" s="40"/>
      <c r="K991" s="40"/>
      <c r="L991" s="44"/>
      <c r="M991" s="233"/>
      <c r="N991" s="234"/>
      <c r="O991" s="84"/>
      <c r="P991" s="84"/>
      <c r="Q991" s="84"/>
      <c r="R991" s="84"/>
      <c r="S991" s="84"/>
      <c r="T991" s="85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T991" s="17" t="s">
        <v>121</v>
      </c>
      <c r="AU991" s="17" t="s">
        <v>82</v>
      </c>
    </row>
    <row r="992" spans="1:47" s="2" customFormat="1" ht="12">
      <c r="A992" s="38"/>
      <c r="B992" s="39"/>
      <c r="C992" s="40"/>
      <c r="D992" s="231" t="s">
        <v>153</v>
      </c>
      <c r="E992" s="40"/>
      <c r="F992" s="239" t="s">
        <v>1506</v>
      </c>
      <c r="G992" s="40"/>
      <c r="H992" s="40"/>
      <c r="I992" s="136"/>
      <c r="J992" s="40"/>
      <c r="K992" s="40"/>
      <c r="L992" s="44"/>
      <c r="M992" s="233"/>
      <c r="N992" s="234"/>
      <c r="O992" s="84"/>
      <c r="P992" s="84"/>
      <c r="Q992" s="84"/>
      <c r="R992" s="84"/>
      <c r="S992" s="84"/>
      <c r="T992" s="85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T992" s="17" t="s">
        <v>153</v>
      </c>
      <c r="AU992" s="17" t="s">
        <v>82</v>
      </c>
    </row>
    <row r="993" spans="1:65" s="2" customFormat="1" ht="16.5" customHeight="1">
      <c r="A993" s="38"/>
      <c r="B993" s="39"/>
      <c r="C993" s="218" t="s">
        <v>1507</v>
      </c>
      <c r="D993" s="218" t="s">
        <v>114</v>
      </c>
      <c r="E993" s="219" t="s">
        <v>1508</v>
      </c>
      <c r="F993" s="220" t="s">
        <v>1504</v>
      </c>
      <c r="G993" s="221" t="s">
        <v>150</v>
      </c>
      <c r="H993" s="222">
        <v>1</v>
      </c>
      <c r="I993" s="223"/>
      <c r="J993" s="224">
        <f>ROUND(I993*H993,2)</f>
        <v>0</v>
      </c>
      <c r="K993" s="220" t="s">
        <v>19</v>
      </c>
      <c r="L993" s="44"/>
      <c r="M993" s="225" t="s">
        <v>19</v>
      </c>
      <c r="N993" s="226" t="s">
        <v>43</v>
      </c>
      <c r="O993" s="84"/>
      <c r="P993" s="227">
        <f>O993*H993</f>
        <v>0</v>
      </c>
      <c r="Q993" s="227">
        <v>0</v>
      </c>
      <c r="R993" s="227">
        <f>Q993*H993</f>
        <v>0</v>
      </c>
      <c r="S993" s="227">
        <v>0</v>
      </c>
      <c r="T993" s="228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29" t="s">
        <v>151</v>
      </c>
      <c r="AT993" s="229" t="s">
        <v>114</v>
      </c>
      <c r="AU993" s="229" t="s">
        <v>82</v>
      </c>
      <c r="AY993" s="17" t="s">
        <v>111</v>
      </c>
      <c r="BE993" s="230">
        <f>IF(N993="základní",J993,0)</f>
        <v>0</v>
      </c>
      <c r="BF993" s="230">
        <f>IF(N993="snížená",J993,0)</f>
        <v>0</v>
      </c>
      <c r="BG993" s="230">
        <f>IF(N993="zákl. přenesená",J993,0)</f>
        <v>0</v>
      </c>
      <c r="BH993" s="230">
        <f>IF(N993="sníž. přenesená",J993,0)</f>
        <v>0</v>
      </c>
      <c r="BI993" s="230">
        <f>IF(N993="nulová",J993,0)</f>
        <v>0</v>
      </c>
      <c r="BJ993" s="17" t="s">
        <v>80</v>
      </c>
      <c r="BK993" s="230">
        <f>ROUND(I993*H993,2)</f>
        <v>0</v>
      </c>
      <c r="BL993" s="17" t="s">
        <v>151</v>
      </c>
      <c r="BM993" s="229" t="s">
        <v>1509</v>
      </c>
    </row>
    <row r="994" spans="1:47" s="2" customFormat="1" ht="12">
      <c r="A994" s="38"/>
      <c r="B994" s="39"/>
      <c r="C994" s="40"/>
      <c r="D994" s="231" t="s">
        <v>121</v>
      </c>
      <c r="E994" s="40"/>
      <c r="F994" s="232" t="s">
        <v>1504</v>
      </c>
      <c r="G994" s="40"/>
      <c r="H994" s="40"/>
      <c r="I994" s="136"/>
      <c r="J994" s="40"/>
      <c r="K994" s="40"/>
      <c r="L994" s="44"/>
      <c r="M994" s="233"/>
      <c r="N994" s="234"/>
      <c r="O994" s="84"/>
      <c r="P994" s="84"/>
      <c r="Q994" s="84"/>
      <c r="R994" s="84"/>
      <c r="S994" s="84"/>
      <c r="T994" s="85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T994" s="17" t="s">
        <v>121</v>
      </c>
      <c r="AU994" s="17" t="s">
        <v>82</v>
      </c>
    </row>
    <row r="995" spans="1:47" s="2" customFormat="1" ht="12">
      <c r="A995" s="38"/>
      <c r="B995" s="39"/>
      <c r="C995" s="40"/>
      <c r="D995" s="231" t="s">
        <v>153</v>
      </c>
      <c r="E995" s="40"/>
      <c r="F995" s="239" t="s">
        <v>1510</v>
      </c>
      <c r="G995" s="40"/>
      <c r="H995" s="40"/>
      <c r="I995" s="136"/>
      <c r="J995" s="40"/>
      <c r="K995" s="40"/>
      <c r="L995" s="44"/>
      <c r="M995" s="233"/>
      <c r="N995" s="234"/>
      <c r="O995" s="84"/>
      <c r="P995" s="84"/>
      <c r="Q995" s="84"/>
      <c r="R995" s="84"/>
      <c r="S995" s="84"/>
      <c r="T995" s="85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T995" s="17" t="s">
        <v>153</v>
      </c>
      <c r="AU995" s="17" t="s">
        <v>82</v>
      </c>
    </row>
    <row r="996" spans="1:65" s="2" customFormat="1" ht="16.5" customHeight="1">
      <c r="A996" s="38"/>
      <c r="B996" s="39"/>
      <c r="C996" s="218" t="s">
        <v>1511</v>
      </c>
      <c r="D996" s="218" t="s">
        <v>114</v>
      </c>
      <c r="E996" s="219" t="s">
        <v>1512</v>
      </c>
      <c r="F996" s="220" t="s">
        <v>1513</v>
      </c>
      <c r="G996" s="221" t="s">
        <v>150</v>
      </c>
      <c r="H996" s="222">
        <v>1</v>
      </c>
      <c r="I996" s="223"/>
      <c r="J996" s="224">
        <f>ROUND(I996*H996,2)</f>
        <v>0</v>
      </c>
      <c r="K996" s="220" t="s">
        <v>19</v>
      </c>
      <c r="L996" s="44"/>
      <c r="M996" s="225" t="s">
        <v>19</v>
      </c>
      <c r="N996" s="226" t="s">
        <v>43</v>
      </c>
      <c r="O996" s="84"/>
      <c r="P996" s="227">
        <f>O996*H996</f>
        <v>0</v>
      </c>
      <c r="Q996" s="227">
        <v>0</v>
      </c>
      <c r="R996" s="227">
        <f>Q996*H996</f>
        <v>0</v>
      </c>
      <c r="S996" s="227">
        <v>0</v>
      </c>
      <c r="T996" s="228">
        <f>S996*H996</f>
        <v>0</v>
      </c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R996" s="229" t="s">
        <v>151</v>
      </c>
      <c r="AT996" s="229" t="s">
        <v>114</v>
      </c>
      <c r="AU996" s="229" t="s">
        <v>82</v>
      </c>
      <c r="AY996" s="17" t="s">
        <v>111</v>
      </c>
      <c r="BE996" s="230">
        <f>IF(N996="základní",J996,0)</f>
        <v>0</v>
      </c>
      <c r="BF996" s="230">
        <f>IF(N996="snížená",J996,0)</f>
        <v>0</v>
      </c>
      <c r="BG996" s="230">
        <f>IF(N996="zákl. přenesená",J996,0)</f>
        <v>0</v>
      </c>
      <c r="BH996" s="230">
        <f>IF(N996="sníž. přenesená",J996,0)</f>
        <v>0</v>
      </c>
      <c r="BI996" s="230">
        <f>IF(N996="nulová",J996,0)</f>
        <v>0</v>
      </c>
      <c r="BJ996" s="17" t="s">
        <v>80</v>
      </c>
      <c r="BK996" s="230">
        <f>ROUND(I996*H996,2)</f>
        <v>0</v>
      </c>
      <c r="BL996" s="17" t="s">
        <v>151</v>
      </c>
      <c r="BM996" s="229" t="s">
        <v>1514</v>
      </c>
    </row>
    <row r="997" spans="1:47" s="2" customFormat="1" ht="12">
      <c r="A997" s="38"/>
      <c r="B997" s="39"/>
      <c r="C997" s="40"/>
      <c r="D997" s="231" t="s">
        <v>121</v>
      </c>
      <c r="E997" s="40"/>
      <c r="F997" s="232" t="s">
        <v>1513</v>
      </c>
      <c r="G997" s="40"/>
      <c r="H997" s="40"/>
      <c r="I997" s="136"/>
      <c r="J997" s="40"/>
      <c r="K997" s="40"/>
      <c r="L997" s="44"/>
      <c r="M997" s="233"/>
      <c r="N997" s="234"/>
      <c r="O997" s="84"/>
      <c r="P997" s="84"/>
      <c r="Q997" s="84"/>
      <c r="R997" s="84"/>
      <c r="S997" s="84"/>
      <c r="T997" s="85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T997" s="17" t="s">
        <v>121</v>
      </c>
      <c r="AU997" s="17" t="s">
        <v>82</v>
      </c>
    </row>
    <row r="998" spans="1:47" s="2" customFormat="1" ht="12">
      <c r="A998" s="38"/>
      <c r="B998" s="39"/>
      <c r="C998" s="40"/>
      <c r="D998" s="231" t="s">
        <v>153</v>
      </c>
      <c r="E998" s="40"/>
      <c r="F998" s="239" t="s">
        <v>1515</v>
      </c>
      <c r="G998" s="40"/>
      <c r="H998" s="40"/>
      <c r="I998" s="136"/>
      <c r="J998" s="40"/>
      <c r="K998" s="40"/>
      <c r="L998" s="44"/>
      <c r="M998" s="233"/>
      <c r="N998" s="234"/>
      <c r="O998" s="84"/>
      <c r="P998" s="84"/>
      <c r="Q998" s="84"/>
      <c r="R998" s="84"/>
      <c r="S998" s="84"/>
      <c r="T998" s="85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T998" s="17" t="s">
        <v>153</v>
      </c>
      <c r="AU998" s="17" t="s">
        <v>82</v>
      </c>
    </row>
    <row r="999" spans="1:65" s="2" customFormat="1" ht="16.5" customHeight="1">
      <c r="A999" s="38"/>
      <c r="B999" s="39"/>
      <c r="C999" s="218" t="s">
        <v>1516</v>
      </c>
      <c r="D999" s="218" t="s">
        <v>114</v>
      </c>
      <c r="E999" s="219" t="s">
        <v>1517</v>
      </c>
      <c r="F999" s="220" t="s">
        <v>1513</v>
      </c>
      <c r="G999" s="221" t="s">
        <v>150</v>
      </c>
      <c r="H999" s="222">
        <v>1</v>
      </c>
      <c r="I999" s="223"/>
      <c r="J999" s="224">
        <f>ROUND(I999*H999,2)</f>
        <v>0</v>
      </c>
      <c r="K999" s="220" t="s">
        <v>19</v>
      </c>
      <c r="L999" s="44"/>
      <c r="M999" s="225" t="s">
        <v>19</v>
      </c>
      <c r="N999" s="226" t="s">
        <v>43</v>
      </c>
      <c r="O999" s="84"/>
      <c r="P999" s="227">
        <f>O999*H999</f>
        <v>0</v>
      </c>
      <c r="Q999" s="227">
        <v>0</v>
      </c>
      <c r="R999" s="227">
        <f>Q999*H999</f>
        <v>0</v>
      </c>
      <c r="S999" s="227">
        <v>0</v>
      </c>
      <c r="T999" s="228">
        <f>S999*H999</f>
        <v>0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R999" s="229" t="s">
        <v>151</v>
      </c>
      <c r="AT999" s="229" t="s">
        <v>114</v>
      </c>
      <c r="AU999" s="229" t="s">
        <v>82</v>
      </c>
      <c r="AY999" s="17" t="s">
        <v>111</v>
      </c>
      <c r="BE999" s="230">
        <f>IF(N999="základní",J999,0)</f>
        <v>0</v>
      </c>
      <c r="BF999" s="230">
        <f>IF(N999="snížená",J999,0)</f>
        <v>0</v>
      </c>
      <c r="BG999" s="230">
        <f>IF(N999="zákl. přenesená",J999,0)</f>
        <v>0</v>
      </c>
      <c r="BH999" s="230">
        <f>IF(N999="sníž. přenesená",J999,0)</f>
        <v>0</v>
      </c>
      <c r="BI999" s="230">
        <f>IF(N999="nulová",J999,0)</f>
        <v>0</v>
      </c>
      <c r="BJ999" s="17" t="s">
        <v>80</v>
      </c>
      <c r="BK999" s="230">
        <f>ROUND(I999*H999,2)</f>
        <v>0</v>
      </c>
      <c r="BL999" s="17" t="s">
        <v>151</v>
      </c>
      <c r="BM999" s="229" t="s">
        <v>1518</v>
      </c>
    </row>
    <row r="1000" spans="1:47" s="2" customFormat="1" ht="12">
      <c r="A1000" s="38"/>
      <c r="B1000" s="39"/>
      <c r="C1000" s="40"/>
      <c r="D1000" s="231" t="s">
        <v>121</v>
      </c>
      <c r="E1000" s="40"/>
      <c r="F1000" s="232" t="s">
        <v>1513</v>
      </c>
      <c r="G1000" s="40"/>
      <c r="H1000" s="40"/>
      <c r="I1000" s="136"/>
      <c r="J1000" s="40"/>
      <c r="K1000" s="40"/>
      <c r="L1000" s="44"/>
      <c r="M1000" s="233"/>
      <c r="N1000" s="234"/>
      <c r="O1000" s="84"/>
      <c r="P1000" s="84"/>
      <c r="Q1000" s="84"/>
      <c r="R1000" s="84"/>
      <c r="S1000" s="84"/>
      <c r="T1000" s="85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T1000" s="17" t="s">
        <v>121</v>
      </c>
      <c r="AU1000" s="17" t="s">
        <v>82</v>
      </c>
    </row>
    <row r="1001" spans="1:47" s="2" customFormat="1" ht="12">
      <c r="A1001" s="38"/>
      <c r="B1001" s="39"/>
      <c r="C1001" s="40"/>
      <c r="D1001" s="231" t="s">
        <v>153</v>
      </c>
      <c r="E1001" s="40"/>
      <c r="F1001" s="239" t="s">
        <v>1519</v>
      </c>
      <c r="G1001" s="40"/>
      <c r="H1001" s="40"/>
      <c r="I1001" s="136"/>
      <c r="J1001" s="40"/>
      <c r="K1001" s="40"/>
      <c r="L1001" s="44"/>
      <c r="M1001" s="233"/>
      <c r="N1001" s="234"/>
      <c r="O1001" s="84"/>
      <c r="P1001" s="84"/>
      <c r="Q1001" s="84"/>
      <c r="R1001" s="84"/>
      <c r="S1001" s="84"/>
      <c r="T1001" s="85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T1001" s="17" t="s">
        <v>153</v>
      </c>
      <c r="AU1001" s="17" t="s">
        <v>82</v>
      </c>
    </row>
    <row r="1002" spans="1:65" s="2" customFormat="1" ht="16.5" customHeight="1">
      <c r="A1002" s="38"/>
      <c r="B1002" s="39"/>
      <c r="C1002" s="218" t="s">
        <v>1520</v>
      </c>
      <c r="D1002" s="218" t="s">
        <v>114</v>
      </c>
      <c r="E1002" s="219" t="s">
        <v>1521</v>
      </c>
      <c r="F1002" s="220" t="s">
        <v>1522</v>
      </c>
      <c r="G1002" s="221" t="s">
        <v>150</v>
      </c>
      <c r="H1002" s="222">
        <v>7</v>
      </c>
      <c r="I1002" s="223"/>
      <c r="J1002" s="224">
        <f>ROUND(I1002*H1002,2)</f>
        <v>0</v>
      </c>
      <c r="K1002" s="220" t="s">
        <v>19</v>
      </c>
      <c r="L1002" s="44"/>
      <c r="M1002" s="225" t="s">
        <v>19</v>
      </c>
      <c r="N1002" s="226" t="s">
        <v>43</v>
      </c>
      <c r="O1002" s="84"/>
      <c r="P1002" s="227">
        <f>O1002*H1002</f>
        <v>0</v>
      </c>
      <c r="Q1002" s="227">
        <v>0</v>
      </c>
      <c r="R1002" s="227">
        <f>Q1002*H1002</f>
        <v>0</v>
      </c>
      <c r="S1002" s="227">
        <v>0</v>
      </c>
      <c r="T1002" s="228">
        <f>S1002*H1002</f>
        <v>0</v>
      </c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R1002" s="229" t="s">
        <v>151</v>
      </c>
      <c r="AT1002" s="229" t="s">
        <v>114</v>
      </c>
      <c r="AU1002" s="229" t="s">
        <v>82</v>
      </c>
      <c r="AY1002" s="17" t="s">
        <v>111</v>
      </c>
      <c r="BE1002" s="230">
        <f>IF(N1002="základní",J1002,0)</f>
        <v>0</v>
      </c>
      <c r="BF1002" s="230">
        <f>IF(N1002="snížená",J1002,0)</f>
        <v>0</v>
      </c>
      <c r="BG1002" s="230">
        <f>IF(N1002="zákl. přenesená",J1002,0)</f>
        <v>0</v>
      </c>
      <c r="BH1002" s="230">
        <f>IF(N1002="sníž. přenesená",J1002,0)</f>
        <v>0</v>
      </c>
      <c r="BI1002" s="230">
        <f>IF(N1002="nulová",J1002,0)</f>
        <v>0</v>
      </c>
      <c r="BJ1002" s="17" t="s">
        <v>80</v>
      </c>
      <c r="BK1002" s="230">
        <f>ROUND(I1002*H1002,2)</f>
        <v>0</v>
      </c>
      <c r="BL1002" s="17" t="s">
        <v>151</v>
      </c>
      <c r="BM1002" s="229" t="s">
        <v>1523</v>
      </c>
    </row>
    <row r="1003" spans="1:47" s="2" customFormat="1" ht="12">
      <c r="A1003" s="38"/>
      <c r="B1003" s="39"/>
      <c r="C1003" s="40"/>
      <c r="D1003" s="231" t="s">
        <v>121</v>
      </c>
      <c r="E1003" s="40"/>
      <c r="F1003" s="232" t="s">
        <v>1522</v>
      </c>
      <c r="G1003" s="40"/>
      <c r="H1003" s="40"/>
      <c r="I1003" s="136"/>
      <c r="J1003" s="40"/>
      <c r="K1003" s="40"/>
      <c r="L1003" s="44"/>
      <c r="M1003" s="233"/>
      <c r="N1003" s="234"/>
      <c r="O1003" s="84"/>
      <c r="P1003" s="84"/>
      <c r="Q1003" s="84"/>
      <c r="R1003" s="84"/>
      <c r="S1003" s="84"/>
      <c r="T1003" s="85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T1003" s="17" t="s">
        <v>121</v>
      </c>
      <c r="AU1003" s="17" t="s">
        <v>82</v>
      </c>
    </row>
    <row r="1004" spans="1:47" s="2" customFormat="1" ht="12">
      <c r="A1004" s="38"/>
      <c r="B1004" s="39"/>
      <c r="C1004" s="40"/>
      <c r="D1004" s="231" t="s">
        <v>153</v>
      </c>
      <c r="E1004" s="40"/>
      <c r="F1004" s="239" t="s">
        <v>1524</v>
      </c>
      <c r="G1004" s="40"/>
      <c r="H1004" s="40"/>
      <c r="I1004" s="136"/>
      <c r="J1004" s="40"/>
      <c r="K1004" s="40"/>
      <c r="L1004" s="44"/>
      <c r="M1004" s="233"/>
      <c r="N1004" s="234"/>
      <c r="O1004" s="84"/>
      <c r="P1004" s="84"/>
      <c r="Q1004" s="84"/>
      <c r="R1004" s="84"/>
      <c r="S1004" s="84"/>
      <c r="T1004" s="85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T1004" s="17" t="s">
        <v>153</v>
      </c>
      <c r="AU1004" s="17" t="s">
        <v>82</v>
      </c>
    </row>
    <row r="1005" spans="1:65" s="2" customFormat="1" ht="16.5" customHeight="1">
      <c r="A1005" s="38"/>
      <c r="B1005" s="39"/>
      <c r="C1005" s="218" t="s">
        <v>1525</v>
      </c>
      <c r="D1005" s="218" t="s">
        <v>114</v>
      </c>
      <c r="E1005" s="219" t="s">
        <v>1526</v>
      </c>
      <c r="F1005" s="220" t="s">
        <v>1527</v>
      </c>
      <c r="G1005" s="221" t="s">
        <v>150</v>
      </c>
      <c r="H1005" s="222">
        <v>2</v>
      </c>
      <c r="I1005" s="223"/>
      <c r="J1005" s="224">
        <f>ROUND(I1005*H1005,2)</f>
        <v>0</v>
      </c>
      <c r="K1005" s="220" t="s">
        <v>19</v>
      </c>
      <c r="L1005" s="44"/>
      <c r="M1005" s="225" t="s">
        <v>19</v>
      </c>
      <c r="N1005" s="226" t="s">
        <v>43</v>
      </c>
      <c r="O1005" s="84"/>
      <c r="P1005" s="227">
        <f>O1005*H1005</f>
        <v>0</v>
      </c>
      <c r="Q1005" s="227">
        <v>0</v>
      </c>
      <c r="R1005" s="227">
        <f>Q1005*H1005</f>
        <v>0</v>
      </c>
      <c r="S1005" s="227">
        <v>0</v>
      </c>
      <c r="T1005" s="228">
        <f>S1005*H1005</f>
        <v>0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29" t="s">
        <v>151</v>
      </c>
      <c r="AT1005" s="229" t="s">
        <v>114</v>
      </c>
      <c r="AU1005" s="229" t="s">
        <v>82</v>
      </c>
      <c r="AY1005" s="17" t="s">
        <v>111</v>
      </c>
      <c r="BE1005" s="230">
        <f>IF(N1005="základní",J1005,0)</f>
        <v>0</v>
      </c>
      <c r="BF1005" s="230">
        <f>IF(N1005="snížená",J1005,0)</f>
        <v>0</v>
      </c>
      <c r="BG1005" s="230">
        <f>IF(N1005="zákl. přenesená",J1005,0)</f>
        <v>0</v>
      </c>
      <c r="BH1005" s="230">
        <f>IF(N1005="sníž. přenesená",J1005,0)</f>
        <v>0</v>
      </c>
      <c r="BI1005" s="230">
        <f>IF(N1005="nulová",J1005,0)</f>
        <v>0</v>
      </c>
      <c r="BJ1005" s="17" t="s">
        <v>80</v>
      </c>
      <c r="BK1005" s="230">
        <f>ROUND(I1005*H1005,2)</f>
        <v>0</v>
      </c>
      <c r="BL1005" s="17" t="s">
        <v>151</v>
      </c>
      <c r="BM1005" s="229" t="s">
        <v>1528</v>
      </c>
    </row>
    <row r="1006" spans="1:47" s="2" customFormat="1" ht="12">
      <c r="A1006" s="38"/>
      <c r="B1006" s="39"/>
      <c r="C1006" s="40"/>
      <c r="D1006" s="231" t="s">
        <v>121</v>
      </c>
      <c r="E1006" s="40"/>
      <c r="F1006" s="232" t="s">
        <v>1527</v>
      </c>
      <c r="G1006" s="40"/>
      <c r="H1006" s="40"/>
      <c r="I1006" s="136"/>
      <c r="J1006" s="40"/>
      <c r="K1006" s="40"/>
      <c r="L1006" s="44"/>
      <c r="M1006" s="233"/>
      <c r="N1006" s="234"/>
      <c r="O1006" s="84"/>
      <c r="P1006" s="84"/>
      <c r="Q1006" s="84"/>
      <c r="R1006" s="84"/>
      <c r="S1006" s="84"/>
      <c r="T1006" s="85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T1006" s="17" t="s">
        <v>121</v>
      </c>
      <c r="AU1006" s="17" t="s">
        <v>82</v>
      </c>
    </row>
    <row r="1007" spans="1:47" s="2" customFormat="1" ht="12">
      <c r="A1007" s="38"/>
      <c r="B1007" s="39"/>
      <c r="C1007" s="40"/>
      <c r="D1007" s="231" t="s">
        <v>153</v>
      </c>
      <c r="E1007" s="40"/>
      <c r="F1007" s="239" t="s">
        <v>1529</v>
      </c>
      <c r="G1007" s="40"/>
      <c r="H1007" s="40"/>
      <c r="I1007" s="136"/>
      <c r="J1007" s="40"/>
      <c r="K1007" s="40"/>
      <c r="L1007" s="44"/>
      <c r="M1007" s="233"/>
      <c r="N1007" s="234"/>
      <c r="O1007" s="84"/>
      <c r="P1007" s="84"/>
      <c r="Q1007" s="84"/>
      <c r="R1007" s="84"/>
      <c r="S1007" s="84"/>
      <c r="T1007" s="85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T1007" s="17" t="s">
        <v>153</v>
      </c>
      <c r="AU1007" s="17" t="s">
        <v>82</v>
      </c>
    </row>
    <row r="1008" spans="1:65" s="2" customFormat="1" ht="16.5" customHeight="1">
      <c r="A1008" s="38"/>
      <c r="B1008" s="39"/>
      <c r="C1008" s="218" t="s">
        <v>1530</v>
      </c>
      <c r="D1008" s="218" t="s">
        <v>114</v>
      </c>
      <c r="E1008" s="219" t="s">
        <v>1531</v>
      </c>
      <c r="F1008" s="220" t="s">
        <v>1532</v>
      </c>
      <c r="G1008" s="221" t="s">
        <v>150</v>
      </c>
      <c r="H1008" s="222">
        <v>3</v>
      </c>
      <c r="I1008" s="223"/>
      <c r="J1008" s="224">
        <f>ROUND(I1008*H1008,2)</f>
        <v>0</v>
      </c>
      <c r="K1008" s="220" t="s">
        <v>19</v>
      </c>
      <c r="L1008" s="44"/>
      <c r="M1008" s="225" t="s">
        <v>19</v>
      </c>
      <c r="N1008" s="226" t="s">
        <v>43</v>
      </c>
      <c r="O1008" s="84"/>
      <c r="P1008" s="227">
        <f>O1008*H1008</f>
        <v>0</v>
      </c>
      <c r="Q1008" s="227">
        <v>0</v>
      </c>
      <c r="R1008" s="227">
        <f>Q1008*H1008</f>
        <v>0</v>
      </c>
      <c r="S1008" s="227">
        <v>0</v>
      </c>
      <c r="T1008" s="228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29" t="s">
        <v>151</v>
      </c>
      <c r="AT1008" s="229" t="s">
        <v>114</v>
      </c>
      <c r="AU1008" s="229" t="s">
        <v>82</v>
      </c>
      <c r="AY1008" s="17" t="s">
        <v>111</v>
      </c>
      <c r="BE1008" s="230">
        <f>IF(N1008="základní",J1008,0)</f>
        <v>0</v>
      </c>
      <c r="BF1008" s="230">
        <f>IF(N1008="snížená",J1008,0)</f>
        <v>0</v>
      </c>
      <c r="BG1008" s="230">
        <f>IF(N1008="zákl. přenesená",J1008,0)</f>
        <v>0</v>
      </c>
      <c r="BH1008" s="230">
        <f>IF(N1008="sníž. přenesená",J1008,0)</f>
        <v>0</v>
      </c>
      <c r="BI1008" s="230">
        <f>IF(N1008="nulová",J1008,0)</f>
        <v>0</v>
      </c>
      <c r="BJ1008" s="17" t="s">
        <v>80</v>
      </c>
      <c r="BK1008" s="230">
        <f>ROUND(I1008*H1008,2)</f>
        <v>0</v>
      </c>
      <c r="BL1008" s="17" t="s">
        <v>151</v>
      </c>
      <c r="BM1008" s="229" t="s">
        <v>1533</v>
      </c>
    </row>
    <row r="1009" spans="1:47" s="2" customFormat="1" ht="12">
      <c r="A1009" s="38"/>
      <c r="B1009" s="39"/>
      <c r="C1009" s="40"/>
      <c r="D1009" s="231" t="s">
        <v>121</v>
      </c>
      <c r="E1009" s="40"/>
      <c r="F1009" s="232" t="s">
        <v>1532</v>
      </c>
      <c r="G1009" s="40"/>
      <c r="H1009" s="40"/>
      <c r="I1009" s="136"/>
      <c r="J1009" s="40"/>
      <c r="K1009" s="40"/>
      <c r="L1009" s="44"/>
      <c r="M1009" s="233"/>
      <c r="N1009" s="234"/>
      <c r="O1009" s="84"/>
      <c r="P1009" s="84"/>
      <c r="Q1009" s="84"/>
      <c r="R1009" s="84"/>
      <c r="S1009" s="84"/>
      <c r="T1009" s="85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T1009" s="17" t="s">
        <v>121</v>
      </c>
      <c r="AU1009" s="17" t="s">
        <v>82</v>
      </c>
    </row>
    <row r="1010" spans="1:47" s="2" customFormat="1" ht="12">
      <c r="A1010" s="38"/>
      <c r="B1010" s="39"/>
      <c r="C1010" s="40"/>
      <c r="D1010" s="231" t="s">
        <v>153</v>
      </c>
      <c r="E1010" s="40"/>
      <c r="F1010" s="239" t="s">
        <v>1534</v>
      </c>
      <c r="G1010" s="40"/>
      <c r="H1010" s="40"/>
      <c r="I1010" s="136"/>
      <c r="J1010" s="40"/>
      <c r="K1010" s="40"/>
      <c r="L1010" s="44"/>
      <c r="M1010" s="233"/>
      <c r="N1010" s="234"/>
      <c r="O1010" s="84"/>
      <c r="P1010" s="84"/>
      <c r="Q1010" s="84"/>
      <c r="R1010" s="84"/>
      <c r="S1010" s="84"/>
      <c r="T1010" s="85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T1010" s="17" t="s">
        <v>153</v>
      </c>
      <c r="AU1010" s="17" t="s">
        <v>82</v>
      </c>
    </row>
    <row r="1011" spans="1:65" s="2" customFormat="1" ht="16.5" customHeight="1">
      <c r="A1011" s="38"/>
      <c r="B1011" s="39"/>
      <c r="C1011" s="218" t="s">
        <v>1535</v>
      </c>
      <c r="D1011" s="218" t="s">
        <v>114</v>
      </c>
      <c r="E1011" s="219" t="s">
        <v>1536</v>
      </c>
      <c r="F1011" s="220" t="s">
        <v>1537</v>
      </c>
      <c r="G1011" s="221" t="s">
        <v>150</v>
      </c>
      <c r="H1011" s="222">
        <v>1</v>
      </c>
      <c r="I1011" s="223"/>
      <c r="J1011" s="224">
        <f>ROUND(I1011*H1011,2)</f>
        <v>0</v>
      </c>
      <c r="K1011" s="220" t="s">
        <v>19</v>
      </c>
      <c r="L1011" s="44"/>
      <c r="M1011" s="225" t="s">
        <v>19</v>
      </c>
      <c r="N1011" s="226" t="s">
        <v>43</v>
      </c>
      <c r="O1011" s="84"/>
      <c r="P1011" s="227">
        <f>O1011*H1011</f>
        <v>0</v>
      </c>
      <c r="Q1011" s="227">
        <v>0</v>
      </c>
      <c r="R1011" s="227">
        <f>Q1011*H1011</f>
        <v>0</v>
      </c>
      <c r="S1011" s="227">
        <v>0</v>
      </c>
      <c r="T1011" s="228">
        <f>S1011*H1011</f>
        <v>0</v>
      </c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R1011" s="229" t="s">
        <v>151</v>
      </c>
      <c r="AT1011" s="229" t="s">
        <v>114</v>
      </c>
      <c r="AU1011" s="229" t="s">
        <v>82</v>
      </c>
      <c r="AY1011" s="17" t="s">
        <v>111</v>
      </c>
      <c r="BE1011" s="230">
        <f>IF(N1011="základní",J1011,0)</f>
        <v>0</v>
      </c>
      <c r="BF1011" s="230">
        <f>IF(N1011="snížená",J1011,0)</f>
        <v>0</v>
      </c>
      <c r="BG1011" s="230">
        <f>IF(N1011="zákl. přenesená",J1011,0)</f>
        <v>0</v>
      </c>
      <c r="BH1011" s="230">
        <f>IF(N1011="sníž. přenesená",J1011,0)</f>
        <v>0</v>
      </c>
      <c r="BI1011" s="230">
        <f>IF(N1011="nulová",J1011,0)</f>
        <v>0</v>
      </c>
      <c r="BJ1011" s="17" t="s">
        <v>80</v>
      </c>
      <c r="BK1011" s="230">
        <f>ROUND(I1011*H1011,2)</f>
        <v>0</v>
      </c>
      <c r="BL1011" s="17" t="s">
        <v>151</v>
      </c>
      <c r="BM1011" s="229" t="s">
        <v>1538</v>
      </c>
    </row>
    <row r="1012" spans="1:47" s="2" customFormat="1" ht="12">
      <c r="A1012" s="38"/>
      <c r="B1012" s="39"/>
      <c r="C1012" s="40"/>
      <c r="D1012" s="231" t="s">
        <v>121</v>
      </c>
      <c r="E1012" s="40"/>
      <c r="F1012" s="232" t="s">
        <v>1537</v>
      </c>
      <c r="G1012" s="40"/>
      <c r="H1012" s="40"/>
      <c r="I1012" s="136"/>
      <c r="J1012" s="40"/>
      <c r="K1012" s="40"/>
      <c r="L1012" s="44"/>
      <c r="M1012" s="233"/>
      <c r="N1012" s="234"/>
      <c r="O1012" s="84"/>
      <c r="P1012" s="84"/>
      <c r="Q1012" s="84"/>
      <c r="R1012" s="84"/>
      <c r="S1012" s="84"/>
      <c r="T1012" s="85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T1012" s="17" t="s">
        <v>121</v>
      </c>
      <c r="AU1012" s="17" t="s">
        <v>82</v>
      </c>
    </row>
    <row r="1013" spans="1:47" s="2" customFormat="1" ht="12">
      <c r="A1013" s="38"/>
      <c r="B1013" s="39"/>
      <c r="C1013" s="40"/>
      <c r="D1013" s="231" t="s">
        <v>153</v>
      </c>
      <c r="E1013" s="40"/>
      <c r="F1013" s="239" t="s">
        <v>1539</v>
      </c>
      <c r="G1013" s="40"/>
      <c r="H1013" s="40"/>
      <c r="I1013" s="136"/>
      <c r="J1013" s="40"/>
      <c r="K1013" s="40"/>
      <c r="L1013" s="44"/>
      <c r="M1013" s="233"/>
      <c r="N1013" s="234"/>
      <c r="O1013" s="84"/>
      <c r="P1013" s="84"/>
      <c r="Q1013" s="84"/>
      <c r="R1013" s="84"/>
      <c r="S1013" s="84"/>
      <c r="T1013" s="85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T1013" s="17" t="s">
        <v>153</v>
      </c>
      <c r="AU1013" s="17" t="s">
        <v>82</v>
      </c>
    </row>
    <row r="1014" spans="1:65" s="2" customFormat="1" ht="16.5" customHeight="1">
      <c r="A1014" s="38"/>
      <c r="B1014" s="39"/>
      <c r="C1014" s="218" t="s">
        <v>1540</v>
      </c>
      <c r="D1014" s="218" t="s">
        <v>114</v>
      </c>
      <c r="E1014" s="219" t="s">
        <v>1541</v>
      </c>
      <c r="F1014" s="220" t="s">
        <v>1542</v>
      </c>
      <c r="G1014" s="221" t="s">
        <v>150</v>
      </c>
      <c r="H1014" s="222">
        <v>2</v>
      </c>
      <c r="I1014" s="223"/>
      <c r="J1014" s="224">
        <f>ROUND(I1014*H1014,2)</f>
        <v>0</v>
      </c>
      <c r="K1014" s="220" t="s">
        <v>19</v>
      </c>
      <c r="L1014" s="44"/>
      <c r="M1014" s="225" t="s">
        <v>19</v>
      </c>
      <c r="N1014" s="226" t="s">
        <v>43</v>
      </c>
      <c r="O1014" s="84"/>
      <c r="P1014" s="227">
        <f>O1014*H1014</f>
        <v>0</v>
      </c>
      <c r="Q1014" s="227">
        <v>0</v>
      </c>
      <c r="R1014" s="227">
        <f>Q1014*H1014</f>
        <v>0</v>
      </c>
      <c r="S1014" s="227">
        <v>0</v>
      </c>
      <c r="T1014" s="228">
        <f>S1014*H1014</f>
        <v>0</v>
      </c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R1014" s="229" t="s">
        <v>151</v>
      </c>
      <c r="AT1014" s="229" t="s">
        <v>114</v>
      </c>
      <c r="AU1014" s="229" t="s">
        <v>82</v>
      </c>
      <c r="AY1014" s="17" t="s">
        <v>111</v>
      </c>
      <c r="BE1014" s="230">
        <f>IF(N1014="základní",J1014,0)</f>
        <v>0</v>
      </c>
      <c r="BF1014" s="230">
        <f>IF(N1014="snížená",J1014,0)</f>
        <v>0</v>
      </c>
      <c r="BG1014" s="230">
        <f>IF(N1014="zákl. přenesená",J1014,0)</f>
        <v>0</v>
      </c>
      <c r="BH1014" s="230">
        <f>IF(N1014="sníž. přenesená",J1014,0)</f>
        <v>0</v>
      </c>
      <c r="BI1014" s="230">
        <f>IF(N1014="nulová",J1014,0)</f>
        <v>0</v>
      </c>
      <c r="BJ1014" s="17" t="s">
        <v>80</v>
      </c>
      <c r="BK1014" s="230">
        <f>ROUND(I1014*H1014,2)</f>
        <v>0</v>
      </c>
      <c r="BL1014" s="17" t="s">
        <v>151</v>
      </c>
      <c r="BM1014" s="229" t="s">
        <v>1543</v>
      </c>
    </row>
    <row r="1015" spans="1:47" s="2" customFormat="1" ht="12">
      <c r="A1015" s="38"/>
      <c r="B1015" s="39"/>
      <c r="C1015" s="40"/>
      <c r="D1015" s="231" t="s">
        <v>121</v>
      </c>
      <c r="E1015" s="40"/>
      <c r="F1015" s="232" t="s">
        <v>1542</v>
      </c>
      <c r="G1015" s="40"/>
      <c r="H1015" s="40"/>
      <c r="I1015" s="136"/>
      <c r="J1015" s="40"/>
      <c r="K1015" s="40"/>
      <c r="L1015" s="44"/>
      <c r="M1015" s="233"/>
      <c r="N1015" s="234"/>
      <c r="O1015" s="84"/>
      <c r="P1015" s="84"/>
      <c r="Q1015" s="84"/>
      <c r="R1015" s="84"/>
      <c r="S1015" s="84"/>
      <c r="T1015" s="85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T1015" s="17" t="s">
        <v>121</v>
      </c>
      <c r="AU1015" s="17" t="s">
        <v>82</v>
      </c>
    </row>
    <row r="1016" spans="1:47" s="2" customFormat="1" ht="12">
      <c r="A1016" s="38"/>
      <c r="B1016" s="39"/>
      <c r="C1016" s="40"/>
      <c r="D1016" s="231" t="s">
        <v>153</v>
      </c>
      <c r="E1016" s="40"/>
      <c r="F1016" s="239" t="s">
        <v>1539</v>
      </c>
      <c r="G1016" s="40"/>
      <c r="H1016" s="40"/>
      <c r="I1016" s="136"/>
      <c r="J1016" s="40"/>
      <c r="K1016" s="40"/>
      <c r="L1016" s="44"/>
      <c r="M1016" s="233"/>
      <c r="N1016" s="234"/>
      <c r="O1016" s="84"/>
      <c r="P1016" s="84"/>
      <c r="Q1016" s="84"/>
      <c r="R1016" s="84"/>
      <c r="S1016" s="84"/>
      <c r="T1016" s="85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T1016" s="17" t="s">
        <v>153</v>
      </c>
      <c r="AU1016" s="17" t="s">
        <v>82</v>
      </c>
    </row>
    <row r="1017" spans="1:65" s="2" customFormat="1" ht="16.5" customHeight="1">
      <c r="A1017" s="38"/>
      <c r="B1017" s="39"/>
      <c r="C1017" s="218" t="s">
        <v>1544</v>
      </c>
      <c r="D1017" s="218" t="s">
        <v>114</v>
      </c>
      <c r="E1017" s="219" t="s">
        <v>1545</v>
      </c>
      <c r="F1017" s="220" t="s">
        <v>1546</v>
      </c>
      <c r="G1017" s="221" t="s">
        <v>150</v>
      </c>
      <c r="H1017" s="222">
        <v>3</v>
      </c>
      <c r="I1017" s="223"/>
      <c r="J1017" s="224">
        <f>ROUND(I1017*H1017,2)</f>
        <v>0</v>
      </c>
      <c r="K1017" s="220" t="s">
        <v>19</v>
      </c>
      <c r="L1017" s="44"/>
      <c r="M1017" s="225" t="s">
        <v>19</v>
      </c>
      <c r="N1017" s="226" t="s">
        <v>43</v>
      </c>
      <c r="O1017" s="84"/>
      <c r="P1017" s="227">
        <f>O1017*H1017</f>
        <v>0</v>
      </c>
      <c r="Q1017" s="227">
        <v>0</v>
      </c>
      <c r="R1017" s="227">
        <f>Q1017*H1017</f>
        <v>0</v>
      </c>
      <c r="S1017" s="227">
        <v>0</v>
      </c>
      <c r="T1017" s="228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229" t="s">
        <v>151</v>
      </c>
      <c r="AT1017" s="229" t="s">
        <v>114</v>
      </c>
      <c r="AU1017" s="229" t="s">
        <v>82</v>
      </c>
      <c r="AY1017" s="17" t="s">
        <v>111</v>
      </c>
      <c r="BE1017" s="230">
        <f>IF(N1017="základní",J1017,0)</f>
        <v>0</v>
      </c>
      <c r="BF1017" s="230">
        <f>IF(N1017="snížená",J1017,0)</f>
        <v>0</v>
      </c>
      <c r="BG1017" s="230">
        <f>IF(N1017="zákl. přenesená",J1017,0)</f>
        <v>0</v>
      </c>
      <c r="BH1017" s="230">
        <f>IF(N1017="sníž. přenesená",J1017,0)</f>
        <v>0</v>
      </c>
      <c r="BI1017" s="230">
        <f>IF(N1017="nulová",J1017,0)</f>
        <v>0</v>
      </c>
      <c r="BJ1017" s="17" t="s">
        <v>80</v>
      </c>
      <c r="BK1017" s="230">
        <f>ROUND(I1017*H1017,2)</f>
        <v>0</v>
      </c>
      <c r="BL1017" s="17" t="s">
        <v>151</v>
      </c>
      <c r="BM1017" s="229" t="s">
        <v>1547</v>
      </c>
    </row>
    <row r="1018" spans="1:47" s="2" customFormat="1" ht="12">
      <c r="A1018" s="38"/>
      <c r="B1018" s="39"/>
      <c r="C1018" s="40"/>
      <c r="D1018" s="231" t="s">
        <v>121</v>
      </c>
      <c r="E1018" s="40"/>
      <c r="F1018" s="232" t="s">
        <v>1546</v>
      </c>
      <c r="G1018" s="40"/>
      <c r="H1018" s="40"/>
      <c r="I1018" s="136"/>
      <c r="J1018" s="40"/>
      <c r="K1018" s="40"/>
      <c r="L1018" s="44"/>
      <c r="M1018" s="233"/>
      <c r="N1018" s="234"/>
      <c r="O1018" s="84"/>
      <c r="P1018" s="84"/>
      <c r="Q1018" s="84"/>
      <c r="R1018" s="84"/>
      <c r="S1018" s="84"/>
      <c r="T1018" s="85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T1018" s="17" t="s">
        <v>121</v>
      </c>
      <c r="AU1018" s="17" t="s">
        <v>82</v>
      </c>
    </row>
    <row r="1019" spans="1:47" s="2" customFormat="1" ht="12">
      <c r="A1019" s="38"/>
      <c r="B1019" s="39"/>
      <c r="C1019" s="40"/>
      <c r="D1019" s="231" t="s">
        <v>153</v>
      </c>
      <c r="E1019" s="40"/>
      <c r="F1019" s="239" t="s">
        <v>1548</v>
      </c>
      <c r="G1019" s="40"/>
      <c r="H1019" s="40"/>
      <c r="I1019" s="136"/>
      <c r="J1019" s="40"/>
      <c r="K1019" s="40"/>
      <c r="L1019" s="44"/>
      <c r="M1019" s="235"/>
      <c r="N1019" s="236"/>
      <c r="O1019" s="237"/>
      <c r="P1019" s="237"/>
      <c r="Q1019" s="237"/>
      <c r="R1019" s="237"/>
      <c r="S1019" s="237"/>
      <c r="T1019" s="2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T1019" s="17" t="s">
        <v>153</v>
      </c>
      <c r="AU1019" s="17" t="s">
        <v>82</v>
      </c>
    </row>
    <row r="1020" spans="1:31" s="2" customFormat="1" ht="6.95" customHeight="1">
      <c r="A1020" s="38"/>
      <c r="B1020" s="59"/>
      <c r="C1020" s="60"/>
      <c r="D1020" s="60"/>
      <c r="E1020" s="60"/>
      <c r="F1020" s="60"/>
      <c r="G1020" s="60"/>
      <c r="H1020" s="60"/>
      <c r="I1020" s="166"/>
      <c r="J1020" s="60"/>
      <c r="K1020" s="60"/>
      <c r="L1020" s="44"/>
      <c r="M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</row>
  </sheetData>
  <sheetProtection password="CC35" sheet="1" objects="1" scenarios="1" formatColumns="0" formatRows="0" autoFilter="0"/>
  <autoFilter ref="C94:K101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5" customFormat="1" ht="45" customHeight="1">
      <c r="B3" s="266"/>
      <c r="C3" s="267" t="s">
        <v>1549</v>
      </c>
      <c r="D3" s="267"/>
      <c r="E3" s="267"/>
      <c r="F3" s="267"/>
      <c r="G3" s="267"/>
      <c r="H3" s="267"/>
      <c r="I3" s="267"/>
      <c r="J3" s="267"/>
      <c r="K3" s="268"/>
    </row>
    <row r="4" spans="2:11" s="1" customFormat="1" ht="25.5" customHeight="1">
      <c r="B4" s="269"/>
      <c r="C4" s="270" t="s">
        <v>1550</v>
      </c>
      <c r="D4" s="270"/>
      <c r="E4" s="270"/>
      <c r="F4" s="270"/>
      <c r="G4" s="270"/>
      <c r="H4" s="270"/>
      <c r="I4" s="270"/>
      <c r="J4" s="270"/>
      <c r="K4" s="271"/>
    </row>
    <row r="5" spans="2:11" s="1" customFormat="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s="1" customFormat="1" ht="15" customHeight="1">
      <c r="B6" s="269"/>
      <c r="C6" s="273" t="s">
        <v>1551</v>
      </c>
      <c r="D6" s="273"/>
      <c r="E6" s="273"/>
      <c r="F6" s="273"/>
      <c r="G6" s="273"/>
      <c r="H6" s="273"/>
      <c r="I6" s="273"/>
      <c r="J6" s="273"/>
      <c r="K6" s="271"/>
    </row>
    <row r="7" spans="2:11" s="1" customFormat="1" ht="15" customHeight="1">
      <c r="B7" s="274"/>
      <c r="C7" s="273" t="s">
        <v>1552</v>
      </c>
      <c r="D7" s="273"/>
      <c r="E7" s="273"/>
      <c r="F7" s="273"/>
      <c r="G7" s="273"/>
      <c r="H7" s="273"/>
      <c r="I7" s="273"/>
      <c r="J7" s="273"/>
      <c r="K7" s="271"/>
    </row>
    <row r="8" spans="2:11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s="1" customFormat="1" ht="15" customHeight="1">
      <c r="B9" s="274"/>
      <c r="C9" s="273" t="s">
        <v>1553</v>
      </c>
      <c r="D9" s="273"/>
      <c r="E9" s="273"/>
      <c r="F9" s="273"/>
      <c r="G9" s="273"/>
      <c r="H9" s="273"/>
      <c r="I9" s="273"/>
      <c r="J9" s="273"/>
      <c r="K9" s="271"/>
    </row>
    <row r="10" spans="2:11" s="1" customFormat="1" ht="15" customHeight="1">
      <c r="B10" s="274"/>
      <c r="C10" s="273"/>
      <c r="D10" s="273" t="s">
        <v>1554</v>
      </c>
      <c r="E10" s="273"/>
      <c r="F10" s="273"/>
      <c r="G10" s="273"/>
      <c r="H10" s="273"/>
      <c r="I10" s="273"/>
      <c r="J10" s="273"/>
      <c r="K10" s="271"/>
    </row>
    <row r="11" spans="2:11" s="1" customFormat="1" ht="15" customHeight="1">
      <c r="B11" s="274"/>
      <c r="C11" s="275"/>
      <c r="D11" s="273" t="s">
        <v>1555</v>
      </c>
      <c r="E11" s="273"/>
      <c r="F11" s="273"/>
      <c r="G11" s="273"/>
      <c r="H11" s="273"/>
      <c r="I11" s="273"/>
      <c r="J11" s="273"/>
      <c r="K11" s="271"/>
    </row>
    <row r="12" spans="2:11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pans="2:11" s="1" customFormat="1" ht="15" customHeight="1">
      <c r="B13" s="274"/>
      <c r="C13" s="275"/>
      <c r="D13" s="276" t="s">
        <v>1556</v>
      </c>
      <c r="E13" s="273"/>
      <c r="F13" s="273"/>
      <c r="G13" s="273"/>
      <c r="H13" s="273"/>
      <c r="I13" s="273"/>
      <c r="J13" s="273"/>
      <c r="K13" s="271"/>
    </row>
    <row r="14" spans="2:11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pans="2:11" s="1" customFormat="1" ht="15" customHeight="1">
      <c r="B15" s="274"/>
      <c r="C15" s="275"/>
      <c r="D15" s="273" t="s">
        <v>1557</v>
      </c>
      <c r="E15" s="273"/>
      <c r="F15" s="273"/>
      <c r="G15" s="273"/>
      <c r="H15" s="273"/>
      <c r="I15" s="273"/>
      <c r="J15" s="273"/>
      <c r="K15" s="271"/>
    </row>
    <row r="16" spans="2:11" s="1" customFormat="1" ht="15" customHeight="1">
      <c r="B16" s="274"/>
      <c r="C16" s="275"/>
      <c r="D16" s="273" t="s">
        <v>1558</v>
      </c>
      <c r="E16" s="273"/>
      <c r="F16" s="273"/>
      <c r="G16" s="273"/>
      <c r="H16" s="273"/>
      <c r="I16" s="273"/>
      <c r="J16" s="273"/>
      <c r="K16" s="271"/>
    </row>
    <row r="17" spans="2:11" s="1" customFormat="1" ht="15" customHeight="1">
      <c r="B17" s="274"/>
      <c r="C17" s="275"/>
      <c r="D17" s="273" t="s">
        <v>1559</v>
      </c>
      <c r="E17" s="273"/>
      <c r="F17" s="273"/>
      <c r="G17" s="273"/>
      <c r="H17" s="273"/>
      <c r="I17" s="273"/>
      <c r="J17" s="273"/>
      <c r="K17" s="271"/>
    </row>
    <row r="18" spans="2:11" s="1" customFormat="1" ht="15" customHeight="1">
      <c r="B18" s="274"/>
      <c r="C18" s="275"/>
      <c r="D18" s="275"/>
      <c r="E18" s="277" t="s">
        <v>79</v>
      </c>
      <c r="F18" s="273" t="s">
        <v>1560</v>
      </c>
      <c r="G18" s="273"/>
      <c r="H18" s="273"/>
      <c r="I18" s="273"/>
      <c r="J18" s="273"/>
      <c r="K18" s="271"/>
    </row>
    <row r="19" spans="2:11" s="1" customFormat="1" ht="15" customHeight="1">
      <c r="B19" s="274"/>
      <c r="C19" s="275"/>
      <c r="D19" s="275"/>
      <c r="E19" s="277" t="s">
        <v>1561</v>
      </c>
      <c r="F19" s="273" t="s">
        <v>1562</v>
      </c>
      <c r="G19" s="273"/>
      <c r="H19" s="273"/>
      <c r="I19" s="273"/>
      <c r="J19" s="273"/>
      <c r="K19" s="271"/>
    </row>
    <row r="20" spans="2:11" s="1" customFormat="1" ht="15" customHeight="1">
      <c r="B20" s="274"/>
      <c r="C20" s="275"/>
      <c r="D20" s="275"/>
      <c r="E20" s="277" t="s">
        <v>1563</v>
      </c>
      <c r="F20" s="273" t="s">
        <v>1564</v>
      </c>
      <c r="G20" s="273"/>
      <c r="H20" s="273"/>
      <c r="I20" s="273"/>
      <c r="J20" s="273"/>
      <c r="K20" s="271"/>
    </row>
    <row r="21" spans="2:11" s="1" customFormat="1" ht="15" customHeight="1">
      <c r="B21" s="274"/>
      <c r="C21" s="275"/>
      <c r="D21" s="275"/>
      <c r="E21" s="277" t="s">
        <v>1565</v>
      </c>
      <c r="F21" s="273" t="s">
        <v>1566</v>
      </c>
      <c r="G21" s="273"/>
      <c r="H21" s="273"/>
      <c r="I21" s="273"/>
      <c r="J21" s="273"/>
      <c r="K21" s="271"/>
    </row>
    <row r="22" spans="2:11" s="1" customFormat="1" ht="15" customHeight="1">
      <c r="B22" s="274"/>
      <c r="C22" s="275"/>
      <c r="D22" s="275"/>
      <c r="E22" s="277" t="s">
        <v>1567</v>
      </c>
      <c r="F22" s="273" t="s">
        <v>1568</v>
      </c>
      <c r="G22" s="273"/>
      <c r="H22" s="273"/>
      <c r="I22" s="273"/>
      <c r="J22" s="273"/>
      <c r="K22" s="271"/>
    </row>
    <row r="23" spans="2:11" s="1" customFormat="1" ht="15" customHeight="1">
      <c r="B23" s="274"/>
      <c r="C23" s="275"/>
      <c r="D23" s="275"/>
      <c r="E23" s="277" t="s">
        <v>1569</v>
      </c>
      <c r="F23" s="273" t="s">
        <v>1570</v>
      </c>
      <c r="G23" s="273"/>
      <c r="H23" s="273"/>
      <c r="I23" s="273"/>
      <c r="J23" s="273"/>
      <c r="K23" s="271"/>
    </row>
    <row r="24" spans="2:11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pans="2:11" s="1" customFormat="1" ht="15" customHeight="1">
      <c r="B25" s="274"/>
      <c r="C25" s="273" t="s">
        <v>1571</v>
      </c>
      <c r="D25" s="273"/>
      <c r="E25" s="273"/>
      <c r="F25" s="273"/>
      <c r="G25" s="273"/>
      <c r="H25" s="273"/>
      <c r="I25" s="273"/>
      <c r="J25" s="273"/>
      <c r="K25" s="271"/>
    </row>
    <row r="26" spans="2:11" s="1" customFormat="1" ht="15" customHeight="1">
      <c r="B26" s="274"/>
      <c r="C26" s="273" t="s">
        <v>1572</v>
      </c>
      <c r="D26" s="273"/>
      <c r="E26" s="273"/>
      <c r="F26" s="273"/>
      <c r="G26" s="273"/>
      <c r="H26" s="273"/>
      <c r="I26" s="273"/>
      <c r="J26" s="273"/>
      <c r="K26" s="271"/>
    </row>
    <row r="27" spans="2:11" s="1" customFormat="1" ht="15" customHeight="1">
      <c r="B27" s="274"/>
      <c r="C27" s="273"/>
      <c r="D27" s="273" t="s">
        <v>1573</v>
      </c>
      <c r="E27" s="273"/>
      <c r="F27" s="273"/>
      <c r="G27" s="273"/>
      <c r="H27" s="273"/>
      <c r="I27" s="273"/>
      <c r="J27" s="273"/>
      <c r="K27" s="271"/>
    </row>
    <row r="28" spans="2:11" s="1" customFormat="1" ht="15" customHeight="1">
      <c r="B28" s="274"/>
      <c r="C28" s="275"/>
      <c r="D28" s="273" t="s">
        <v>1574</v>
      </c>
      <c r="E28" s="273"/>
      <c r="F28" s="273"/>
      <c r="G28" s="273"/>
      <c r="H28" s="273"/>
      <c r="I28" s="273"/>
      <c r="J28" s="273"/>
      <c r="K28" s="271"/>
    </row>
    <row r="29" spans="2:11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pans="2:11" s="1" customFormat="1" ht="15" customHeight="1">
      <c r="B30" s="274"/>
      <c r="C30" s="275"/>
      <c r="D30" s="273" t="s">
        <v>1575</v>
      </c>
      <c r="E30" s="273"/>
      <c r="F30" s="273"/>
      <c r="G30" s="273"/>
      <c r="H30" s="273"/>
      <c r="I30" s="273"/>
      <c r="J30" s="273"/>
      <c r="K30" s="271"/>
    </row>
    <row r="31" spans="2:11" s="1" customFormat="1" ht="15" customHeight="1">
      <c r="B31" s="274"/>
      <c r="C31" s="275"/>
      <c r="D31" s="273" t="s">
        <v>1576</v>
      </c>
      <c r="E31" s="273"/>
      <c r="F31" s="273"/>
      <c r="G31" s="273"/>
      <c r="H31" s="273"/>
      <c r="I31" s="273"/>
      <c r="J31" s="273"/>
      <c r="K31" s="271"/>
    </row>
    <row r="32" spans="2:11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pans="2:11" s="1" customFormat="1" ht="15" customHeight="1">
      <c r="B33" s="274"/>
      <c r="C33" s="275"/>
      <c r="D33" s="273" t="s">
        <v>1577</v>
      </c>
      <c r="E33" s="273"/>
      <c r="F33" s="273"/>
      <c r="G33" s="273"/>
      <c r="H33" s="273"/>
      <c r="I33" s="273"/>
      <c r="J33" s="273"/>
      <c r="K33" s="271"/>
    </row>
    <row r="34" spans="2:11" s="1" customFormat="1" ht="15" customHeight="1">
      <c r="B34" s="274"/>
      <c r="C34" s="275"/>
      <c r="D34" s="273" t="s">
        <v>1578</v>
      </c>
      <c r="E34" s="273"/>
      <c r="F34" s="273"/>
      <c r="G34" s="273"/>
      <c r="H34" s="273"/>
      <c r="I34" s="273"/>
      <c r="J34" s="273"/>
      <c r="K34" s="271"/>
    </row>
    <row r="35" spans="2:11" s="1" customFormat="1" ht="15" customHeight="1">
      <c r="B35" s="274"/>
      <c r="C35" s="275"/>
      <c r="D35" s="273" t="s">
        <v>1579</v>
      </c>
      <c r="E35" s="273"/>
      <c r="F35" s="273"/>
      <c r="G35" s="273"/>
      <c r="H35" s="273"/>
      <c r="I35" s="273"/>
      <c r="J35" s="273"/>
      <c r="K35" s="271"/>
    </row>
    <row r="36" spans="2:11" s="1" customFormat="1" ht="15" customHeight="1">
      <c r="B36" s="274"/>
      <c r="C36" s="275"/>
      <c r="D36" s="273"/>
      <c r="E36" s="276" t="s">
        <v>97</v>
      </c>
      <c r="F36" s="273"/>
      <c r="G36" s="273" t="s">
        <v>1580</v>
      </c>
      <c r="H36" s="273"/>
      <c r="I36" s="273"/>
      <c r="J36" s="273"/>
      <c r="K36" s="271"/>
    </row>
    <row r="37" spans="2:11" s="1" customFormat="1" ht="30.75" customHeight="1">
      <c r="B37" s="274"/>
      <c r="C37" s="275"/>
      <c r="D37" s="273"/>
      <c r="E37" s="276" t="s">
        <v>1581</v>
      </c>
      <c r="F37" s="273"/>
      <c r="G37" s="273" t="s">
        <v>1582</v>
      </c>
      <c r="H37" s="273"/>
      <c r="I37" s="273"/>
      <c r="J37" s="273"/>
      <c r="K37" s="271"/>
    </row>
    <row r="38" spans="2:11" s="1" customFormat="1" ht="15" customHeight="1">
      <c r="B38" s="274"/>
      <c r="C38" s="275"/>
      <c r="D38" s="273"/>
      <c r="E38" s="276" t="s">
        <v>53</v>
      </c>
      <c r="F38" s="273"/>
      <c r="G38" s="273" t="s">
        <v>1583</v>
      </c>
      <c r="H38" s="273"/>
      <c r="I38" s="273"/>
      <c r="J38" s="273"/>
      <c r="K38" s="271"/>
    </row>
    <row r="39" spans="2:11" s="1" customFormat="1" ht="15" customHeight="1">
      <c r="B39" s="274"/>
      <c r="C39" s="275"/>
      <c r="D39" s="273"/>
      <c r="E39" s="276" t="s">
        <v>54</v>
      </c>
      <c r="F39" s="273"/>
      <c r="G39" s="273" t="s">
        <v>1584</v>
      </c>
      <c r="H39" s="273"/>
      <c r="I39" s="273"/>
      <c r="J39" s="273"/>
      <c r="K39" s="271"/>
    </row>
    <row r="40" spans="2:11" s="1" customFormat="1" ht="15" customHeight="1">
      <c r="B40" s="274"/>
      <c r="C40" s="275"/>
      <c r="D40" s="273"/>
      <c r="E40" s="276" t="s">
        <v>98</v>
      </c>
      <c r="F40" s="273"/>
      <c r="G40" s="273" t="s">
        <v>1585</v>
      </c>
      <c r="H40" s="273"/>
      <c r="I40" s="273"/>
      <c r="J40" s="273"/>
      <c r="K40" s="271"/>
    </row>
    <row r="41" spans="2:11" s="1" customFormat="1" ht="15" customHeight="1">
      <c r="B41" s="274"/>
      <c r="C41" s="275"/>
      <c r="D41" s="273"/>
      <c r="E41" s="276" t="s">
        <v>99</v>
      </c>
      <c r="F41" s="273"/>
      <c r="G41" s="273" t="s">
        <v>1586</v>
      </c>
      <c r="H41" s="273"/>
      <c r="I41" s="273"/>
      <c r="J41" s="273"/>
      <c r="K41" s="271"/>
    </row>
    <row r="42" spans="2:11" s="1" customFormat="1" ht="15" customHeight="1">
      <c r="B42" s="274"/>
      <c r="C42" s="275"/>
      <c r="D42" s="273"/>
      <c r="E42" s="276" t="s">
        <v>1587</v>
      </c>
      <c r="F42" s="273"/>
      <c r="G42" s="273" t="s">
        <v>1588</v>
      </c>
      <c r="H42" s="273"/>
      <c r="I42" s="273"/>
      <c r="J42" s="273"/>
      <c r="K42" s="271"/>
    </row>
    <row r="43" spans="2:11" s="1" customFormat="1" ht="15" customHeight="1">
      <c r="B43" s="274"/>
      <c r="C43" s="275"/>
      <c r="D43" s="273"/>
      <c r="E43" s="276"/>
      <c r="F43" s="273"/>
      <c r="G43" s="273" t="s">
        <v>1589</v>
      </c>
      <c r="H43" s="273"/>
      <c r="I43" s="273"/>
      <c r="J43" s="273"/>
      <c r="K43" s="271"/>
    </row>
    <row r="44" spans="2:11" s="1" customFormat="1" ht="15" customHeight="1">
      <c r="B44" s="274"/>
      <c r="C44" s="275"/>
      <c r="D44" s="273"/>
      <c r="E44" s="276" t="s">
        <v>1590</v>
      </c>
      <c r="F44" s="273"/>
      <c r="G44" s="273" t="s">
        <v>1591</v>
      </c>
      <c r="H44" s="273"/>
      <c r="I44" s="273"/>
      <c r="J44" s="273"/>
      <c r="K44" s="271"/>
    </row>
    <row r="45" spans="2:11" s="1" customFormat="1" ht="15" customHeight="1">
      <c r="B45" s="274"/>
      <c r="C45" s="275"/>
      <c r="D45" s="273"/>
      <c r="E45" s="276" t="s">
        <v>101</v>
      </c>
      <c r="F45" s="273"/>
      <c r="G45" s="273" t="s">
        <v>1592</v>
      </c>
      <c r="H45" s="273"/>
      <c r="I45" s="273"/>
      <c r="J45" s="273"/>
      <c r="K45" s="271"/>
    </row>
    <row r="46" spans="2:11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pans="2:11" s="1" customFormat="1" ht="15" customHeight="1">
      <c r="B47" s="274"/>
      <c r="C47" s="275"/>
      <c r="D47" s="273" t="s">
        <v>1593</v>
      </c>
      <c r="E47" s="273"/>
      <c r="F47" s="273"/>
      <c r="G47" s="273"/>
      <c r="H47" s="273"/>
      <c r="I47" s="273"/>
      <c r="J47" s="273"/>
      <c r="K47" s="271"/>
    </row>
    <row r="48" spans="2:11" s="1" customFormat="1" ht="15" customHeight="1">
      <c r="B48" s="274"/>
      <c r="C48" s="275"/>
      <c r="D48" s="275"/>
      <c r="E48" s="273" t="s">
        <v>1594</v>
      </c>
      <c r="F48" s="273"/>
      <c r="G48" s="273"/>
      <c r="H48" s="273"/>
      <c r="I48" s="273"/>
      <c r="J48" s="273"/>
      <c r="K48" s="271"/>
    </row>
    <row r="49" spans="2:11" s="1" customFormat="1" ht="15" customHeight="1">
      <c r="B49" s="274"/>
      <c r="C49" s="275"/>
      <c r="D49" s="275"/>
      <c r="E49" s="273" t="s">
        <v>1595</v>
      </c>
      <c r="F49" s="273"/>
      <c r="G49" s="273"/>
      <c r="H49" s="273"/>
      <c r="I49" s="273"/>
      <c r="J49" s="273"/>
      <c r="K49" s="271"/>
    </row>
    <row r="50" spans="2:11" s="1" customFormat="1" ht="15" customHeight="1">
      <c r="B50" s="274"/>
      <c r="C50" s="275"/>
      <c r="D50" s="275"/>
      <c r="E50" s="273" t="s">
        <v>1596</v>
      </c>
      <c r="F50" s="273"/>
      <c r="G50" s="273"/>
      <c r="H50" s="273"/>
      <c r="I50" s="273"/>
      <c r="J50" s="273"/>
      <c r="K50" s="271"/>
    </row>
    <row r="51" spans="2:11" s="1" customFormat="1" ht="15" customHeight="1">
      <c r="B51" s="274"/>
      <c r="C51" s="275"/>
      <c r="D51" s="273" t="s">
        <v>1597</v>
      </c>
      <c r="E51" s="273"/>
      <c r="F51" s="273"/>
      <c r="G51" s="273"/>
      <c r="H51" s="273"/>
      <c r="I51" s="273"/>
      <c r="J51" s="273"/>
      <c r="K51" s="271"/>
    </row>
    <row r="52" spans="2:11" s="1" customFormat="1" ht="25.5" customHeight="1">
      <c r="B52" s="269"/>
      <c r="C52" s="270" t="s">
        <v>1598</v>
      </c>
      <c r="D52" s="270"/>
      <c r="E52" s="270"/>
      <c r="F52" s="270"/>
      <c r="G52" s="270"/>
      <c r="H52" s="270"/>
      <c r="I52" s="270"/>
      <c r="J52" s="270"/>
      <c r="K52" s="271"/>
    </row>
    <row r="53" spans="2:11" s="1" customFormat="1" ht="5.25" customHeight="1">
      <c r="B53" s="269"/>
      <c r="C53" s="272"/>
      <c r="D53" s="272"/>
      <c r="E53" s="272"/>
      <c r="F53" s="272"/>
      <c r="G53" s="272"/>
      <c r="H53" s="272"/>
      <c r="I53" s="272"/>
      <c r="J53" s="272"/>
      <c r="K53" s="271"/>
    </row>
    <row r="54" spans="2:11" s="1" customFormat="1" ht="15" customHeight="1">
      <c r="B54" s="269"/>
      <c r="C54" s="273" t="s">
        <v>1599</v>
      </c>
      <c r="D54" s="273"/>
      <c r="E54" s="273"/>
      <c r="F54" s="273"/>
      <c r="G54" s="273"/>
      <c r="H54" s="273"/>
      <c r="I54" s="273"/>
      <c r="J54" s="273"/>
      <c r="K54" s="271"/>
    </row>
    <row r="55" spans="2:11" s="1" customFormat="1" ht="15" customHeight="1">
      <c r="B55" s="269"/>
      <c r="C55" s="273" t="s">
        <v>1600</v>
      </c>
      <c r="D55" s="273"/>
      <c r="E55" s="273"/>
      <c r="F55" s="273"/>
      <c r="G55" s="273"/>
      <c r="H55" s="273"/>
      <c r="I55" s="273"/>
      <c r="J55" s="273"/>
      <c r="K55" s="271"/>
    </row>
    <row r="56" spans="2:11" s="1" customFormat="1" ht="12.75" customHeight="1">
      <c r="B56" s="269"/>
      <c r="C56" s="273"/>
      <c r="D56" s="273"/>
      <c r="E56" s="273"/>
      <c r="F56" s="273"/>
      <c r="G56" s="273"/>
      <c r="H56" s="273"/>
      <c r="I56" s="273"/>
      <c r="J56" s="273"/>
      <c r="K56" s="271"/>
    </row>
    <row r="57" spans="2:11" s="1" customFormat="1" ht="15" customHeight="1">
      <c r="B57" s="269"/>
      <c r="C57" s="273" t="s">
        <v>1601</v>
      </c>
      <c r="D57" s="273"/>
      <c r="E57" s="273"/>
      <c r="F57" s="273"/>
      <c r="G57" s="273"/>
      <c r="H57" s="273"/>
      <c r="I57" s="273"/>
      <c r="J57" s="273"/>
      <c r="K57" s="271"/>
    </row>
    <row r="58" spans="2:11" s="1" customFormat="1" ht="15" customHeight="1">
      <c r="B58" s="269"/>
      <c r="C58" s="275"/>
      <c r="D58" s="273" t="s">
        <v>1602</v>
      </c>
      <c r="E58" s="273"/>
      <c r="F58" s="273"/>
      <c r="G58" s="273"/>
      <c r="H58" s="273"/>
      <c r="I58" s="273"/>
      <c r="J58" s="273"/>
      <c r="K58" s="271"/>
    </row>
    <row r="59" spans="2:11" s="1" customFormat="1" ht="15" customHeight="1">
      <c r="B59" s="269"/>
      <c r="C59" s="275"/>
      <c r="D59" s="273" t="s">
        <v>1603</v>
      </c>
      <c r="E59" s="273"/>
      <c r="F59" s="273"/>
      <c r="G59" s="273"/>
      <c r="H59" s="273"/>
      <c r="I59" s="273"/>
      <c r="J59" s="273"/>
      <c r="K59" s="271"/>
    </row>
    <row r="60" spans="2:11" s="1" customFormat="1" ht="15" customHeight="1">
      <c r="B60" s="269"/>
      <c r="C60" s="275"/>
      <c r="D60" s="273" t="s">
        <v>1604</v>
      </c>
      <c r="E60" s="273"/>
      <c r="F60" s="273"/>
      <c r="G60" s="273"/>
      <c r="H60" s="273"/>
      <c r="I60" s="273"/>
      <c r="J60" s="273"/>
      <c r="K60" s="271"/>
    </row>
    <row r="61" spans="2:11" s="1" customFormat="1" ht="15" customHeight="1">
      <c r="B61" s="269"/>
      <c r="C61" s="275"/>
      <c r="D61" s="273" t="s">
        <v>1605</v>
      </c>
      <c r="E61" s="273"/>
      <c r="F61" s="273"/>
      <c r="G61" s="273"/>
      <c r="H61" s="273"/>
      <c r="I61" s="273"/>
      <c r="J61" s="273"/>
      <c r="K61" s="271"/>
    </row>
    <row r="62" spans="2:11" s="1" customFormat="1" ht="15" customHeight="1">
      <c r="B62" s="269"/>
      <c r="C62" s="275"/>
      <c r="D62" s="278" t="s">
        <v>1606</v>
      </c>
      <c r="E62" s="278"/>
      <c r="F62" s="278"/>
      <c r="G62" s="278"/>
      <c r="H62" s="278"/>
      <c r="I62" s="278"/>
      <c r="J62" s="278"/>
      <c r="K62" s="271"/>
    </row>
    <row r="63" spans="2:11" s="1" customFormat="1" ht="15" customHeight="1">
      <c r="B63" s="269"/>
      <c r="C63" s="275"/>
      <c r="D63" s="273" t="s">
        <v>1607</v>
      </c>
      <c r="E63" s="273"/>
      <c r="F63" s="273"/>
      <c r="G63" s="273"/>
      <c r="H63" s="273"/>
      <c r="I63" s="273"/>
      <c r="J63" s="273"/>
      <c r="K63" s="271"/>
    </row>
    <row r="64" spans="2:11" s="1" customFormat="1" ht="12.75" customHeight="1">
      <c r="B64" s="269"/>
      <c r="C64" s="275"/>
      <c r="D64" s="275"/>
      <c r="E64" s="279"/>
      <c r="F64" s="275"/>
      <c r="G64" s="275"/>
      <c r="H64" s="275"/>
      <c r="I64" s="275"/>
      <c r="J64" s="275"/>
      <c r="K64" s="271"/>
    </row>
    <row r="65" spans="2:11" s="1" customFormat="1" ht="15" customHeight="1">
      <c r="B65" s="269"/>
      <c r="C65" s="275"/>
      <c r="D65" s="273" t="s">
        <v>1608</v>
      </c>
      <c r="E65" s="273"/>
      <c r="F65" s="273"/>
      <c r="G65" s="273"/>
      <c r="H65" s="273"/>
      <c r="I65" s="273"/>
      <c r="J65" s="273"/>
      <c r="K65" s="271"/>
    </row>
    <row r="66" spans="2:11" s="1" customFormat="1" ht="15" customHeight="1">
      <c r="B66" s="269"/>
      <c r="C66" s="275"/>
      <c r="D66" s="278" t="s">
        <v>1609</v>
      </c>
      <c r="E66" s="278"/>
      <c r="F66" s="278"/>
      <c r="G66" s="278"/>
      <c r="H66" s="278"/>
      <c r="I66" s="278"/>
      <c r="J66" s="278"/>
      <c r="K66" s="271"/>
    </row>
    <row r="67" spans="2:11" s="1" customFormat="1" ht="15" customHeight="1">
      <c r="B67" s="269"/>
      <c r="C67" s="275"/>
      <c r="D67" s="273" t="s">
        <v>1610</v>
      </c>
      <c r="E67" s="273"/>
      <c r="F67" s="273"/>
      <c r="G67" s="273"/>
      <c r="H67" s="273"/>
      <c r="I67" s="273"/>
      <c r="J67" s="273"/>
      <c r="K67" s="271"/>
    </row>
    <row r="68" spans="2:11" s="1" customFormat="1" ht="15" customHeight="1">
      <c r="B68" s="269"/>
      <c r="C68" s="275"/>
      <c r="D68" s="273" t="s">
        <v>1611</v>
      </c>
      <c r="E68" s="273"/>
      <c r="F68" s="273"/>
      <c r="G68" s="273"/>
      <c r="H68" s="273"/>
      <c r="I68" s="273"/>
      <c r="J68" s="273"/>
      <c r="K68" s="271"/>
    </row>
    <row r="69" spans="2:11" s="1" customFormat="1" ht="15" customHeight="1">
      <c r="B69" s="269"/>
      <c r="C69" s="275"/>
      <c r="D69" s="273" t="s">
        <v>1612</v>
      </c>
      <c r="E69" s="273"/>
      <c r="F69" s="273"/>
      <c r="G69" s="273"/>
      <c r="H69" s="273"/>
      <c r="I69" s="273"/>
      <c r="J69" s="273"/>
      <c r="K69" s="271"/>
    </row>
    <row r="70" spans="2:11" s="1" customFormat="1" ht="15" customHeight="1">
      <c r="B70" s="269"/>
      <c r="C70" s="275"/>
      <c r="D70" s="273" t="s">
        <v>1613</v>
      </c>
      <c r="E70" s="273"/>
      <c r="F70" s="273"/>
      <c r="G70" s="273"/>
      <c r="H70" s="273"/>
      <c r="I70" s="273"/>
      <c r="J70" s="273"/>
      <c r="K70" s="271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289" t="s">
        <v>1614</v>
      </c>
      <c r="D75" s="289"/>
      <c r="E75" s="289"/>
      <c r="F75" s="289"/>
      <c r="G75" s="289"/>
      <c r="H75" s="289"/>
      <c r="I75" s="289"/>
      <c r="J75" s="289"/>
      <c r="K75" s="290"/>
    </row>
    <row r="76" spans="2:11" s="1" customFormat="1" ht="17.25" customHeight="1">
      <c r="B76" s="288"/>
      <c r="C76" s="291" t="s">
        <v>1615</v>
      </c>
      <c r="D76" s="291"/>
      <c r="E76" s="291"/>
      <c r="F76" s="291" t="s">
        <v>1616</v>
      </c>
      <c r="G76" s="292"/>
      <c r="H76" s="291" t="s">
        <v>54</v>
      </c>
      <c r="I76" s="291" t="s">
        <v>57</v>
      </c>
      <c r="J76" s="291" t="s">
        <v>1617</v>
      </c>
      <c r="K76" s="290"/>
    </row>
    <row r="77" spans="2:11" s="1" customFormat="1" ht="17.25" customHeight="1">
      <c r="B77" s="288"/>
      <c r="C77" s="293" t="s">
        <v>1618</v>
      </c>
      <c r="D77" s="293"/>
      <c r="E77" s="293"/>
      <c r="F77" s="294" t="s">
        <v>1619</v>
      </c>
      <c r="G77" s="295"/>
      <c r="H77" s="293"/>
      <c r="I77" s="293"/>
      <c r="J77" s="293" t="s">
        <v>1620</v>
      </c>
      <c r="K77" s="290"/>
    </row>
    <row r="78" spans="2:11" s="1" customFormat="1" ht="5.25" customHeight="1">
      <c r="B78" s="288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8"/>
      <c r="C79" s="276" t="s">
        <v>53</v>
      </c>
      <c r="D79" s="296"/>
      <c r="E79" s="296"/>
      <c r="F79" s="298" t="s">
        <v>1621</v>
      </c>
      <c r="G79" s="297"/>
      <c r="H79" s="276" t="s">
        <v>1622</v>
      </c>
      <c r="I79" s="276" t="s">
        <v>1623</v>
      </c>
      <c r="J79" s="276">
        <v>20</v>
      </c>
      <c r="K79" s="290"/>
    </row>
    <row r="80" spans="2:11" s="1" customFormat="1" ht="15" customHeight="1">
      <c r="B80" s="288"/>
      <c r="C80" s="276" t="s">
        <v>1624</v>
      </c>
      <c r="D80" s="276"/>
      <c r="E80" s="276"/>
      <c r="F80" s="298" t="s">
        <v>1621</v>
      </c>
      <c r="G80" s="297"/>
      <c r="H80" s="276" t="s">
        <v>1625</v>
      </c>
      <c r="I80" s="276" t="s">
        <v>1623</v>
      </c>
      <c r="J80" s="276">
        <v>120</v>
      </c>
      <c r="K80" s="290"/>
    </row>
    <row r="81" spans="2:11" s="1" customFormat="1" ht="15" customHeight="1">
      <c r="B81" s="299"/>
      <c r="C81" s="276" t="s">
        <v>1626</v>
      </c>
      <c r="D81" s="276"/>
      <c r="E81" s="276"/>
      <c r="F81" s="298" t="s">
        <v>1627</v>
      </c>
      <c r="G81" s="297"/>
      <c r="H81" s="276" t="s">
        <v>1628</v>
      </c>
      <c r="I81" s="276" t="s">
        <v>1623</v>
      </c>
      <c r="J81" s="276">
        <v>50</v>
      </c>
      <c r="K81" s="290"/>
    </row>
    <row r="82" spans="2:11" s="1" customFormat="1" ht="15" customHeight="1">
      <c r="B82" s="299"/>
      <c r="C82" s="276" t="s">
        <v>1629</v>
      </c>
      <c r="D82" s="276"/>
      <c r="E82" s="276"/>
      <c r="F82" s="298" t="s">
        <v>1621</v>
      </c>
      <c r="G82" s="297"/>
      <c r="H82" s="276" t="s">
        <v>1630</v>
      </c>
      <c r="I82" s="276" t="s">
        <v>1631</v>
      </c>
      <c r="J82" s="276"/>
      <c r="K82" s="290"/>
    </row>
    <row r="83" spans="2:11" s="1" customFormat="1" ht="15" customHeight="1">
      <c r="B83" s="299"/>
      <c r="C83" s="300" t="s">
        <v>1632</v>
      </c>
      <c r="D83" s="300"/>
      <c r="E83" s="300"/>
      <c r="F83" s="301" t="s">
        <v>1627</v>
      </c>
      <c r="G83" s="300"/>
      <c r="H83" s="300" t="s">
        <v>1633</v>
      </c>
      <c r="I83" s="300" t="s">
        <v>1623</v>
      </c>
      <c r="J83" s="300">
        <v>15</v>
      </c>
      <c r="K83" s="290"/>
    </row>
    <row r="84" spans="2:11" s="1" customFormat="1" ht="15" customHeight="1">
      <c r="B84" s="299"/>
      <c r="C84" s="300" t="s">
        <v>1634</v>
      </c>
      <c r="D84" s="300"/>
      <c r="E84" s="300"/>
      <c r="F84" s="301" t="s">
        <v>1627</v>
      </c>
      <c r="G84" s="300"/>
      <c r="H84" s="300" t="s">
        <v>1635</v>
      </c>
      <c r="I84" s="300" t="s">
        <v>1623</v>
      </c>
      <c r="J84" s="300">
        <v>15</v>
      </c>
      <c r="K84" s="290"/>
    </row>
    <row r="85" spans="2:11" s="1" customFormat="1" ht="15" customHeight="1">
      <c r="B85" s="299"/>
      <c r="C85" s="300" t="s">
        <v>1636</v>
      </c>
      <c r="D85" s="300"/>
      <c r="E85" s="300"/>
      <c r="F85" s="301" t="s">
        <v>1627</v>
      </c>
      <c r="G85" s="300"/>
      <c r="H85" s="300" t="s">
        <v>1637</v>
      </c>
      <c r="I85" s="300" t="s">
        <v>1623</v>
      </c>
      <c r="J85" s="300">
        <v>20</v>
      </c>
      <c r="K85" s="290"/>
    </row>
    <row r="86" spans="2:11" s="1" customFormat="1" ht="15" customHeight="1">
      <c r="B86" s="299"/>
      <c r="C86" s="300" t="s">
        <v>1638</v>
      </c>
      <c r="D86" s="300"/>
      <c r="E86" s="300"/>
      <c r="F86" s="301" t="s">
        <v>1627</v>
      </c>
      <c r="G86" s="300"/>
      <c r="H86" s="300" t="s">
        <v>1639</v>
      </c>
      <c r="I86" s="300" t="s">
        <v>1623</v>
      </c>
      <c r="J86" s="300">
        <v>20</v>
      </c>
      <c r="K86" s="290"/>
    </row>
    <row r="87" spans="2:11" s="1" customFormat="1" ht="15" customHeight="1">
      <c r="B87" s="299"/>
      <c r="C87" s="276" t="s">
        <v>1640</v>
      </c>
      <c r="D87" s="276"/>
      <c r="E87" s="276"/>
      <c r="F87" s="298" t="s">
        <v>1627</v>
      </c>
      <c r="G87" s="297"/>
      <c r="H87" s="276" t="s">
        <v>1641</v>
      </c>
      <c r="I87" s="276" t="s">
        <v>1623</v>
      </c>
      <c r="J87" s="276">
        <v>50</v>
      </c>
      <c r="K87" s="290"/>
    </row>
    <row r="88" spans="2:11" s="1" customFormat="1" ht="15" customHeight="1">
      <c r="B88" s="299"/>
      <c r="C88" s="276" t="s">
        <v>1642</v>
      </c>
      <c r="D88" s="276"/>
      <c r="E88" s="276"/>
      <c r="F88" s="298" t="s">
        <v>1627</v>
      </c>
      <c r="G88" s="297"/>
      <c r="H88" s="276" t="s">
        <v>1643</v>
      </c>
      <c r="I88" s="276" t="s">
        <v>1623</v>
      </c>
      <c r="J88" s="276">
        <v>20</v>
      </c>
      <c r="K88" s="290"/>
    </row>
    <row r="89" spans="2:11" s="1" customFormat="1" ht="15" customHeight="1">
      <c r="B89" s="299"/>
      <c r="C89" s="276" t="s">
        <v>1644</v>
      </c>
      <c r="D89" s="276"/>
      <c r="E89" s="276"/>
      <c r="F89" s="298" t="s">
        <v>1627</v>
      </c>
      <c r="G89" s="297"/>
      <c r="H89" s="276" t="s">
        <v>1645</v>
      </c>
      <c r="I89" s="276" t="s">
        <v>1623</v>
      </c>
      <c r="J89" s="276">
        <v>20</v>
      </c>
      <c r="K89" s="290"/>
    </row>
    <row r="90" spans="2:11" s="1" customFormat="1" ht="15" customHeight="1">
      <c r="B90" s="299"/>
      <c r="C90" s="276" t="s">
        <v>1646</v>
      </c>
      <c r="D90" s="276"/>
      <c r="E90" s="276"/>
      <c r="F90" s="298" t="s">
        <v>1627</v>
      </c>
      <c r="G90" s="297"/>
      <c r="H90" s="276" t="s">
        <v>1647</v>
      </c>
      <c r="I90" s="276" t="s">
        <v>1623</v>
      </c>
      <c r="J90" s="276">
        <v>50</v>
      </c>
      <c r="K90" s="290"/>
    </row>
    <row r="91" spans="2:11" s="1" customFormat="1" ht="15" customHeight="1">
      <c r="B91" s="299"/>
      <c r="C91" s="276" t="s">
        <v>1648</v>
      </c>
      <c r="D91" s="276"/>
      <c r="E91" s="276"/>
      <c r="F91" s="298" t="s">
        <v>1627</v>
      </c>
      <c r="G91" s="297"/>
      <c r="H91" s="276" t="s">
        <v>1648</v>
      </c>
      <c r="I91" s="276" t="s">
        <v>1623</v>
      </c>
      <c r="J91" s="276">
        <v>50</v>
      </c>
      <c r="K91" s="290"/>
    </row>
    <row r="92" spans="2:11" s="1" customFormat="1" ht="15" customHeight="1">
      <c r="B92" s="299"/>
      <c r="C92" s="276" t="s">
        <v>1649</v>
      </c>
      <c r="D92" s="276"/>
      <c r="E92" s="276"/>
      <c r="F92" s="298" t="s">
        <v>1627</v>
      </c>
      <c r="G92" s="297"/>
      <c r="H92" s="276" t="s">
        <v>1650</v>
      </c>
      <c r="I92" s="276" t="s">
        <v>1623</v>
      </c>
      <c r="J92" s="276">
        <v>255</v>
      </c>
      <c r="K92" s="290"/>
    </row>
    <row r="93" spans="2:11" s="1" customFormat="1" ht="15" customHeight="1">
      <c r="B93" s="299"/>
      <c r="C93" s="276" t="s">
        <v>1651</v>
      </c>
      <c r="D93" s="276"/>
      <c r="E93" s="276"/>
      <c r="F93" s="298" t="s">
        <v>1621</v>
      </c>
      <c r="G93" s="297"/>
      <c r="H93" s="276" t="s">
        <v>1652</v>
      </c>
      <c r="I93" s="276" t="s">
        <v>1653</v>
      </c>
      <c r="J93" s="276"/>
      <c r="K93" s="290"/>
    </row>
    <row r="94" spans="2:11" s="1" customFormat="1" ht="15" customHeight="1">
      <c r="B94" s="299"/>
      <c r="C94" s="276" t="s">
        <v>1654</v>
      </c>
      <c r="D94" s="276"/>
      <c r="E94" s="276"/>
      <c r="F94" s="298" t="s">
        <v>1621</v>
      </c>
      <c r="G94" s="297"/>
      <c r="H94" s="276" t="s">
        <v>1655</v>
      </c>
      <c r="I94" s="276" t="s">
        <v>1656</v>
      </c>
      <c r="J94" s="276"/>
      <c r="K94" s="290"/>
    </row>
    <row r="95" spans="2:11" s="1" customFormat="1" ht="15" customHeight="1">
      <c r="B95" s="299"/>
      <c r="C95" s="276" t="s">
        <v>1657</v>
      </c>
      <c r="D95" s="276"/>
      <c r="E95" s="276"/>
      <c r="F95" s="298" t="s">
        <v>1621</v>
      </c>
      <c r="G95" s="297"/>
      <c r="H95" s="276" t="s">
        <v>1657</v>
      </c>
      <c r="I95" s="276" t="s">
        <v>1656</v>
      </c>
      <c r="J95" s="276"/>
      <c r="K95" s="290"/>
    </row>
    <row r="96" spans="2:11" s="1" customFormat="1" ht="15" customHeight="1">
      <c r="B96" s="299"/>
      <c r="C96" s="276" t="s">
        <v>38</v>
      </c>
      <c r="D96" s="276"/>
      <c r="E96" s="276"/>
      <c r="F96" s="298" t="s">
        <v>1621</v>
      </c>
      <c r="G96" s="297"/>
      <c r="H96" s="276" t="s">
        <v>1658</v>
      </c>
      <c r="I96" s="276" t="s">
        <v>1656</v>
      </c>
      <c r="J96" s="276"/>
      <c r="K96" s="290"/>
    </row>
    <row r="97" spans="2:11" s="1" customFormat="1" ht="15" customHeight="1">
      <c r="B97" s="299"/>
      <c r="C97" s="276" t="s">
        <v>48</v>
      </c>
      <c r="D97" s="276"/>
      <c r="E97" s="276"/>
      <c r="F97" s="298" t="s">
        <v>1621</v>
      </c>
      <c r="G97" s="297"/>
      <c r="H97" s="276" t="s">
        <v>1659</v>
      </c>
      <c r="I97" s="276" t="s">
        <v>1656</v>
      </c>
      <c r="J97" s="276"/>
      <c r="K97" s="290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289" t="s">
        <v>1660</v>
      </c>
      <c r="D102" s="289"/>
      <c r="E102" s="289"/>
      <c r="F102" s="289"/>
      <c r="G102" s="289"/>
      <c r="H102" s="289"/>
      <c r="I102" s="289"/>
      <c r="J102" s="289"/>
      <c r="K102" s="290"/>
    </row>
    <row r="103" spans="2:11" s="1" customFormat="1" ht="17.25" customHeight="1">
      <c r="B103" s="288"/>
      <c r="C103" s="291" t="s">
        <v>1615</v>
      </c>
      <c r="D103" s="291"/>
      <c r="E103" s="291"/>
      <c r="F103" s="291" t="s">
        <v>1616</v>
      </c>
      <c r="G103" s="292"/>
      <c r="H103" s="291" t="s">
        <v>54</v>
      </c>
      <c r="I103" s="291" t="s">
        <v>57</v>
      </c>
      <c r="J103" s="291" t="s">
        <v>1617</v>
      </c>
      <c r="K103" s="290"/>
    </row>
    <row r="104" spans="2:11" s="1" customFormat="1" ht="17.25" customHeight="1">
      <c r="B104" s="288"/>
      <c r="C104" s="293" t="s">
        <v>1618</v>
      </c>
      <c r="D104" s="293"/>
      <c r="E104" s="293"/>
      <c r="F104" s="294" t="s">
        <v>1619</v>
      </c>
      <c r="G104" s="295"/>
      <c r="H104" s="293"/>
      <c r="I104" s="293"/>
      <c r="J104" s="293" t="s">
        <v>1620</v>
      </c>
      <c r="K104" s="290"/>
    </row>
    <row r="105" spans="2:11" s="1" customFormat="1" ht="5.25" customHeight="1">
      <c r="B105" s="288"/>
      <c r="C105" s="291"/>
      <c r="D105" s="291"/>
      <c r="E105" s="291"/>
      <c r="F105" s="291"/>
      <c r="G105" s="307"/>
      <c r="H105" s="291"/>
      <c r="I105" s="291"/>
      <c r="J105" s="291"/>
      <c r="K105" s="290"/>
    </row>
    <row r="106" spans="2:11" s="1" customFormat="1" ht="15" customHeight="1">
      <c r="B106" s="288"/>
      <c r="C106" s="276" t="s">
        <v>53</v>
      </c>
      <c r="D106" s="296"/>
      <c r="E106" s="296"/>
      <c r="F106" s="298" t="s">
        <v>1621</v>
      </c>
      <c r="G106" s="307"/>
      <c r="H106" s="276" t="s">
        <v>1661</v>
      </c>
      <c r="I106" s="276" t="s">
        <v>1623</v>
      </c>
      <c r="J106" s="276">
        <v>20</v>
      </c>
      <c r="K106" s="290"/>
    </row>
    <row r="107" spans="2:11" s="1" customFormat="1" ht="15" customHeight="1">
      <c r="B107" s="288"/>
      <c r="C107" s="276" t="s">
        <v>1624</v>
      </c>
      <c r="D107" s="276"/>
      <c r="E107" s="276"/>
      <c r="F107" s="298" t="s">
        <v>1621</v>
      </c>
      <c r="G107" s="276"/>
      <c r="H107" s="276" t="s">
        <v>1661</v>
      </c>
      <c r="I107" s="276" t="s">
        <v>1623</v>
      </c>
      <c r="J107" s="276">
        <v>120</v>
      </c>
      <c r="K107" s="290"/>
    </row>
    <row r="108" spans="2:11" s="1" customFormat="1" ht="15" customHeight="1">
      <c r="B108" s="299"/>
      <c r="C108" s="276" t="s">
        <v>1626</v>
      </c>
      <c r="D108" s="276"/>
      <c r="E108" s="276"/>
      <c r="F108" s="298" t="s">
        <v>1627</v>
      </c>
      <c r="G108" s="276"/>
      <c r="H108" s="276" t="s">
        <v>1661</v>
      </c>
      <c r="I108" s="276" t="s">
        <v>1623</v>
      </c>
      <c r="J108" s="276">
        <v>50</v>
      </c>
      <c r="K108" s="290"/>
    </row>
    <row r="109" spans="2:11" s="1" customFormat="1" ht="15" customHeight="1">
      <c r="B109" s="299"/>
      <c r="C109" s="276" t="s">
        <v>1629</v>
      </c>
      <c r="D109" s="276"/>
      <c r="E109" s="276"/>
      <c r="F109" s="298" t="s">
        <v>1621</v>
      </c>
      <c r="G109" s="276"/>
      <c r="H109" s="276" t="s">
        <v>1661</v>
      </c>
      <c r="I109" s="276" t="s">
        <v>1631</v>
      </c>
      <c r="J109" s="276"/>
      <c r="K109" s="290"/>
    </row>
    <row r="110" spans="2:11" s="1" customFormat="1" ht="15" customHeight="1">
      <c r="B110" s="299"/>
      <c r="C110" s="276" t="s">
        <v>1640</v>
      </c>
      <c r="D110" s="276"/>
      <c r="E110" s="276"/>
      <c r="F110" s="298" t="s">
        <v>1627</v>
      </c>
      <c r="G110" s="276"/>
      <c r="H110" s="276" t="s">
        <v>1661</v>
      </c>
      <c r="I110" s="276" t="s">
        <v>1623</v>
      </c>
      <c r="J110" s="276">
        <v>50</v>
      </c>
      <c r="K110" s="290"/>
    </row>
    <row r="111" spans="2:11" s="1" customFormat="1" ht="15" customHeight="1">
      <c r="B111" s="299"/>
      <c r="C111" s="276" t="s">
        <v>1648</v>
      </c>
      <c r="D111" s="276"/>
      <c r="E111" s="276"/>
      <c r="F111" s="298" t="s">
        <v>1627</v>
      </c>
      <c r="G111" s="276"/>
      <c r="H111" s="276" t="s">
        <v>1661</v>
      </c>
      <c r="I111" s="276" t="s">
        <v>1623</v>
      </c>
      <c r="J111" s="276">
        <v>50</v>
      </c>
      <c r="K111" s="290"/>
    </row>
    <row r="112" spans="2:11" s="1" customFormat="1" ht="15" customHeight="1">
      <c r="B112" s="299"/>
      <c r="C112" s="276" t="s">
        <v>1646</v>
      </c>
      <c r="D112" s="276"/>
      <c r="E112" s="276"/>
      <c r="F112" s="298" t="s">
        <v>1627</v>
      </c>
      <c r="G112" s="276"/>
      <c r="H112" s="276" t="s">
        <v>1661</v>
      </c>
      <c r="I112" s="276" t="s">
        <v>1623</v>
      </c>
      <c r="J112" s="276">
        <v>50</v>
      </c>
      <c r="K112" s="290"/>
    </row>
    <row r="113" spans="2:11" s="1" customFormat="1" ht="15" customHeight="1">
      <c r="B113" s="299"/>
      <c r="C113" s="276" t="s">
        <v>53</v>
      </c>
      <c r="D113" s="276"/>
      <c r="E113" s="276"/>
      <c r="F113" s="298" t="s">
        <v>1621</v>
      </c>
      <c r="G113" s="276"/>
      <c r="H113" s="276" t="s">
        <v>1662</v>
      </c>
      <c r="I113" s="276" t="s">
        <v>1623</v>
      </c>
      <c r="J113" s="276">
        <v>20</v>
      </c>
      <c r="K113" s="290"/>
    </row>
    <row r="114" spans="2:11" s="1" customFormat="1" ht="15" customHeight="1">
      <c r="B114" s="299"/>
      <c r="C114" s="276" t="s">
        <v>1663</v>
      </c>
      <c r="D114" s="276"/>
      <c r="E114" s="276"/>
      <c r="F114" s="298" t="s">
        <v>1621</v>
      </c>
      <c r="G114" s="276"/>
      <c r="H114" s="276" t="s">
        <v>1664</v>
      </c>
      <c r="I114" s="276" t="s">
        <v>1623</v>
      </c>
      <c r="J114" s="276">
        <v>120</v>
      </c>
      <c r="K114" s="290"/>
    </row>
    <row r="115" spans="2:11" s="1" customFormat="1" ht="15" customHeight="1">
      <c r="B115" s="299"/>
      <c r="C115" s="276" t="s">
        <v>38</v>
      </c>
      <c r="D115" s="276"/>
      <c r="E115" s="276"/>
      <c r="F115" s="298" t="s">
        <v>1621</v>
      </c>
      <c r="G115" s="276"/>
      <c r="H115" s="276" t="s">
        <v>1665</v>
      </c>
      <c r="I115" s="276" t="s">
        <v>1656</v>
      </c>
      <c r="J115" s="276"/>
      <c r="K115" s="290"/>
    </row>
    <row r="116" spans="2:11" s="1" customFormat="1" ht="15" customHeight="1">
      <c r="B116" s="299"/>
      <c r="C116" s="276" t="s">
        <v>48</v>
      </c>
      <c r="D116" s="276"/>
      <c r="E116" s="276"/>
      <c r="F116" s="298" t="s">
        <v>1621</v>
      </c>
      <c r="G116" s="276"/>
      <c r="H116" s="276" t="s">
        <v>1666</v>
      </c>
      <c r="I116" s="276" t="s">
        <v>1656</v>
      </c>
      <c r="J116" s="276"/>
      <c r="K116" s="290"/>
    </row>
    <row r="117" spans="2:11" s="1" customFormat="1" ht="15" customHeight="1">
      <c r="B117" s="299"/>
      <c r="C117" s="276" t="s">
        <v>57</v>
      </c>
      <c r="D117" s="276"/>
      <c r="E117" s="276"/>
      <c r="F117" s="298" t="s">
        <v>1621</v>
      </c>
      <c r="G117" s="276"/>
      <c r="H117" s="276" t="s">
        <v>1667</v>
      </c>
      <c r="I117" s="276" t="s">
        <v>1668</v>
      </c>
      <c r="J117" s="276"/>
      <c r="K117" s="290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273"/>
      <c r="D119" s="273"/>
      <c r="E119" s="273"/>
      <c r="F119" s="310"/>
      <c r="G119" s="273"/>
      <c r="H119" s="273"/>
      <c r="I119" s="273"/>
      <c r="J119" s="273"/>
      <c r="K119" s="309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</row>
    <row r="122" spans="2:11" s="1" customFormat="1" ht="45" customHeight="1">
      <c r="B122" s="314"/>
      <c r="C122" s="267" t="s">
        <v>1669</v>
      </c>
      <c r="D122" s="267"/>
      <c r="E122" s="267"/>
      <c r="F122" s="267"/>
      <c r="G122" s="267"/>
      <c r="H122" s="267"/>
      <c r="I122" s="267"/>
      <c r="J122" s="267"/>
      <c r="K122" s="315"/>
    </row>
    <row r="123" spans="2:11" s="1" customFormat="1" ht="17.25" customHeight="1">
      <c r="B123" s="316"/>
      <c r="C123" s="291" t="s">
        <v>1615</v>
      </c>
      <c r="D123" s="291"/>
      <c r="E123" s="291"/>
      <c r="F123" s="291" t="s">
        <v>1616</v>
      </c>
      <c r="G123" s="292"/>
      <c r="H123" s="291" t="s">
        <v>54</v>
      </c>
      <c r="I123" s="291" t="s">
        <v>57</v>
      </c>
      <c r="J123" s="291" t="s">
        <v>1617</v>
      </c>
      <c r="K123" s="317"/>
    </row>
    <row r="124" spans="2:11" s="1" customFormat="1" ht="17.25" customHeight="1">
      <c r="B124" s="316"/>
      <c r="C124" s="293" t="s">
        <v>1618</v>
      </c>
      <c r="D124" s="293"/>
      <c r="E124" s="293"/>
      <c r="F124" s="294" t="s">
        <v>1619</v>
      </c>
      <c r="G124" s="295"/>
      <c r="H124" s="293"/>
      <c r="I124" s="293"/>
      <c r="J124" s="293" t="s">
        <v>1620</v>
      </c>
      <c r="K124" s="317"/>
    </row>
    <row r="125" spans="2:11" s="1" customFormat="1" ht="5.25" customHeight="1">
      <c r="B125" s="318"/>
      <c r="C125" s="296"/>
      <c r="D125" s="296"/>
      <c r="E125" s="296"/>
      <c r="F125" s="296"/>
      <c r="G125" s="276"/>
      <c r="H125" s="296"/>
      <c r="I125" s="296"/>
      <c r="J125" s="296"/>
      <c r="K125" s="319"/>
    </row>
    <row r="126" spans="2:11" s="1" customFormat="1" ht="15" customHeight="1">
      <c r="B126" s="318"/>
      <c r="C126" s="276" t="s">
        <v>1624</v>
      </c>
      <c r="D126" s="296"/>
      <c r="E126" s="296"/>
      <c r="F126" s="298" t="s">
        <v>1621</v>
      </c>
      <c r="G126" s="276"/>
      <c r="H126" s="276" t="s">
        <v>1661</v>
      </c>
      <c r="I126" s="276" t="s">
        <v>1623</v>
      </c>
      <c r="J126" s="276">
        <v>120</v>
      </c>
      <c r="K126" s="320"/>
    </row>
    <row r="127" spans="2:11" s="1" customFormat="1" ht="15" customHeight="1">
      <c r="B127" s="318"/>
      <c r="C127" s="276" t="s">
        <v>1670</v>
      </c>
      <c r="D127" s="276"/>
      <c r="E127" s="276"/>
      <c r="F127" s="298" t="s">
        <v>1621</v>
      </c>
      <c r="G127" s="276"/>
      <c r="H127" s="276" t="s">
        <v>1671</v>
      </c>
      <c r="I127" s="276" t="s">
        <v>1623</v>
      </c>
      <c r="J127" s="276" t="s">
        <v>1672</v>
      </c>
      <c r="K127" s="320"/>
    </row>
    <row r="128" spans="2:11" s="1" customFormat="1" ht="15" customHeight="1">
      <c r="B128" s="318"/>
      <c r="C128" s="276" t="s">
        <v>1569</v>
      </c>
      <c r="D128" s="276"/>
      <c r="E128" s="276"/>
      <c r="F128" s="298" t="s">
        <v>1621</v>
      </c>
      <c r="G128" s="276"/>
      <c r="H128" s="276" t="s">
        <v>1673</v>
      </c>
      <c r="I128" s="276" t="s">
        <v>1623</v>
      </c>
      <c r="J128" s="276" t="s">
        <v>1672</v>
      </c>
      <c r="K128" s="320"/>
    </row>
    <row r="129" spans="2:11" s="1" customFormat="1" ht="15" customHeight="1">
      <c r="B129" s="318"/>
      <c r="C129" s="276" t="s">
        <v>1632</v>
      </c>
      <c r="D129" s="276"/>
      <c r="E129" s="276"/>
      <c r="F129" s="298" t="s">
        <v>1627</v>
      </c>
      <c r="G129" s="276"/>
      <c r="H129" s="276" t="s">
        <v>1633</v>
      </c>
      <c r="I129" s="276" t="s">
        <v>1623</v>
      </c>
      <c r="J129" s="276">
        <v>15</v>
      </c>
      <c r="K129" s="320"/>
    </row>
    <row r="130" spans="2:11" s="1" customFormat="1" ht="15" customHeight="1">
      <c r="B130" s="318"/>
      <c r="C130" s="300" t="s">
        <v>1634</v>
      </c>
      <c r="D130" s="300"/>
      <c r="E130" s="300"/>
      <c r="F130" s="301" t="s">
        <v>1627</v>
      </c>
      <c r="G130" s="300"/>
      <c r="H130" s="300" t="s">
        <v>1635</v>
      </c>
      <c r="I130" s="300" t="s">
        <v>1623</v>
      </c>
      <c r="J130" s="300">
        <v>15</v>
      </c>
      <c r="K130" s="320"/>
    </row>
    <row r="131" spans="2:11" s="1" customFormat="1" ht="15" customHeight="1">
      <c r="B131" s="318"/>
      <c r="C131" s="300" t="s">
        <v>1636</v>
      </c>
      <c r="D131" s="300"/>
      <c r="E131" s="300"/>
      <c r="F131" s="301" t="s">
        <v>1627</v>
      </c>
      <c r="G131" s="300"/>
      <c r="H131" s="300" t="s">
        <v>1637</v>
      </c>
      <c r="I131" s="300" t="s">
        <v>1623</v>
      </c>
      <c r="J131" s="300">
        <v>20</v>
      </c>
      <c r="K131" s="320"/>
    </row>
    <row r="132" spans="2:11" s="1" customFormat="1" ht="15" customHeight="1">
      <c r="B132" s="318"/>
      <c r="C132" s="300" t="s">
        <v>1638</v>
      </c>
      <c r="D132" s="300"/>
      <c r="E132" s="300"/>
      <c r="F132" s="301" t="s">
        <v>1627</v>
      </c>
      <c r="G132" s="300"/>
      <c r="H132" s="300" t="s">
        <v>1639</v>
      </c>
      <c r="I132" s="300" t="s">
        <v>1623</v>
      </c>
      <c r="J132" s="300">
        <v>20</v>
      </c>
      <c r="K132" s="320"/>
    </row>
    <row r="133" spans="2:11" s="1" customFormat="1" ht="15" customHeight="1">
      <c r="B133" s="318"/>
      <c r="C133" s="276" t="s">
        <v>1626</v>
      </c>
      <c r="D133" s="276"/>
      <c r="E133" s="276"/>
      <c r="F133" s="298" t="s">
        <v>1627</v>
      </c>
      <c r="G133" s="276"/>
      <c r="H133" s="276" t="s">
        <v>1661</v>
      </c>
      <c r="I133" s="276" t="s">
        <v>1623</v>
      </c>
      <c r="J133" s="276">
        <v>50</v>
      </c>
      <c r="K133" s="320"/>
    </row>
    <row r="134" spans="2:11" s="1" customFormat="1" ht="15" customHeight="1">
      <c r="B134" s="318"/>
      <c r="C134" s="276" t="s">
        <v>1640</v>
      </c>
      <c r="D134" s="276"/>
      <c r="E134" s="276"/>
      <c r="F134" s="298" t="s">
        <v>1627</v>
      </c>
      <c r="G134" s="276"/>
      <c r="H134" s="276" t="s">
        <v>1661</v>
      </c>
      <c r="I134" s="276" t="s">
        <v>1623</v>
      </c>
      <c r="J134" s="276">
        <v>50</v>
      </c>
      <c r="K134" s="320"/>
    </row>
    <row r="135" spans="2:11" s="1" customFormat="1" ht="15" customHeight="1">
      <c r="B135" s="318"/>
      <c r="C135" s="276" t="s">
        <v>1646</v>
      </c>
      <c r="D135" s="276"/>
      <c r="E135" s="276"/>
      <c r="F135" s="298" t="s">
        <v>1627</v>
      </c>
      <c r="G135" s="276"/>
      <c r="H135" s="276" t="s">
        <v>1661</v>
      </c>
      <c r="I135" s="276" t="s">
        <v>1623</v>
      </c>
      <c r="J135" s="276">
        <v>50</v>
      </c>
      <c r="K135" s="320"/>
    </row>
    <row r="136" spans="2:11" s="1" customFormat="1" ht="15" customHeight="1">
      <c r="B136" s="318"/>
      <c r="C136" s="276" t="s">
        <v>1648</v>
      </c>
      <c r="D136" s="276"/>
      <c r="E136" s="276"/>
      <c r="F136" s="298" t="s">
        <v>1627</v>
      </c>
      <c r="G136" s="276"/>
      <c r="H136" s="276" t="s">
        <v>1661</v>
      </c>
      <c r="I136" s="276" t="s">
        <v>1623</v>
      </c>
      <c r="J136" s="276">
        <v>50</v>
      </c>
      <c r="K136" s="320"/>
    </row>
    <row r="137" spans="2:11" s="1" customFormat="1" ht="15" customHeight="1">
      <c r="B137" s="318"/>
      <c r="C137" s="276" t="s">
        <v>1649</v>
      </c>
      <c r="D137" s="276"/>
      <c r="E137" s="276"/>
      <c r="F137" s="298" t="s">
        <v>1627</v>
      </c>
      <c r="G137" s="276"/>
      <c r="H137" s="276" t="s">
        <v>1674</v>
      </c>
      <c r="I137" s="276" t="s">
        <v>1623</v>
      </c>
      <c r="J137" s="276">
        <v>255</v>
      </c>
      <c r="K137" s="320"/>
    </row>
    <row r="138" spans="2:11" s="1" customFormat="1" ht="15" customHeight="1">
      <c r="B138" s="318"/>
      <c r="C138" s="276" t="s">
        <v>1651</v>
      </c>
      <c r="D138" s="276"/>
      <c r="E138" s="276"/>
      <c r="F138" s="298" t="s">
        <v>1621</v>
      </c>
      <c r="G138" s="276"/>
      <c r="H138" s="276" t="s">
        <v>1675</v>
      </c>
      <c r="I138" s="276" t="s">
        <v>1653</v>
      </c>
      <c r="J138" s="276"/>
      <c r="K138" s="320"/>
    </row>
    <row r="139" spans="2:11" s="1" customFormat="1" ht="15" customHeight="1">
      <c r="B139" s="318"/>
      <c r="C139" s="276" t="s">
        <v>1654</v>
      </c>
      <c r="D139" s="276"/>
      <c r="E139" s="276"/>
      <c r="F139" s="298" t="s">
        <v>1621</v>
      </c>
      <c r="G139" s="276"/>
      <c r="H139" s="276" t="s">
        <v>1676</v>
      </c>
      <c r="I139" s="276" t="s">
        <v>1656</v>
      </c>
      <c r="J139" s="276"/>
      <c r="K139" s="320"/>
    </row>
    <row r="140" spans="2:11" s="1" customFormat="1" ht="15" customHeight="1">
      <c r="B140" s="318"/>
      <c r="C140" s="276" t="s">
        <v>1657</v>
      </c>
      <c r="D140" s="276"/>
      <c r="E140" s="276"/>
      <c r="F140" s="298" t="s">
        <v>1621</v>
      </c>
      <c r="G140" s="276"/>
      <c r="H140" s="276" t="s">
        <v>1657</v>
      </c>
      <c r="I140" s="276" t="s">
        <v>1656</v>
      </c>
      <c r="J140" s="276"/>
      <c r="K140" s="320"/>
    </row>
    <row r="141" spans="2:11" s="1" customFormat="1" ht="15" customHeight="1">
      <c r="B141" s="318"/>
      <c r="C141" s="276" t="s">
        <v>38</v>
      </c>
      <c r="D141" s="276"/>
      <c r="E141" s="276"/>
      <c r="F141" s="298" t="s">
        <v>1621</v>
      </c>
      <c r="G141" s="276"/>
      <c r="H141" s="276" t="s">
        <v>1677</v>
      </c>
      <c r="I141" s="276" t="s">
        <v>1656</v>
      </c>
      <c r="J141" s="276"/>
      <c r="K141" s="320"/>
    </row>
    <row r="142" spans="2:11" s="1" customFormat="1" ht="15" customHeight="1">
      <c r="B142" s="318"/>
      <c r="C142" s="276" t="s">
        <v>1678</v>
      </c>
      <c r="D142" s="276"/>
      <c r="E142" s="276"/>
      <c r="F142" s="298" t="s">
        <v>1621</v>
      </c>
      <c r="G142" s="276"/>
      <c r="H142" s="276" t="s">
        <v>1679</v>
      </c>
      <c r="I142" s="276" t="s">
        <v>1656</v>
      </c>
      <c r="J142" s="276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273"/>
      <c r="C144" s="273"/>
      <c r="D144" s="273"/>
      <c r="E144" s="273"/>
      <c r="F144" s="310"/>
      <c r="G144" s="273"/>
      <c r="H144" s="273"/>
      <c r="I144" s="273"/>
      <c r="J144" s="273"/>
      <c r="K144" s="273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289" t="s">
        <v>1680</v>
      </c>
      <c r="D147" s="289"/>
      <c r="E147" s="289"/>
      <c r="F147" s="289"/>
      <c r="G147" s="289"/>
      <c r="H147" s="289"/>
      <c r="I147" s="289"/>
      <c r="J147" s="289"/>
      <c r="K147" s="290"/>
    </row>
    <row r="148" spans="2:11" s="1" customFormat="1" ht="17.25" customHeight="1">
      <c r="B148" s="288"/>
      <c r="C148" s="291" t="s">
        <v>1615</v>
      </c>
      <c r="D148" s="291"/>
      <c r="E148" s="291"/>
      <c r="F148" s="291" t="s">
        <v>1616</v>
      </c>
      <c r="G148" s="292"/>
      <c r="H148" s="291" t="s">
        <v>54</v>
      </c>
      <c r="I148" s="291" t="s">
        <v>57</v>
      </c>
      <c r="J148" s="291" t="s">
        <v>1617</v>
      </c>
      <c r="K148" s="290"/>
    </row>
    <row r="149" spans="2:11" s="1" customFormat="1" ht="17.25" customHeight="1">
      <c r="B149" s="288"/>
      <c r="C149" s="293" t="s">
        <v>1618</v>
      </c>
      <c r="D149" s="293"/>
      <c r="E149" s="293"/>
      <c r="F149" s="294" t="s">
        <v>1619</v>
      </c>
      <c r="G149" s="295"/>
      <c r="H149" s="293"/>
      <c r="I149" s="293"/>
      <c r="J149" s="293" t="s">
        <v>1620</v>
      </c>
      <c r="K149" s="290"/>
    </row>
    <row r="150" spans="2:11" s="1" customFormat="1" ht="5.25" customHeight="1">
      <c r="B150" s="299"/>
      <c r="C150" s="296"/>
      <c r="D150" s="296"/>
      <c r="E150" s="296"/>
      <c r="F150" s="296"/>
      <c r="G150" s="297"/>
      <c r="H150" s="296"/>
      <c r="I150" s="296"/>
      <c r="J150" s="296"/>
      <c r="K150" s="320"/>
    </row>
    <row r="151" spans="2:11" s="1" customFormat="1" ht="15" customHeight="1">
      <c r="B151" s="299"/>
      <c r="C151" s="324" t="s">
        <v>1624</v>
      </c>
      <c r="D151" s="276"/>
      <c r="E151" s="276"/>
      <c r="F151" s="325" t="s">
        <v>1621</v>
      </c>
      <c r="G151" s="276"/>
      <c r="H151" s="324" t="s">
        <v>1661</v>
      </c>
      <c r="I151" s="324" t="s">
        <v>1623</v>
      </c>
      <c r="J151" s="324">
        <v>120</v>
      </c>
      <c r="K151" s="320"/>
    </row>
    <row r="152" spans="2:11" s="1" customFormat="1" ht="15" customHeight="1">
      <c r="B152" s="299"/>
      <c r="C152" s="324" t="s">
        <v>1670</v>
      </c>
      <c r="D152" s="276"/>
      <c r="E152" s="276"/>
      <c r="F152" s="325" t="s">
        <v>1621</v>
      </c>
      <c r="G152" s="276"/>
      <c r="H152" s="324" t="s">
        <v>1681</v>
      </c>
      <c r="I152" s="324" t="s">
        <v>1623</v>
      </c>
      <c r="J152" s="324" t="s">
        <v>1672</v>
      </c>
      <c r="K152" s="320"/>
    </row>
    <row r="153" spans="2:11" s="1" customFormat="1" ht="15" customHeight="1">
      <c r="B153" s="299"/>
      <c r="C153" s="324" t="s">
        <v>1569</v>
      </c>
      <c r="D153" s="276"/>
      <c r="E153" s="276"/>
      <c r="F153" s="325" t="s">
        <v>1621</v>
      </c>
      <c r="G153" s="276"/>
      <c r="H153" s="324" t="s">
        <v>1682</v>
      </c>
      <c r="I153" s="324" t="s">
        <v>1623</v>
      </c>
      <c r="J153" s="324" t="s">
        <v>1672</v>
      </c>
      <c r="K153" s="320"/>
    </row>
    <row r="154" spans="2:11" s="1" customFormat="1" ht="15" customHeight="1">
      <c r="B154" s="299"/>
      <c r="C154" s="324" t="s">
        <v>1626</v>
      </c>
      <c r="D154" s="276"/>
      <c r="E154" s="276"/>
      <c r="F154" s="325" t="s">
        <v>1627</v>
      </c>
      <c r="G154" s="276"/>
      <c r="H154" s="324" t="s">
        <v>1661</v>
      </c>
      <c r="I154" s="324" t="s">
        <v>1623</v>
      </c>
      <c r="J154" s="324">
        <v>50</v>
      </c>
      <c r="K154" s="320"/>
    </row>
    <row r="155" spans="2:11" s="1" customFormat="1" ht="15" customHeight="1">
      <c r="B155" s="299"/>
      <c r="C155" s="324" t="s">
        <v>1629</v>
      </c>
      <c r="D155" s="276"/>
      <c r="E155" s="276"/>
      <c r="F155" s="325" t="s">
        <v>1621</v>
      </c>
      <c r="G155" s="276"/>
      <c r="H155" s="324" t="s">
        <v>1661</v>
      </c>
      <c r="I155" s="324" t="s">
        <v>1631</v>
      </c>
      <c r="J155" s="324"/>
      <c r="K155" s="320"/>
    </row>
    <row r="156" spans="2:11" s="1" customFormat="1" ht="15" customHeight="1">
      <c r="B156" s="299"/>
      <c r="C156" s="324" t="s">
        <v>1640</v>
      </c>
      <c r="D156" s="276"/>
      <c r="E156" s="276"/>
      <c r="F156" s="325" t="s">
        <v>1627</v>
      </c>
      <c r="G156" s="276"/>
      <c r="H156" s="324" t="s">
        <v>1661</v>
      </c>
      <c r="I156" s="324" t="s">
        <v>1623</v>
      </c>
      <c r="J156" s="324">
        <v>50</v>
      </c>
      <c r="K156" s="320"/>
    </row>
    <row r="157" spans="2:11" s="1" customFormat="1" ht="15" customHeight="1">
      <c r="B157" s="299"/>
      <c r="C157" s="324" t="s">
        <v>1648</v>
      </c>
      <c r="D157" s="276"/>
      <c r="E157" s="276"/>
      <c r="F157" s="325" t="s">
        <v>1627</v>
      </c>
      <c r="G157" s="276"/>
      <c r="H157" s="324" t="s">
        <v>1661</v>
      </c>
      <c r="I157" s="324" t="s">
        <v>1623</v>
      </c>
      <c r="J157" s="324">
        <v>50</v>
      </c>
      <c r="K157" s="320"/>
    </row>
    <row r="158" spans="2:11" s="1" customFormat="1" ht="15" customHeight="1">
      <c r="B158" s="299"/>
      <c r="C158" s="324" t="s">
        <v>1646</v>
      </c>
      <c r="D158" s="276"/>
      <c r="E158" s="276"/>
      <c r="F158" s="325" t="s">
        <v>1627</v>
      </c>
      <c r="G158" s="276"/>
      <c r="H158" s="324" t="s">
        <v>1661</v>
      </c>
      <c r="I158" s="324" t="s">
        <v>1623</v>
      </c>
      <c r="J158" s="324">
        <v>50</v>
      </c>
      <c r="K158" s="320"/>
    </row>
    <row r="159" spans="2:11" s="1" customFormat="1" ht="15" customHeight="1">
      <c r="B159" s="299"/>
      <c r="C159" s="324" t="s">
        <v>90</v>
      </c>
      <c r="D159" s="276"/>
      <c r="E159" s="276"/>
      <c r="F159" s="325" t="s">
        <v>1621</v>
      </c>
      <c r="G159" s="276"/>
      <c r="H159" s="324" t="s">
        <v>1683</v>
      </c>
      <c r="I159" s="324" t="s">
        <v>1623</v>
      </c>
      <c r="J159" s="324" t="s">
        <v>1684</v>
      </c>
      <c r="K159" s="320"/>
    </row>
    <row r="160" spans="2:11" s="1" customFormat="1" ht="15" customHeight="1">
      <c r="B160" s="299"/>
      <c r="C160" s="324" t="s">
        <v>1685</v>
      </c>
      <c r="D160" s="276"/>
      <c r="E160" s="276"/>
      <c r="F160" s="325" t="s">
        <v>1621</v>
      </c>
      <c r="G160" s="276"/>
      <c r="H160" s="324" t="s">
        <v>1686</v>
      </c>
      <c r="I160" s="324" t="s">
        <v>1656</v>
      </c>
      <c r="J160" s="324"/>
      <c r="K160" s="320"/>
    </row>
    <row r="161" spans="2:11" s="1" customFormat="1" ht="15" customHeight="1">
      <c r="B161" s="326"/>
      <c r="C161" s="308"/>
      <c r="D161" s="308"/>
      <c r="E161" s="308"/>
      <c r="F161" s="308"/>
      <c r="G161" s="308"/>
      <c r="H161" s="308"/>
      <c r="I161" s="308"/>
      <c r="J161" s="308"/>
      <c r="K161" s="327"/>
    </row>
    <row r="162" spans="2:11" s="1" customFormat="1" ht="18.75" customHeight="1">
      <c r="B162" s="273"/>
      <c r="C162" s="276"/>
      <c r="D162" s="276"/>
      <c r="E162" s="276"/>
      <c r="F162" s="298"/>
      <c r="G162" s="276"/>
      <c r="H162" s="276"/>
      <c r="I162" s="276"/>
      <c r="J162" s="276"/>
      <c r="K162" s="273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267" t="s">
        <v>1687</v>
      </c>
      <c r="D165" s="267"/>
      <c r="E165" s="267"/>
      <c r="F165" s="267"/>
      <c r="G165" s="267"/>
      <c r="H165" s="267"/>
      <c r="I165" s="267"/>
      <c r="J165" s="267"/>
      <c r="K165" s="268"/>
    </row>
    <row r="166" spans="2:11" s="1" customFormat="1" ht="17.25" customHeight="1">
      <c r="B166" s="266"/>
      <c r="C166" s="291" t="s">
        <v>1615</v>
      </c>
      <c r="D166" s="291"/>
      <c r="E166" s="291"/>
      <c r="F166" s="291" t="s">
        <v>1616</v>
      </c>
      <c r="G166" s="328"/>
      <c r="H166" s="329" t="s">
        <v>54</v>
      </c>
      <c r="I166" s="329" t="s">
        <v>57</v>
      </c>
      <c r="J166" s="291" t="s">
        <v>1617</v>
      </c>
      <c r="K166" s="268"/>
    </row>
    <row r="167" spans="2:11" s="1" customFormat="1" ht="17.25" customHeight="1">
      <c r="B167" s="269"/>
      <c r="C167" s="293" t="s">
        <v>1618</v>
      </c>
      <c r="D167" s="293"/>
      <c r="E167" s="293"/>
      <c r="F167" s="294" t="s">
        <v>1619</v>
      </c>
      <c r="G167" s="330"/>
      <c r="H167" s="331"/>
      <c r="I167" s="331"/>
      <c r="J167" s="293" t="s">
        <v>1620</v>
      </c>
      <c r="K167" s="271"/>
    </row>
    <row r="168" spans="2:11" s="1" customFormat="1" ht="5.25" customHeight="1">
      <c r="B168" s="299"/>
      <c r="C168" s="296"/>
      <c r="D168" s="296"/>
      <c r="E168" s="296"/>
      <c r="F168" s="296"/>
      <c r="G168" s="297"/>
      <c r="H168" s="296"/>
      <c r="I168" s="296"/>
      <c r="J168" s="296"/>
      <c r="K168" s="320"/>
    </row>
    <row r="169" spans="2:11" s="1" customFormat="1" ht="15" customHeight="1">
      <c r="B169" s="299"/>
      <c r="C169" s="276" t="s">
        <v>1624</v>
      </c>
      <c r="D169" s="276"/>
      <c r="E169" s="276"/>
      <c r="F169" s="298" t="s">
        <v>1621</v>
      </c>
      <c r="G169" s="276"/>
      <c r="H169" s="276" t="s">
        <v>1661</v>
      </c>
      <c r="I169" s="276" t="s">
        <v>1623</v>
      </c>
      <c r="J169" s="276">
        <v>120</v>
      </c>
      <c r="K169" s="320"/>
    </row>
    <row r="170" spans="2:11" s="1" customFormat="1" ht="15" customHeight="1">
      <c r="B170" s="299"/>
      <c r="C170" s="276" t="s">
        <v>1670</v>
      </c>
      <c r="D170" s="276"/>
      <c r="E170" s="276"/>
      <c r="F170" s="298" t="s">
        <v>1621</v>
      </c>
      <c r="G170" s="276"/>
      <c r="H170" s="276" t="s">
        <v>1671</v>
      </c>
      <c r="I170" s="276" t="s">
        <v>1623</v>
      </c>
      <c r="J170" s="276" t="s">
        <v>1672</v>
      </c>
      <c r="K170" s="320"/>
    </row>
    <row r="171" spans="2:11" s="1" customFormat="1" ht="15" customHeight="1">
      <c r="B171" s="299"/>
      <c r="C171" s="276" t="s">
        <v>1569</v>
      </c>
      <c r="D171" s="276"/>
      <c r="E171" s="276"/>
      <c r="F171" s="298" t="s">
        <v>1621</v>
      </c>
      <c r="G171" s="276"/>
      <c r="H171" s="276" t="s">
        <v>1688</v>
      </c>
      <c r="I171" s="276" t="s">
        <v>1623</v>
      </c>
      <c r="J171" s="276" t="s">
        <v>1672</v>
      </c>
      <c r="K171" s="320"/>
    </row>
    <row r="172" spans="2:11" s="1" customFormat="1" ht="15" customHeight="1">
      <c r="B172" s="299"/>
      <c r="C172" s="276" t="s">
        <v>1626</v>
      </c>
      <c r="D172" s="276"/>
      <c r="E172" s="276"/>
      <c r="F172" s="298" t="s">
        <v>1627</v>
      </c>
      <c r="G172" s="276"/>
      <c r="H172" s="276" t="s">
        <v>1688</v>
      </c>
      <c r="I172" s="276" t="s">
        <v>1623</v>
      </c>
      <c r="J172" s="276">
        <v>50</v>
      </c>
      <c r="K172" s="320"/>
    </row>
    <row r="173" spans="2:11" s="1" customFormat="1" ht="15" customHeight="1">
      <c r="B173" s="299"/>
      <c r="C173" s="276" t="s">
        <v>1629</v>
      </c>
      <c r="D173" s="276"/>
      <c r="E173" s="276"/>
      <c r="F173" s="298" t="s">
        <v>1621</v>
      </c>
      <c r="G173" s="276"/>
      <c r="H173" s="276" t="s">
        <v>1688</v>
      </c>
      <c r="I173" s="276" t="s">
        <v>1631</v>
      </c>
      <c r="J173" s="276"/>
      <c r="K173" s="320"/>
    </row>
    <row r="174" spans="2:11" s="1" customFormat="1" ht="15" customHeight="1">
      <c r="B174" s="299"/>
      <c r="C174" s="276" t="s">
        <v>1640</v>
      </c>
      <c r="D174" s="276"/>
      <c r="E174" s="276"/>
      <c r="F174" s="298" t="s">
        <v>1627</v>
      </c>
      <c r="G174" s="276"/>
      <c r="H174" s="276" t="s">
        <v>1688</v>
      </c>
      <c r="I174" s="276" t="s">
        <v>1623</v>
      </c>
      <c r="J174" s="276">
        <v>50</v>
      </c>
      <c r="K174" s="320"/>
    </row>
    <row r="175" spans="2:11" s="1" customFormat="1" ht="15" customHeight="1">
      <c r="B175" s="299"/>
      <c r="C175" s="276" t="s">
        <v>1648</v>
      </c>
      <c r="D175" s="276"/>
      <c r="E175" s="276"/>
      <c r="F175" s="298" t="s">
        <v>1627</v>
      </c>
      <c r="G175" s="276"/>
      <c r="H175" s="276" t="s">
        <v>1688</v>
      </c>
      <c r="I175" s="276" t="s">
        <v>1623</v>
      </c>
      <c r="J175" s="276">
        <v>50</v>
      </c>
      <c r="K175" s="320"/>
    </row>
    <row r="176" spans="2:11" s="1" customFormat="1" ht="15" customHeight="1">
      <c r="B176" s="299"/>
      <c r="C176" s="276" t="s">
        <v>1646</v>
      </c>
      <c r="D176" s="276"/>
      <c r="E176" s="276"/>
      <c r="F176" s="298" t="s">
        <v>1627</v>
      </c>
      <c r="G176" s="276"/>
      <c r="H176" s="276" t="s">
        <v>1688</v>
      </c>
      <c r="I176" s="276" t="s">
        <v>1623</v>
      </c>
      <c r="J176" s="276">
        <v>50</v>
      </c>
      <c r="K176" s="320"/>
    </row>
    <row r="177" spans="2:11" s="1" customFormat="1" ht="15" customHeight="1">
      <c r="B177" s="299"/>
      <c r="C177" s="276" t="s">
        <v>97</v>
      </c>
      <c r="D177" s="276"/>
      <c r="E177" s="276"/>
      <c r="F177" s="298" t="s">
        <v>1621</v>
      </c>
      <c r="G177" s="276"/>
      <c r="H177" s="276" t="s">
        <v>1689</v>
      </c>
      <c r="I177" s="276" t="s">
        <v>1690</v>
      </c>
      <c r="J177" s="276"/>
      <c r="K177" s="320"/>
    </row>
    <row r="178" spans="2:11" s="1" customFormat="1" ht="15" customHeight="1">
      <c r="B178" s="299"/>
      <c r="C178" s="276" t="s">
        <v>57</v>
      </c>
      <c r="D178" s="276"/>
      <c r="E178" s="276"/>
      <c r="F178" s="298" t="s">
        <v>1621</v>
      </c>
      <c r="G178" s="276"/>
      <c r="H178" s="276" t="s">
        <v>1691</v>
      </c>
      <c r="I178" s="276" t="s">
        <v>1692</v>
      </c>
      <c r="J178" s="276">
        <v>1</v>
      </c>
      <c r="K178" s="320"/>
    </row>
    <row r="179" spans="2:11" s="1" customFormat="1" ht="15" customHeight="1">
      <c r="B179" s="299"/>
      <c r="C179" s="276" t="s">
        <v>53</v>
      </c>
      <c r="D179" s="276"/>
      <c r="E179" s="276"/>
      <c r="F179" s="298" t="s">
        <v>1621</v>
      </c>
      <c r="G179" s="276"/>
      <c r="H179" s="276" t="s">
        <v>1693</v>
      </c>
      <c r="I179" s="276" t="s">
        <v>1623</v>
      </c>
      <c r="J179" s="276">
        <v>20</v>
      </c>
      <c r="K179" s="320"/>
    </row>
    <row r="180" spans="2:11" s="1" customFormat="1" ht="15" customHeight="1">
      <c r="B180" s="299"/>
      <c r="C180" s="276" t="s">
        <v>54</v>
      </c>
      <c r="D180" s="276"/>
      <c r="E180" s="276"/>
      <c r="F180" s="298" t="s">
        <v>1621</v>
      </c>
      <c r="G180" s="276"/>
      <c r="H180" s="276" t="s">
        <v>1694</v>
      </c>
      <c r="I180" s="276" t="s">
        <v>1623</v>
      </c>
      <c r="J180" s="276">
        <v>255</v>
      </c>
      <c r="K180" s="320"/>
    </row>
    <row r="181" spans="2:11" s="1" customFormat="1" ht="15" customHeight="1">
      <c r="B181" s="299"/>
      <c r="C181" s="276" t="s">
        <v>98</v>
      </c>
      <c r="D181" s="276"/>
      <c r="E181" s="276"/>
      <c r="F181" s="298" t="s">
        <v>1621</v>
      </c>
      <c r="G181" s="276"/>
      <c r="H181" s="276" t="s">
        <v>1585</v>
      </c>
      <c r="I181" s="276" t="s">
        <v>1623</v>
      </c>
      <c r="J181" s="276">
        <v>10</v>
      </c>
      <c r="K181" s="320"/>
    </row>
    <row r="182" spans="2:11" s="1" customFormat="1" ht="15" customHeight="1">
      <c r="B182" s="299"/>
      <c r="C182" s="276" t="s">
        <v>99</v>
      </c>
      <c r="D182" s="276"/>
      <c r="E182" s="276"/>
      <c r="F182" s="298" t="s">
        <v>1621</v>
      </c>
      <c r="G182" s="276"/>
      <c r="H182" s="276" t="s">
        <v>1695</v>
      </c>
      <c r="I182" s="276" t="s">
        <v>1656</v>
      </c>
      <c r="J182" s="276"/>
      <c r="K182" s="320"/>
    </row>
    <row r="183" spans="2:11" s="1" customFormat="1" ht="15" customHeight="1">
      <c r="B183" s="299"/>
      <c r="C183" s="276" t="s">
        <v>1696</v>
      </c>
      <c r="D183" s="276"/>
      <c r="E183" s="276"/>
      <c r="F183" s="298" t="s">
        <v>1621</v>
      </c>
      <c r="G183" s="276"/>
      <c r="H183" s="276" t="s">
        <v>1697</v>
      </c>
      <c r="I183" s="276" t="s">
        <v>1656</v>
      </c>
      <c r="J183" s="276"/>
      <c r="K183" s="320"/>
    </row>
    <row r="184" spans="2:11" s="1" customFormat="1" ht="15" customHeight="1">
      <c r="B184" s="299"/>
      <c r="C184" s="276" t="s">
        <v>1685</v>
      </c>
      <c r="D184" s="276"/>
      <c r="E184" s="276"/>
      <c r="F184" s="298" t="s">
        <v>1621</v>
      </c>
      <c r="G184" s="276"/>
      <c r="H184" s="276" t="s">
        <v>1698</v>
      </c>
      <c r="I184" s="276" t="s">
        <v>1656</v>
      </c>
      <c r="J184" s="276"/>
      <c r="K184" s="320"/>
    </row>
    <row r="185" spans="2:11" s="1" customFormat="1" ht="15" customHeight="1">
      <c r="B185" s="299"/>
      <c r="C185" s="276" t="s">
        <v>101</v>
      </c>
      <c r="D185" s="276"/>
      <c r="E185" s="276"/>
      <c r="F185" s="298" t="s">
        <v>1627</v>
      </c>
      <c r="G185" s="276"/>
      <c r="H185" s="276" t="s">
        <v>1699</v>
      </c>
      <c r="I185" s="276" t="s">
        <v>1623</v>
      </c>
      <c r="J185" s="276">
        <v>50</v>
      </c>
      <c r="K185" s="320"/>
    </row>
    <row r="186" spans="2:11" s="1" customFormat="1" ht="15" customHeight="1">
      <c r="B186" s="299"/>
      <c r="C186" s="276" t="s">
        <v>1700</v>
      </c>
      <c r="D186" s="276"/>
      <c r="E186" s="276"/>
      <c r="F186" s="298" t="s">
        <v>1627</v>
      </c>
      <c r="G186" s="276"/>
      <c r="H186" s="276" t="s">
        <v>1701</v>
      </c>
      <c r="I186" s="276" t="s">
        <v>1702</v>
      </c>
      <c r="J186" s="276"/>
      <c r="K186" s="320"/>
    </row>
    <row r="187" spans="2:11" s="1" customFormat="1" ht="15" customHeight="1">
      <c r="B187" s="299"/>
      <c r="C187" s="276" t="s">
        <v>1703</v>
      </c>
      <c r="D187" s="276"/>
      <c r="E187" s="276"/>
      <c r="F187" s="298" t="s">
        <v>1627</v>
      </c>
      <c r="G187" s="276"/>
      <c r="H187" s="276" t="s">
        <v>1704</v>
      </c>
      <c r="I187" s="276" t="s">
        <v>1702</v>
      </c>
      <c r="J187" s="276"/>
      <c r="K187" s="320"/>
    </row>
    <row r="188" spans="2:11" s="1" customFormat="1" ht="15" customHeight="1">
      <c r="B188" s="299"/>
      <c r="C188" s="276" t="s">
        <v>1705</v>
      </c>
      <c r="D188" s="276"/>
      <c r="E188" s="276"/>
      <c r="F188" s="298" t="s">
        <v>1627</v>
      </c>
      <c r="G188" s="276"/>
      <c r="H188" s="276" t="s">
        <v>1706</v>
      </c>
      <c r="I188" s="276" t="s">
        <v>1702</v>
      </c>
      <c r="J188" s="276"/>
      <c r="K188" s="320"/>
    </row>
    <row r="189" spans="2:11" s="1" customFormat="1" ht="15" customHeight="1">
      <c r="B189" s="299"/>
      <c r="C189" s="332" t="s">
        <v>1707</v>
      </c>
      <c r="D189" s="276"/>
      <c r="E189" s="276"/>
      <c r="F189" s="298" t="s">
        <v>1627</v>
      </c>
      <c r="G189" s="276"/>
      <c r="H189" s="276" t="s">
        <v>1708</v>
      </c>
      <c r="I189" s="276" t="s">
        <v>1709</v>
      </c>
      <c r="J189" s="333" t="s">
        <v>1710</v>
      </c>
      <c r="K189" s="320"/>
    </row>
    <row r="190" spans="2:11" s="1" customFormat="1" ht="15" customHeight="1">
      <c r="B190" s="299"/>
      <c r="C190" s="283" t="s">
        <v>42</v>
      </c>
      <c r="D190" s="276"/>
      <c r="E190" s="276"/>
      <c r="F190" s="298" t="s">
        <v>1621</v>
      </c>
      <c r="G190" s="276"/>
      <c r="H190" s="273" t="s">
        <v>1711</v>
      </c>
      <c r="I190" s="276" t="s">
        <v>1712</v>
      </c>
      <c r="J190" s="276"/>
      <c r="K190" s="320"/>
    </row>
    <row r="191" spans="2:11" s="1" customFormat="1" ht="15" customHeight="1">
      <c r="B191" s="299"/>
      <c r="C191" s="283" t="s">
        <v>1713</v>
      </c>
      <c r="D191" s="276"/>
      <c r="E191" s="276"/>
      <c r="F191" s="298" t="s">
        <v>1621</v>
      </c>
      <c r="G191" s="276"/>
      <c r="H191" s="276" t="s">
        <v>1714</v>
      </c>
      <c r="I191" s="276" t="s">
        <v>1656</v>
      </c>
      <c r="J191" s="276"/>
      <c r="K191" s="320"/>
    </row>
    <row r="192" spans="2:11" s="1" customFormat="1" ht="15" customHeight="1">
      <c r="B192" s="299"/>
      <c r="C192" s="283" t="s">
        <v>1715</v>
      </c>
      <c r="D192" s="276"/>
      <c r="E192" s="276"/>
      <c r="F192" s="298" t="s">
        <v>1621</v>
      </c>
      <c r="G192" s="276"/>
      <c r="H192" s="276" t="s">
        <v>1716</v>
      </c>
      <c r="I192" s="276" t="s">
        <v>1656</v>
      </c>
      <c r="J192" s="276"/>
      <c r="K192" s="320"/>
    </row>
    <row r="193" spans="2:11" s="1" customFormat="1" ht="15" customHeight="1">
      <c r="B193" s="299"/>
      <c r="C193" s="283" t="s">
        <v>1717</v>
      </c>
      <c r="D193" s="276"/>
      <c r="E193" s="276"/>
      <c r="F193" s="298" t="s">
        <v>1627</v>
      </c>
      <c r="G193" s="276"/>
      <c r="H193" s="276" t="s">
        <v>1718</v>
      </c>
      <c r="I193" s="276" t="s">
        <v>1656</v>
      </c>
      <c r="J193" s="276"/>
      <c r="K193" s="320"/>
    </row>
    <row r="194" spans="2:11" s="1" customFormat="1" ht="15" customHeight="1">
      <c r="B194" s="326"/>
      <c r="C194" s="334"/>
      <c r="D194" s="308"/>
      <c r="E194" s="308"/>
      <c r="F194" s="308"/>
      <c r="G194" s="308"/>
      <c r="H194" s="308"/>
      <c r="I194" s="308"/>
      <c r="J194" s="308"/>
      <c r="K194" s="327"/>
    </row>
    <row r="195" spans="2:11" s="1" customFormat="1" ht="18.75" customHeight="1">
      <c r="B195" s="273"/>
      <c r="C195" s="276"/>
      <c r="D195" s="276"/>
      <c r="E195" s="276"/>
      <c r="F195" s="298"/>
      <c r="G195" s="276"/>
      <c r="H195" s="276"/>
      <c r="I195" s="276"/>
      <c r="J195" s="276"/>
      <c r="K195" s="273"/>
    </row>
    <row r="196" spans="2:11" s="1" customFormat="1" ht="18.75" customHeight="1">
      <c r="B196" s="273"/>
      <c r="C196" s="276"/>
      <c r="D196" s="276"/>
      <c r="E196" s="276"/>
      <c r="F196" s="298"/>
      <c r="G196" s="276"/>
      <c r="H196" s="276"/>
      <c r="I196" s="276"/>
      <c r="J196" s="276"/>
      <c r="K196" s="273"/>
    </row>
    <row r="197" spans="2:11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267" t="s">
        <v>1719</v>
      </c>
      <c r="D199" s="267"/>
      <c r="E199" s="267"/>
      <c r="F199" s="267"/>
      <c r="G199" s="267"/>
      <c r="H199" s="267"/>
      <c r="I199" s="267"/>
      <c r="J199" s="267"/>
      <c r="K199" s="268"/>
    </row>
    <row r="200" spans="2:11" s="1" customFormat="1" ht="25.5" customHeight="1">
      <c r="B200" s="266"/>
      <c r="C200" s="335" t="s">
        <v>1720</v>
      </c>
      <c r="D200" s="335"/>
      <c r="E200" s="335"/>
      <c r="F200" s="335" t="s">
        <v>1721</v>
      </c>
      <c r="G200" s="336"/>
      <c r="H200" s="335" t="s">
        <v>1722</v>
      </c>
      <c r="I200" s="335"/>
      <c r="J200" s="335"/>
      <c r="K200" s="268"/>
    </row>
    <row r="201" spans="2:11" s="1" customFormat="1" ht="5.25" customHeight="1">
      <c r="B201" s="299"/>
      <c r="C201" s="296"/>
      <c r="D201" s="296"/>
      <c r="E201" s="296"/>
      <c r="F201" s="296"/>
      <c r="G201" s="276"/>
      <c r="H201" s="296"/>
      <c r="I201" s="296"/>
      <c r="J201" s="296"/>
      <c r="K201" s="320"/>
    </row>
    <row r="202" spans="2:11" s="1" customFormat="1" ht="15" customHeight="1">
      <c r="B202" s="299"/>
      <c r="C202" s="276" t="s">
        <v>1712</v>
      </c>
      <c r="D202" s="276"/>
      <c r="E202" s="276"/>
      <c r="F202" s="298" t="s">
        <v>43</v>
      </c>
      <c r="G202" s="276"/>
      <c r="H202" s="276" t="s">
        <v>1723</v>
      </c>
      <c r="I202" s="276"/>
      <c r="J202" s="276"/>
      <c r="K202" s="320"/>
    </row>
    <row r="203" spans="2:11" s="1" customFormat="1" ht="15" customHeight="1">
      <c r="B203" s="299"/>
      <c r="C203" s="305"/>
      <c r="D203" s="276"/>
      <c r="E203" s="276"/>
      <c r="F203" s="298" t="s">
        <v>44</v>
      </c>
      <c r="G203" s="276"/>
      <c r="H203" s="276" t="s">
        <v>1724</v>
      </c>
      <c r="I203" s="276"/>
      <c r="J203" s="276"/>
      <c r="K203" s="320"/>
    </row>
    <row r="204" spans="2:11" s="1" customFormat="1" ht="15" customHeight="1">
      <c r="B204" s="299"/>
      <c r="C204" s="305"/>
      <c r="D204" s="276"/>
      <c r="E204" s="276"/>
      <c r="F204" s="298" t="s">
        <v>47</v>
      </c>
      <c r="G204" s="276"/>
      <c r="H204" s="276" t="s">
        <v>1725</v>
      </c>
      <c r="I204" s="276"/>
      <c r="J204" s="276"/>
      <c r="K204" s="320"/>
    </row>
    <row r="205" spans="2:11" s="1" customFormat="1" ht="15" customHeight="1">
      <c r="B205" s="299"/>
      <c r="C205" s="276"/>
      <c r="D205" s="276"/>
      <c r="E205" s="276"/>
      <c r="F205" s="298" t="s">
        <v>45</v>
      </c>
      <c r="G205" s="276"/>
      <c r="H205" s="276" t="s">
        <v>1726</v>
      </c>
      <c r="I205" s="276"/>
      <c r="J205" s="276"/>
      <c r="K205" s="320"/>
    </row>
    <row r="206" spans="2:11" s="1" customFormat="1" ht="15" customHeight="1">
      <c r="B206" s="299"/>
      <c r="C206" s="276"/>
      <c r="D206" s="276"/>
      <c r="E206" s="276"/>
      <c r="F206" s="298" t="s">
        <v>46</v>
      </c>
      <c r="G206" s="276"/>
      <c r="H206" s="276" t="s">
        <v>1727</v>
      </c>
      <c r="I206" s="276"/>
      <c r="J206" s="276"/>
      <c r="K206" s="320"/>
    </row>
    <row r="207" spans="2:11" s="1" customFormat="1" ht="15" customHeight="1">
      <c r="B207" s="299"/>
      <c r="C207" s="276"/>
      <c r="D207" s="276"/>
      <c r="E207" s="276"/>
      <c r="F207" s="298"/>
      <c r="G207" s="276"/>
      <c r="H207" s="276"/>
      <c r="I207" s="276"/>
      <c r="J207" s="276"/>
      <c r="K207" s="320"/>
    </row>
    <row r="208" spans="2:11" s="1" customFormat="1" ht="15" customHeight="1">
      <c r="B208" s="299"/>
      <c r="C208" s="276" t="s">
        <v>1668</v>
      </c>
      <c r="D208" s="276"/>
      <c r="E208" s="276"/>
      <c r="F208" s="298" t="s">
        <v>79</v>
      </c>
      <c r="G208" s="276"/>
      <c r="H208" s="276" t="s">
        <v>1728</v>
      </c>
      <c r="I208" s="276"/>
      <c r="J208" s="276"/>
      <c r="K208" s="320"/>
    </row>
    <row r="209" spans="2:11" s="1" customFormat="1" ht="15" customHeight="1">
      <c r="B209" s="299"/>
      <c r="C209" s="305"/>
      <c r="D209" s="276"/>
      <c r="E209" s="276"/>
      <c r="F209" s="298" t="s">
        <v>1563</v>
      </c>
      <c r="G209" s="276"/>
      <c r="H209" s="276" t="s">
        <v>1564</v>
      </c>
      <c r="I209" s="276"/>
      <c r="J209" s="276"/>
      <c r="K209" s="320"/>
    </row>
    <row r="210" spans="2:11" s="1" customFormat="1" ht="15" customHeight="1">
      <c r="B210" s="299"/>
      <c r="C210" s="276"/>
      <c r="D210" s="276"/>
      <c r="E210" s="276"/>
      <c r="F210" s="298" t="s">
        <v>1561</v>
      </c>
      <c r="G210" s="276"/>
      <c r="H210" s="276" t="s">
        <v>1729</v>
      </c>
      <c r="I210" s="276"/>
      <c r="J210" s="276"/>
      <c r="K210" s="320"/>
    </row>
    <row r="211" spans="2:11" s="1" customFormat="1" ht="15" customHeight="1">
      <c r="B211" s="337"/>
      <c r="C211" s="305"/>
      <c r="D211" s="305"/>
      <c r="E211" s="305"/>
      <c r="F211" s="298" t="s">
        <v>1565</v>
      </c>
      <c r="G211" s="283"/>
      <c r="H211" s="324" t="s">
        <v>1566</v>
      </c>
      <c r="I211" s="324"/>
      <c r="J211" s="324"/>
      <c r="K211" s="338"/>
    </row>
    <row r="212" spans="2:11" s="1" customFormat="1" ht="15" customHeight="1">
      <c r="B212" s="337"/>
      <c r="C212" s="305"/>
      <c r="D212" s="305"/>
      <c r="E212" s="305"/>
      <c r="F212" s="298" t="s">
        <v>1567</v>
      </c>
      <c r="G212" s="283"/>
      <c r="H212" s="324" t="s">
        <v>1730</v>
      </c>
      <c r="I212" s="324"/>
      <c r="J212" s="324"/>
      <c r="K212" s="338"/>
    </row>
    <row r="213" spans="2:11" s="1" customFormat="1" ht="15" customHeight="1">
      <c r="B213" s="337"/>
      <c r="C213" s="305"/>
      <c r="D213" s="305"/>
      <c r="E213" s="305"/>
      <c r="F213" s="339"/>
      <c r="G213" s="283"/>
      <c r="H213" s="340"/>
      <c r="I213" s="340"/>
      <c r="J213" s="340"/>
      <c r="K213" s="338"/>
    </row>
    <row r="214" spans="2:11" s="1" customFormat="1" ht="15" customHeight="1">
      <c r="B214" s="337"/>
      <c r="C214" s="276" t="s">
        <v>1692</v>
      </c>
      <c r="D214" s="305"/>
      <c r="E214" s="305"/>
      <c r="F214" s="298">
        <v>1</v>
      </c>
      <c r="G214" s="283"/>
      <c r="H214" s="324" t="s">
        <v>1731</v>
      </c>
      <c r="I214" s="324"/>
      <c r="J214" s="324"/>
      <c r="K214" s="338"/>
    </row>
    <row r="215" spans="2:11" s="1" customFormat="1" ht="15" customHeight="1">
      <c r="B215" s="337"/>
      <c r="C215" s="305"/>
      <c r="D215" s="305"/>
      <c r="E215" s="305"/>
      <c r="F215" s="298">
        <v>2</v>
      </c>
      <c r="G215" s="283"/>
      <c r="H215" s="324" t="s">
        <v>1732</v>
      </c>
      <c r="I215" s="324"/>
      <c r="J215" s="324"/>
      <c r="K215" s="338"/>
    </row>
    <row r="216" spans="2:11" s="1" customFormat="1" ht="15" customHeight="1">
      <c r="B216" s="337"/>
      <c r="C216" s="305"/>
      <c r="D216" s="305"/>
      <c r="E216" s="305"/>
      <c r="F216" s="298">
        <v>3</v>
      </c>
      <c r="G216" s="283"/>
      <c r="H216" s="324" t="s">
        <v>1733</v>
      </c>
      <c r="I216" s="324"/>
      <c r="J216" s="324"/>
      <c r="K216" s="338"/>
    </row>
    <row r="217" spans="2:11" s="1" customFormat="1" ht="15" customHeight="1">
      <c r="B217" s="337"/>
      <c r="C217" s="305"/>
      <c r="D217" s="305"/>
      <c r="E217" s="305"/>
      <c r="F217" s="298">
        <v>4</v>
      </c>
      <c r="G217" s="283"/>
      <c r="H217" s="324" t="s">
        <v>1734</v>
      </c>
      <c r="I217" s="324"/>
      <c r="J217" s="324"/>
      <c r="K217" s="338"/>
    </row>
    <row r="218" spans="2:11" s="1" customFormat="1" ht="12.75" customHeight="1">
      <c r="B218" s="341"/>
      <c r="C218" s="342"/>
      <c r="D218" s="342"/>
      <c r="E218" s="342"/>
      <c r="F218" s="342"/>
      <c r="G218" s="342"/>
      <c r="H218" s="342"/>
      <c r="I218" s="342"/>
      <c r="J218" s="342"/>
      <c r="K218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Vilingr</dc:creator>
  <cp:keywords/>
  <dc:description/>
  <cp:lastModifiedBy>Jakub Vilingr</cp:lastModifiedBy>
  <dcterms:created xsi:type="dcterms:W3CDTF">2020-01-13T23:20:49Z</dcterms:created>
  <dcterms:modified xsi:type="dcterms:W3CDTF">2020-01-13T23:20:54Z</dcterms:modified>
  <cp:category/>
  <cp:version/>
  <cp:contentType/>
  <cp:contentStatus/>
</cp:coreProperties>
</file>