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 Firma\2019\2019 024 Sokolov, Tylova ulice DSP (2018 038)\01 Koordinace\"/>
    </mc:Choice>
  </mc:AlternateContent>
  <xr:revisionPtr revIDLastSave="0" documentId="8_{15914081-696F-4900-8FE0-C360F2087138}" xr6:coauthVersionLast="45" xr6:coauthVersionMax="45" xr10:uidLastSave="{00000000-0000-0000-0000-000000000000}"/>
  <bookViews>
    <workbookView xWindow="-12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Pol'!$A$1:$U$235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G39" i="1"/>
  <c r="F39" i="1"/>
  <c r="G225" i="12"/>
  <c r="AC225" i="12"/>
  <c r="AD225" i="12"/>
  <c r="BA171" i="12"/>
  <c r="BA170" i="12"/>
  <c r="BA169" i="12"/>
  <c r="BA58" i="12"/>
  <c r="G9" i="12"/>
  <c r="M9" i="12" s="1"/>
  <c r="I9" i="12"/>
  <c r="I8" i="12" s="1"/>
  <c r="K9" i="12"/>
  <c r="K8" i="12" s="1"/>
  <c r="O9" i="12"/>
  <c r="Q9" i="12"/>
  <c r="Q8" i="12" s="1"/>
  <c r="U9" i="12"/>
  <c r="U8" i="12" s="1"/>
  <c r="G13" i="12"/>
  <c r="I13" i="12"/>
  <c r="K13" i="12"/>
  <c r="M13" i="12"/>
  <c r="O13" i="12"/>
  <c r="Q13" i="12"/>
  <c r="U13" i="12"/>
  <c r="G17" i="12"/>
  <c r="I17" i="12"/>
  <c r="K17" i="12"/>
  <c r="M17" i="12"/>
  <c r="O17" i="12"/>
  <c r="Q17" i="12"/>
  <c r="U17" i="12"/>
  <c r="G19" i="12"/>
  <c r="G8" i="12" s="1"/>
  <c r="I19" i="12"/>
  <c r="K19" i="12"/>
  <c r="O19" i="12"/>
  <c r="O8" i="12" s="1"/>
  <c r="Q19" i="12"/>
  <c r="U19" i="12"/>
  <c r="G22" i="12"/>
  <c r="M22" i="12" s="1"/>
  <c r="I22" i="12"/>
  <c r="K22" i="12"/>
  <c r="O22" i="12"/>
  <c r="Q22" i="12"/>
  <c r="U22" i="12"/>
  <c r="G25" i="12"/>
  <c r="I25" i="12"/>
  <c r="K25" i="12"/>
  <c r="M25" i="12"/>
  <c r="O25" i="12"/>
  <c r="Q25" i="12"/>
  <c r="U25" i="12"/>
  <c r="G29" i="12"/>
  <c r="I29" i="12"/>
  <c r="K29" i="12"/>
  <c r="M29" i="12"/>
  <c r="O29" i="12"/>
  <c r="Q29" i="12"/>
  <c r="U29" i="12"/>
  <c r="G31" i="12"/>
  <c r="M31" i="12" s="1"/>
  <c r="I31" i="12"/>
  <c r="K31" i="12"/>
  <c r="O31" i="12"/>
  <c r="Q31" i="12"/>
  <c r="U31" i="12"/>
  <c r="G35" i="12"/>
  <c r="I35" i="12"/>
  <c r="K35" i="12"/>
  <c r="M35" i="12"/>
  <c r="O35" i="12"/>
  <c r="Q35" i="12"/>
  <c r="U35" i="12"/>
  <c r="G39" i="12"/>
  <c r="M39" i="12" s="1"/>
  <c r="I39" i="12"/>
  <c r="K39" i="12"/>
  <c r="O39" i="12"/>
  <c r="Q39" i="12"/>
  <c r="U39" i="12"/>
  <c r="G41" i="12"/>
  <c r="I41" i="12"/>
  <c r="K41" i="12"/>
  <c r="M41" i="12"/>
  <c r="O41" i="12"/>
  <c r="Q41" i="12"/>
  <c r="U41" i="12"/>
  <c r="G43" i="12"/>
  <c r="M43" i="12" s="1"/>
  <c r="I43" i="12"/>
  <c r="K43" i="12"/>
  <c r="O43" i="12"/>
  <c r="Q43" i="12"/>
  <c r="U43" i="12"/>
  <c r="G45" i="12"/>
  <c r="I45" i="12"/>
  <c r="K45" i="12"/>
  <c r="M45" i="12"/>
  <c r="O45" i="12"/>
  <c r="Q45" i="12"/>
  <c r="U45" i="12"/>
  <c r="G47" i="12"/>
  <c r="M47" i="12" s="1"/>
  <c r="I47" i="12"/>
  <c r="K47" i="12"/>
  <c r="O47" i="12"/>
  <c r="Q47" i="12"/>
  <c r="U47" i="12"/>
  <c r="G49" i="12"/>
  <c r="I49" i="12"/>
  <c r="K49" i="12"/>
  <c r="M49" i="12"/>
  <c r="O49" i="12"/>
  <c r="Q49" i="12"/>
  <c r="U49" i="12"/>
  <c r="G51" i="12"/>
  <c r="M51" i="12" s="1"/>
  <c r="I51" i="12"/>
  <c r="K51" i="12"/>
  <c r="O51" i="12"/>
  <c r="Q51" i="12"/>
  <c r="U51" i="12"/>
  <c r="G53" i="12"/>
  <c r="I53" i="12"/>
  <c r="K53" i="12"/>
  <c r="M53" i="12"/>
  <c r="O53" i="12"/>
  <c r="Q53" i="12"/>
  <c r="U53" i="12"/>
  <c r="G55" i="12"/>
  <c r="M55" i="12" s="1"/>
  <c r="I55" i="12"/>
  <c r="K55" i="12"/>
  <c r="O55" i="12"/>
  <c r="Q55" i="12"/>
  <c r="U55" i="12"/>
  <c r="G57" i="12"/>
  <c r="I57" i="12"/>
  <c r="K57" i="12"/>
  <c r="M57" i="12"/>
  <c r="O57" i="12"/>
  <c r="Q57" i="12"/>
  <c r="U57" i="12"/>
  <c r="G61" i="12"/>
  <c r="M61" i="12" s="1"/>
  <c r="I61" i="12"/>
  <c r="K61" i="12"/>
  <c r="O61" i="12"/>
  <c r="Q61" i="12"/>
  <c r="U61" i="12"/>
  <c r="G63" i="12"/>
  <c r="I63" i="12"/>
  <c r="K63" i="12"/>
  <c r="M63" i="12"/>
  <c r="O63" i="12"/>
  <c r="Q63" i="12"/>
  <c r="U63" i="12"/>
  <c r="G65" i="12"/>
  <c r="M65" i="12" s="1"/>
  <c r="I65" i="12"/>
  <c r="K65" i="12"/>
  <c r="O65" i="12"/>
  <c r="Q65" i="12"/>
  <c r="U65" i="12"/>
  <c r="G68" i="12"/>
  <c r="I68" i="12"/>
  <c r="K68" i="12"/>
  <c r="M68" i="12"/>
  <c r="O68" i="12"/>
  <c r="Q68" i="12"/>
  <c r="U68" i="12"/>
  <c r="G70" i="12"/>
  <c r="M70" i="12" s="1"/>
  <c r="I70" i="12"/>
  <c r="K70" i="12"/>
  <c r="O70" i="12"/>
  <c r="Q70" i="12"/>
  <c r="U70" i="12"/>
  <c r="G72" i="12"/>
  <c r="I72" i="12"/>
  <c r="K72" i="12"/>
  <c r="M72" i="12"/>
  <c r="O72" i="12"/>
  <c r="Q72" i="12"/>
  <c r="U72" i="12"/>
  <c r="G74" i="12"/>
  <c r="M74" i="12" s="1"/>
  <c r="I74" i="12"/>
  <c r="K74" i="12"/>
  <c r="O74" i="12"/>
  <c r="Q74" i="12"/>
  <c r="U74" i="12"/>
  <c r="G76" i="12"/>
  <c r="I76" i="12"/>
  <c r="K76" i="12"/>
  <c r="M76" i="12"/>
  <c r="O76" i="12"/>
  <c r="Q76" i="12"/>
  <c r="U76" i="12"/>
  <c r="G79" i="12"/>
  <c r="I79" i="12"/>
  <c r="I78" i="12" s="1"/>
  <c r="K79" i="12"/>
  <c r="M79" i="12"/>
  <c r="O79" i="12"/>
  <c r="Q79" i="12"/>
  <c r="Q78" i="12" s="1"/>
  <c r="U79" i="12"/>
  <c r="G81" i="12"/>
  <c r="M81" i="12" s="1"/>
  <c r="I81" i="12"/>
  <c r="K81" i="12"/>
  <c r="K78" i="12" s="1"/>
  <c r="O81" i="12"/>
  <c r="Q81" i="12"/>
  <c r="U81" i="12"/>
  <c r="U78" i="12" s="1"/>
  <c r="G83" i="12"/>
  <c r="I83" i="12"/>
  <c r="K83" i="12"/>
  <c r="M83" i="12"/>
  <c r="O83" i="12"/>
  <c r="Q83" i="12"/>
  <c r="U83" i="12"/>
  <c r="G85" i="12"/>
  <c r="G78" i="12" s="1"/>
  <c r="I85" i="12"/>
  <c r="K85" i="12"/>
  <c r="O85" i="12"/>
  <c r="O78" i="12" s="1"/>
  <c r="Q85" i="12"/>
  <c r="U85" i="12"/>
  <c r="G87" i="12"/>
  <c r="I87" i="12"/>
  <c r="K87" i="12"/>
  <c r="M87" i="12"/>
  <c r="O87" i="12"/>
  <c r="Q87" i="12"/>
  <c r="U87" i="12"/>
  <c r="G89" i="12"/>
  <c r="M89" i="12" s="1"/>
  <c r="I89" i="12"/>
  <c r="K89" i="12"/>
  <c r="O89" i="12"/>
  <c r="Q89" i="12"/>
  <c r="U89" i="12"/>
  <c r="G91" i="12"/>
  <c r="I91" i="12"/>
  <c r="K91" i="12"/>
  <c r="M91" i="12"/>
  <c r="O91" i="12"/>
  <c r="Q91" i="12"/>
  <c r="U91" i="12"/>
  <c r="G94" i="12"/>
  <c r="I94" i="12"/>
  <c r="I93" i="12" s="1"/>
  <c r="K94" i="12"/>
  <c r="M94" i="12"/>
  <c r="O94" i="12"/>
  <c r="Q94" i="12"/>
  <c r="Q93" i="12" s="1"/>
  <c r="U94" i="12"/>
  <c r="G96" i="12"/>
  <c r="M96" i="12" s="1"/>
  <c r="I96" i="12"/>
  <c r="K96" i="12"/>
  <c r="K93" i="12" s="1"/>
  <c r="O96" i="12"/>
  <c r="Q96" i="12"/>
  <c r="U96" i="12"/>
  <c r="U93" i="12" s="1"/>
  <c r="G98" i="12"/>
  <c r="I98" i="12"/>
  <c r="K98" i="12"/>
  <c r="M98" i="12"/>
  <c r="O98" i="12"/>
  <c r="Q98" i="12"/>
  <c r="U98" i="12"/>
  <c r="G100" i="12"/>
  <c r="G93" i="12" s="1"/>
  <c r="I100" i="12"/>
  <c r="K100" i="12"/>
  <c r="O100" i="12"/>
  <c r="O93" i="12" s="1"/>
  <c r="Q100" i="12"/>
  <c r="U100" i="12"/>
  <c r="G102" i="12"/>
  <c r="I102" i="12"/>
  <c r="K102" i="12"/>
  <c r="M102" i="12"/>
  <c r="O102" i="12"/>
  <c r="Q102" i="12"/>
  <c r="U102" i="12"/>
  <c r="G104" i="12"/>
  <c r="M104" i="12" s="1"/>
  <c r="I104" i="12"/>
  <c r="K104" i="12"/>
  <c r="O104" i="12"/>
  <c r="Q104" i="12"/>
  <c r="U104" i="12"/>
  <c r="G106" i="12"/>
  <c r="I106" i="12"/>
  <c r="K106" i="12"/>
  <c r="M106" i="12"/>
  <c r="O106" i="12"/>
  <c r="Q106" i="12"/>
  <c r="U106" i="12"/>
  <c r="G109" i="12"/>
  <c r="M109" i="12" s="1"/>
  <c r="I109" i="12"/>
  <c r="K109" i="12"/>
  <c r="O109" i="12"/>
  <c r="Q109" i="12"/>
  <c r="U109" i="12"/>
  <c r="G112" i="12"/>
  <c r="I112" i="12"/>
  <c r="K112" i="12"/>
  <c r="M112" i="12"/>
  <c r="O112" i="12"/>
  <c r="Q112" i="12"/>
  <c r="U112" i="12"/>
  <c r="G114" i="12"/>
  <c r="M114" i="12" s="1"/>
  <c r="I114" i="12"/>
  <c r="K114" i="12"/>
  <c r="O114" i="12"/>
  <c r="Q114" i="12"/>
  <c r="U114" i="12"/>
  <c r="G116" i="12"/>
  <c r="I116" i="12"/>
  <c r="K116" i="12"/>
  <c r="M116" i="12"/>
  <c r="O116" i="12"/>
  <c r="Q116" i="12"/>
  <c r="U116" i="12"/>
  <c r="G118" i="12"/>
  <c r="M118" i="12" s="1"/>
  <c r="I118" i="12"/>
  <c r="K118" i="12"/>
  <c r="O118" i="12"/>
  <c r="Q118" i="12"/>
  <c r="U118" i="12"/>
  <c r="G120" i="12"/>
  <c r="I120" i="12"/>
  <c r="K120" i="12"/>
  <c r="M120" i="12"/>
  <c r="O120" i="12"/>
  <c r="Q120" i="12"/>
  <c r="U120" i="12"/>
  <c r="G122" i="12"/>
  <c r="M122" i="12" s="1"/>
  <c r="I122" i="12"/>
  <c r="K122" i="12"/>
  <c r="O122" i="12"/>
  <c r="Q122" i="12"/>
  <c r="U122" i="12"/>
  <c r="G124" i="12"/>
  <c r="I124" i="12"/>
  <c r="K124" i="12"/>
  <c r="M124" i="12"/>
  <c r="O124" i="12"/>
  <c r="Q124" i="12"/>
  <c r="U124" i="12"/>
  <c r="G126" i="12"/>
  <c r="O126" i="12"/>
  <c r="G127" i="12"/>
  <c r="I127" i="12"/>
  <c r="I126" i="12" s="1"/>
  <c r="K127" i="12"/>
  <c r="M127" i="12"/>
  <c r="O127" i="12"/>
  <c r="Q127" i="12"/>
  <c r="Q126" i="12" s="1"/>
  <c r="U127" i="12"/>
  <c r="G129" i="12"/>
  <c r="M129" i="12" s="1"/>
  <c r="I129" i="12"/>
  <c r="K129" i="12"/>
  <c r="K126" i="12" s="1"/>
  <c r="O129" i="12"/>
  <c r="Q129" i="12"/>
  <c r="U129" i="12"/>
  <c r="U126" i="12" s="1"/>
  <c r="G132" i="12"/>
  <c r="G131" i="12" s="1"/>
  <c r="I132" i="12"/>
  <c r="I131" i="12" s="1"/>
  <c r="K132" i="12"/>
  <c r="K131" i="12" s="1"/>
  <c r="O132" i="12"/>
  <c r="O131" i="12" s="1"/>
  <c r="Q132" i="12"/>
  <c r="Q131" i="12" s="1"/>
  <c r="U132" i="12"/>
  <c r="U131" i="12" s="1"/>
  <c r="G137" i="12"/>
  <c r="I137" i="12"/>
  <c r="K137" i="12"/>
  <c r="M137" i="12"/>
  <c r="O137" i="12"/>
  <c r="Q137" i="12"/>
  <c r="U137" i="12"/>
  <c r="G142" i="12"/>
  <c r="I142" i="12"/>
  <c r="K142" i="12"/>
  <c r="M142" i="12"/>
  <c r="O142" i="12"/>
  <c r="Q142" i="12"/>
  <c r="U142" i="12"/>
  <c r="G146" i="12"/>
  <c r="I146" i="12"/>
  <c r="K146" i="12"/>
  <c r="M146" i="12"/>
  <c r="O146" i="12"/>
  <c r="Q146" i="12"/>
  <c r="U146" i="12"/>
  <c r="G150" i="12"/>
  <c r="M150" i="12" s="1"/>
  <c r="I150" i="12"/>
  <c r="K150" i="12"/>
  <c r="O150" i="12"/>
  <c r="Q150" i="12"/>
  <c r="U150" i="12"/>
  <c r="G153" i="12"/>
  <c r="I153" i="12"/>
  <c r="K153" i="12"/>
  <c r="M153" i="12"/>
  <c r="O153" i="12"/>
  <c r="Q153" i="12"/>
  <c r="U153" i="12"/>
  <c r="G156" i="12"/>
  <c r="I156" i="12"/>
  <c r="K156" i="12"/>
  <c r="M156" i="12"/>
  <c r="O156" i="12"/>
  <c r="Q156" i="12"/>
  <c r="U156" i="12"/>
  <c r="G159" i="12"/>
  <c r="I159" i="12"/>
  <c r="K159" i="12"/>
  <c r="M159" i="12"/>
  <c r="O159" i="12"/>
  <c r="Q159" i="12"/>
  <c r="U159" i="12"/>
  <c r="G162" i="12"/>
  <c r="M162" i="12" s="1"/>
  <c r="I162" i="12"/>
  <c r="K162" i="12"/>
  <c r="O162" i="12"/>
  <c r="Q162" i="12"/>
  <c r="U162" i="12"/>
  <c r="G164" i="12"/>
  <c r="I164" i="12"/>
  <c r="K164" i="12"/>
  <c r="M164" i="12"/>
  <c r="O164" i="12"/>
  <c r="Q164" i="12"/>
  <c r="U164" i="12"/>
  <c r="G166" i="12"/>
  <c r="I166" i="12"/>
  <c r="K166" i="12"/>
  <c r="M166" i="12"/>
  <c r="O166" i="12"/>
  <c r="Q166" i="12"/>
  <c r="U166" i="12"/>
  <c r="G168" i="12"/>
  <c r="I168" i="12"/>
  <c r="K168" i="12"/>
  <c r="M168" i="12"/>
  <c r="O168" i="12"/>
  <c r="Q168" i="12"/>
  <c r="U168" i="12"/>
  <c r="G173" i="12"/>
  <c r="M173" i="12" s="1"/>
  <c r="I173" i="12"/>
  <c r="K173" i="12"/>
  <c r="O173" i="12"/>
  <c r="Q173" i="12"/>
  <c r="U173" i="12"/>
  <c r="G175" i="12"/>
  <c r="I175" i="12"/>
  <c r="K175" i="12"/>
  <c r="M175" i="12"/>
  <c r="O175" i="12"/>
  <c r="Q175" i="12"/>
  <c r="U175" i="12"/>
  <c r="K177" i="12"/>
  <c r="U177" i="12"/>
  <c r="G178" i="12"/>
  <c r="I178" i="12"/>
  <c r="I177" i="12" s="1"/>
  <c r="K178" i="12"/>
  <c r="M178" i="12"/>
  <c r="O178" i="12"/>
  <c r="Q178" i="12"/>
  <c r="Q177" i="12" s="1"/>
  <c r="U178" i="12"/>
  <c r="G180" i="12"/>
  <c r="G177" i="12" s="1"/>
  <c r="I180" i="12"/>
  <c r="K180" i="12"/>
  <c r="O180" i="12"/>
  <c r="O177" i="12" s="1"/>
  <c r="Q180" i="12"/>
  <c r="U180" i="12"/>
  <c r="G182" i="12"/>
  <c r="I182" i="12"/>
  <c r="K182" i="12"/>
  <c r="M182" i="12"/>
  <c r="O182" i="12"/>
  <c r="Q182" i="12"/>
  <c r="U182" i="12"/>
  <c r="G185" i="12"/>
  <c r="I185" i="12"/>
  <c r="I184" i="12" s="1"/>
  <c r="K185" i="12"/>
  <c r="M185" i="12"/>
  <c r="O185" i="12"/>
  <c r="Q185" i="12"/>
  <c r="Q184" i="12" s="1"/>
  <c r="U185" i="12"/>
  <c r="G189" i="12"/>
  <c r="G184" i="12" s="1"/>
  <c r="I189" i="12"/>
  <c r="K189" i="12"/>
  <c r="O189" i="12"/>
  <c r="O184" i="12" s="1"/>
  <c r="Q189" i="12"/>
  <c r="U189" i="12"/>
  <c r="G191" i="12"/>
  <c r="I191" i="12"/>
  <c r="K191" i="12"/>
  <c r="M191" i="12"/>
  <c r="O191" i="12"/>
  <c r="Q191" i="12"/>
  <c r="U191" i="12"/>
  <c r="G196" i="12"/>
  <c r="M196" i="12" s="1"/>
  <c r="I196" i="12"/>
  <c r="K196" i="12"/>
  <c r="K184" i="12" s="1"/>
  <c r="O196" i="12"/>
  <c r="Q196" i="12"/>
  <c r="U196" i="12"/>
  <c r="U184" i="12" s="1"/>
  <c r="G198" i="12"/>
  <c r="I198" i="12"/>
  <c r="K198" i="12"/>
  <c r="M198" i="12"/>
  <c r="O198" i="12"/>
  <c r="Q198" i="12"/>
  <c r="U198" i="12"/>
  <c r="G200" i="12"/>
  <c r="M200" i="12" s="1"/>
  <c r="I200" i="12"/>
  <c r="K200" i="12"/>
  <c r="O200" i="12"/>
  <c r="Q200" i="12"/>
  <c r="U200" i="12"/>
  <c r="G203" i="12"/>
  <c r="I203" i="12"/>
  <c r="K203" i="12"/>
  <c r="M203" i="12"/>
  <c r="O203" i="12"/>
  <c r="Q203" i="12"/>
  <c r="U203" i="12"/>
  <c r="G205" i="12"/>
  <c r="M205" i="12" s="1"/>
  <c r="I205" i="12"/>
  <c r="K205" i="12"/>
  <c r="O205" i="12"/>
  <c r="Q205" i="12"/>
  <c r="U205" i="12"/>
  <c r="I207" i="12"/>
  <c r="Q207" i="12"/>
  <c r="G208" i="12"/>
  <c r="G207" i="12" s="1"/>
  <c r="I208" i="12"/>
  <c r="K208" i="12"/>
  <c r="K207" i="12" s="1"/>
  <c r="O208" i="12"/>
  <c r="O207" i="12" s="1"/>
  <c r="Q208" i="12"/>
  <c r="U208" i="12"/>
  <c r="U207" i="12" s="1"/>
  <c r="I215" i="12"/>
  <c r="Q215" i="12"/>
  <c r="G216" i="12"/>
  <c r="M216" i="12" s="1"/>
  <c r="M215" i="12" s="1"/>
  <c r="I216" i="12"/>
  <c r="K216" i="12"/>
  <c r="K215" i="12" s="1"/>
  <c r="O216" i="12"/>
  <c r="O215" i="12" s="1"/>
  <c r="Q216" i="12"/>
  <c r="U216" i="12"/>
  <c r="U215" i="12" s="1"/>
  <c r="G219" i="12"/>
  <c r="G218" i="12" s="1"/>
  <c r="I219" i="12"/>
  <c r="K219" i="12"/>
  <c r="K218" i="12" s="1"/>
  <c r="O219" i="12"/>
  <c r="O218" i="12" s="1"/>
  <c r="Q219" i="12"/>
  <c r="U219" i="12"/>
  <c r="U218" i="12" s="1"/>
  <c r="G220" i="12"/>
  <c r="I220" i="12"/>
  <c r="I218" i="12" s="1"/>
  <c r="K220" i="12"/>
  <c r="M220" i="12"/>
  <c r="O220" i="12"/>
  <c r="Q220" i="12"/>
  <c r="Q218" i="12" s="1"/>
  <c r="U220" i="12"/>
  <c r="G221" i="12"/>
  <c r="M221" i="12" s="1"/>
  <c r="I221" i="12"/>
  <c r="K221" i="12"/>
  <c r="O221" i="12"/>
  <c r="Q221" i="12"/>
  <c r="U221" i="12"/>
  <c r="G222" i="12"/>
  <c r="I222" i="12"/>
  <c r="K222" i="12"/>
  <c r="M222" i="12"/>
  <c r="O222" i="12"/>
  <c r="Q222" i="12"/>
  <c r="U222" i="12"/>
  <c r="G223" i="12"/>
  <c r="M223" i="12" s="1"/>
  <c r="I223" i="12"/>
  <c r="K223" i="12"/>
  <c r="O223" i="12"/>
  <c r="Q223" i="12"/>
  <c r="U223" i="12"/>
  <c r="I20" i="1"/>
  <c r="I19" i="1"/>
  <c r="I18" i="1"/>
  <c r="I17" i="1"/>
  <c r="I16" i="1"/>
  <c r="I59" i="1"/>
  <c r="AZ43" i="1"/>
  <c r="G27" i="1"/>
  <c r="F40" i="1"/>
  <c r="G23" i="1" s="1"/>
  <c r="G40" i="1"/>
  <c r="G25" i="1" s="1"/>
  <c r="G26" i="1" s="1"/>
  <c r="H39" i="1"/>
  <c r="I39" i="1" s="1"/>
  <c r="I40" i="1" s="1"/>
  <c r="J39" i="1" s="1"/>
  <c r="J40" i="1" s="1"/>
  <c r="J28" i="1"/>
  <c r="J26" i="1"/>
  <c r="G38" i="1"/>
  <c r="F38" i="1"/>
  <c r="H32" i="1"/>
  <c r="J23" i="1"/>
  <c r="J24" i="1"/>
  <c r="J25" i="1"/>
  <c r="J27" i="1"/>
  <c r="E24" i="1"/>
  <c r="E26" i="1"/>
  <c r="G24" i="1" l="1"/>
  <c r="G29" i="1"/>
  <c r="G28" i="1"/>
  <c r="M126" i="12"/>
  <c r="M219" i="12"/>
  <c r="M218" i="12" s="1"/>
  <c r="G215" i="12"/>
  <c r="M208" i="12"/>
  <c r="M207" i="12" s="1"/>
  <c r="M189" i="12"/>
  <c r="M184" i="12" s="1"/>
  <c r="M180" i="12"/>
  <c r="M177" i="12" s="1"/>
  <c r="M132" i="12"/>
  <c r="M131" i="12" s="1"/>
  <c r="M100" i="12"/>
  <c r="M93" i="12" s="1"/>
  <c r="M85" i="12"/>
  <c r="M78" i="12" s="1"/>
  <c r="M19" i="12"/>
  <c r="M8" i="12" s="1"/>
  <c r="I21" i="1"/>
  <c r="H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<sst xmlns="http://schemas.openxmlformats.org/spreadsheetml/2006/main" count="770" uniqueCount="378">
  <si>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</si>
  <si>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</si>
  <si>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</si>
  <si>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</si>
  <si>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</si>
  <si>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</si>
  <si>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</si>
  <si>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</si>
  <si>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</si>
  <si>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</si>
  <si>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</si>
  <si>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</si>
  <si>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</si>
  <si>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</si>
  <si>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</si>
  <si>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</si>
  <si>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</si>
  <si>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</si>
  <si>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</si>
  <si>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</si>
  <si>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</si>
  <si>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</si>
  <si>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</si>
  <si>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</si>
  <si>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</si>
  <si>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</si>
  <si>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</si>
  <si>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</si>
  <si>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</si>
  <si>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</si>
  <si>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</si>
  <si>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</si>
  <si>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</si>
  <si>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</si>
  <si>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</si>
  <si>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</si>
  <si>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</si>
  <si>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</si>
  <si>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</si>
  <si>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</si>
  <si>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</si>
  <si>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</si>
  <si>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</si>
  <si>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Sokolov, ulice J. K. Tyla</t>
  </si>
  <si>
    <t>Rozpočet:</t>
  </si>
  <si>
    <t>Misto</t>
  </si>
  <si>
    <t>Sokolov, stavební úpravy komunikace ulice J.K.Tyla, vodovod, kanalizace</t>
  </si>
  <si>
    <t>Město Sokolov</t>
  </si>
  <si>
    <t>Rokycanova 1929</t>
  </si>
  <si>
    <t>Sokolov</t>
  </si>
  <si>
    <t>35601</t>
  </si>
  <si>
    <t>00259586</t>
  </si>
  <si>
    <t>CZ00259586</t>
  </si>
  <si>
    <t>Rozpočet</t>
  </si>
  <si>
    <t>Celkem za stavbu</t>
  </si>
  <si>
    <t>CZK</t>
  </si>
  <si>
    <t xml:space="preserve">Popis rozpočtu:  - </t>
  </si>
  <si>
    <t>Komunikace a zpevněné plochy mimo odvodnění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</si>
  <si>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</si>
  <si>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</si>
  <si>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</si>
  <si>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</si>
  <si>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</si>
  <si>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</si>
  <si>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</si>
  <si>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</si>
  <si>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</si>
  <si>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</si>
  <si>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</si>
  <si>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</si>
  <si>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</si>
  <si>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</si>
  <si>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</si>
  <si>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</si>
  <si>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</si>
  <si>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</si>
  <si>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</si>
  <si>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</si>
  <si>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</si>
  <si>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</si>
  <si>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</si>
  <si>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</si>
  <si>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</si>
  <si>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</si>
  <si>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</si>
  <si>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</si>
  <si>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</si>
  <si>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</si>
  <si>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</si>
  <si>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</si>
  <si>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</si>
  <si>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</si>
  <si>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</si>
  <si>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</si>
  <si>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</si>
  <si>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</si>
  <si>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</si>
  <si>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</si>
  <si>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</si>
  <si>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</si>
  <si>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</si>
  <si>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</si>
  <si>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</si>
  <si>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</si>
  <si>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</si>
  <si>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</si>
  <si>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</si>
  <si>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122202201R00</t>
  </si>
  <si>
    <t>Odkopávky pro silnice v hor. 3 do 100 m3</t>
  </si>
  <si>
    <t>m3</t>
  </si>
  <si>
    <t>POL1_0</t>
  </si>
  <si>
    <t>(13,0665+13,1884)*0,40</t>
  </si>
  <si>
    <t>VV</t>
  </si>
  <si>
    <t>(1,3815+1,6144)*0,45</t>
  </si>
  <si>
    <t>(5,3558+1,0699+11,5005)*0,40</t>
  </si>
  <si>
    <t>122202209R00</t>
  </si>
  <si>
    <t>Příplatek za lepivost - odkop. pro silnice v hor.3</t>
  </si>
  <si>
    <t>139601102R00</t>
  </si>
  <si>
    <t>Ruční výkop jam, rýh a šachet v hornině tř. 3</t>
  </si>
  <si>
    <t>Pro trativod:(40,2931+47,2204+114,4685)*0,1008</t>
  </si>
  <si>
    <t>131201201R00</t>
  </si>
  <si>
    <t>Hloubení zapažených jam v hor.3 do 100 m3</t>
  </si>
  <si>
    <t>Podzemní kontejnery:(2,20*6,00*(0,165+2,20+0,365))</t>
  </si>
  <si>
    <t>Podzemní kontejnery:((0,95*(0,165+2,20+0,365))/2)*(8,00+8,00+4,00+4,00)</t>
  </si>
  <si>
    <t>131201209R00</t>
  </si>
  <si>
    <t>Příplatek za lepivost - hloubení zapaž.jam v hor.3</t>
  </si>
  <si>
    <t>162701105R00</t>
  </si>
  <si>
    <t>Vodorovné přemístění výkopku z hor.1-4 do 10000 m</t>
  </si>
  <si>
    <t>19,02060</t>
  </si>
  <si>
    <t>20,35979</t>
  </si>
  <si>
    <t>67,15800</t>
  </si>
  <si>
    <t>162701109R00</t>
  </si>
  <si>
    <t>Příplatek k vod. přemístění hor.1-4 za další 1 km</t>
  </si>
  <si>
    <t>106,53839*5</t>
  </si>
  <si>
    <t>171201201R00</t>
  </si>
  <si>
    <t>Uložení sypaniny na skl.-sypanina na výšku přes 2m</t>
  </si>
  <si>
    <t>199000002R00</t>
  </si>
  <si>
    <t>Poplatek za skládku horniny 1- 4</t>
  </si>
  <si>
    <t>151101201R00</t>
  </si>
  <si>
    <t>Pažení stěn výkopu - příložné - hloubky do 4 m</t>
  </si>
  <si>
    <t>m2</t>
  </si>
  <si>
    <t>Podzemní kontejnery:22,80*2,80</t>
  </si>
  <si>
    <t>151101211R00</t>
  </si>
  <si>
    <t>Odstranění pažení stěn - příložné - hl. do 4 m</t>
  </si>
  <si>
    <t>174101101R00</t>
  </si>
  <si>
    <t>Zásyp jam, rýh, šachet se zhutněním</t>
  </si>
  <si>
    <t>Podzemní kontejnery:((0,165+0,85)/2*2,55)*(2,10+6,00+2,10+6,00)</t>
  </si>
  <si>
    <t>113106231R00</t>
  </si>
  <si>
    <t>Rozebrání dlažeb ze zámkové dlažby v kamenivu</t>
  </si>
  <si>
    <t>848,6708</t>
  </si>
  <si>
    <t>113106211R00</t>
  </si>
  <si>
    <t>Rozebrání dlažeb z velkých kostek v kam. těženém</t>
  </si>
  <si>
    <t>39,8192</t>
  </si>
  <si>
    <t>113151319R00</t>
  </si>
  <si>
    <t>Fréz.živič.krytu nad 500 m2, s překážkami, tl.10cm</t>
  </si>
  <si>
    <t>2354,1958</t>
  </si>
  <si>
    <t>113108405R00</t>
  </si>
  <si>
    <t>Odstranění asfaltové vrstvy pl.nad 50 m2, tl. 5 cm</t>
  </si>
  <si>
    <t>225,646</t>
  </si>
  <si>
    <t>113107635R00</t>
  </si>
  <si>
    <t>Odstranění podkladu nad 50 m2,kam.drcené tl.35 cm</t>
  </si>
  <si>
    <t>2354,1958+225,646</t>
  </si>
  <si>
    <t>113107430R00</t>
  </si>
  <si>
    <t>Odstranění podkladu nad 50 m2,kam.těžené tl.30 cm</t>
  </si>
  <si>
    <t>848,6708+39,8192</t>
  </si>
  <si>
    <t>199000003R00</t>
  </si>
  <si>
    <t>Poplatek za skládku horniny 5 - 7</t>
  </si>
  <si>
    <t>Poplatek za vytěžené konstrukční vrstvy</t>
  </si>
  <si>
    <t>POP</t>
  </si>
  <si>
    <t>2579,84180*0,35</t>
  </si>
  <si>
    <t>888,49000*0,30</t>
  </si>
  <si>
    <t>113202111R00</t>
  </si>
  <si>
    <t>Vytrhání obrub obrubníků silničních</t>
  </si>
  <si>
    <t>m</t>
  </si>
  <si>
    <t>64,3718+69,3349+35,2688+215,8287+64,2451</t>
  </si>
  <si>
    <t>113204111R00</t>
  </si>
  <si>
    <t>Vytrhání obrubníků zahradních</t>
  </si>
  <si>
    <t>6,1013+32,3727+1,2345+1,3067+11,4553+11,8991+4,4325+3,2026</t>
  </si>
  <si>
    <t>181101102R00</t>
  </si>
  <si>
    <t>Úprava pláně v zářezech v hor. 1-4, se zhutněním</t>
  </si>
  <si>
    <t>1930,76800</t>
  </si>
  <si>
    <t>1345,68000</t>
  </si>
  <si>
    <t>181301101R00</t>
  </si>
  <si>
    <t>Rozprostření ornice, rovina, tl. do 10 cm do 500m2</t>
  </si>
  <si>
    <t>128,15600</t>
  </si>
  <si>
    <t>10364200R</t>
  </si>
  <si>
    <t>Ornice pro pozemkové úpravy</t>
  </si>
  <si>
    <t>POL3_0</t>
  </si>
  <si>
    <t>128,156*0,10</t>
  </si>
  <si>
    <t>180402111R00</t>
  </si>
  <si>
    <t>Založení trávníku parkového výsevem v rovině</t>
  </si>
  <si>
    <t>128,156</t>
  </si>
  <si>
    <t>00572410R</t>
  </si>
  <si>
    <t>Směs travní parková II. mírná zátěž PROFI, á 25 kg</t>
  </si>
  <si>
    <t>kg</t>
  </si>
  <si>
    <t>128,156*0,02</t>
  </si>
  <si>
    <t>185803111R00</t>
  </si>
  <si>
    <t>Ošetření trávníku v rovině</t>
  </si>
  <si>
    <t>212792112R00</t>
  </si>
  <si>
    <t>Montáž trativodů z flexibilních trubek, lože</t>
  </si>
  <si>
    <t>Drenážní trubky:40,2931+47,2204+114,4685</t>
  </si>
  <si>
    <t>28611223.AR</t>
  </si>
  <si>
    <t>Trubka PVC drenážní flexibilní d 100 mm</t>
  </si>
  <si>
    <t>Drenážní trubky:(40,2931+47,2204+114,4685)*1,02</t>
  </si>
  <si>
    <t>212971110R00</t>
  </si>
  <si>
    <t>Opláštění trativodů z geotext., do sklonu 1:2,5</t>
  </si>
  <si>
    <t>Drenážní trubky:3,14*0,12*(40,2931+47,2204+114,4685)</t>
  </si>
  <si>
    <t>67352002R</t>
  </si>
  <si>
    <t>Geotextilie netkaná PK-Nontex PET 200 g/m2</t>
  </si>
  <si>
    <t>Drenážní trubky:(3,14*0,12*(40,2931+47,2204+114,4685))*1,01</t>
  </si>
  <si>
    <t>212572111R00</t>
  </si>
  <si>
    <t>Lože trativodu ze štěrkopísku tříděného</t>
  </si>
  <si>
    <t>Drenážní trubky:(0,1009-0,0079)*(40,2931+47,2204+114,4685)</t>
  </si>
  <si>
    <t>273324117R00</t>
  </si>
  <si>
    <t>Železobeton základových desek z betonu C 25/30 XA2</t>
  </si>
  <si>
    <t>Podzemní kontejnery:6,30*2,15*0,15</t>
  </si>
  <si>
    <t>273361411R00</t>
  </si>
  <si>
    <t>Výztuž základových desek ze svařovaných sítí,mosty</t>
  </si>
  <si>
    <t>t</t>
  </si>
  <si>
    <t>(6,30*2,10*2,02)*0,001</t>
  </si>
  <si>
    <t>564861111R00</t>
  </si>
  <si>
    <t>Podklad ze štěrkodrti po zhutnění tloušťky 20 cm</t>
  </si>
  <si>
    <t>Povrchy asfaltové:1930,7680</t>
  </si>
  <si>
    <t>567122112R00</t>
  </si>
  <si>
    <t>Podklad z kameniva zpev.cementem SC C8/10 tl.13 cm</t>
  </si>
  <si>
    <t>573111113R00</t>
  </si>
  <si>
    <t>Postřik živičný infiltr.+ posyp, asfalt 1,5 kg/m2</t>
  </si>
  <si>
    <t>565151211R00</t>
  </si>
  <si>
    <t>Podklad z obal kam.ACP 16+,ACP 22+,nad 3 m,tl.7 cm</t>
  </si>
  <si>
    <t>573211111R00</t>
  </si>
  <si>
    <t>Postřik živičný spojovací z asfaltu 0,5-0,7 kg/m2</t>
  </si>
  <si>
    <t>577132211R00</t>
  </si>
  <si>
    <t>Beton asfalt. ACO 8, nebo ACO 11, nad 3 m, 4 cm</t>
  </si>
  <si>
    <t>564851113R00</t>
  </si>
  <si>
    <t>Podklad ze štěrkodrti po zhutnění tloušťky 17 cm</t>
  </si>
  <si>
    <t>Dlažba tl. 60 mm:942,2348+96,9864+17,3129</t>
  </si>
  <si>
    <t>Dlažba tl. 80 mm:277,6673+11,4786</t>
  </si>
  <si>
    <t>567122111R00</t>
  </si>
  <si>
    <t>Podklad z kameniva zpev.cementem SC C8/10 tl.12 cm</t>
  </si>
  <si>
    <t>596215020R00</t>
  </si>
  <si>
    <t>Kladení zámkové dlažby tl. 6 cm do drtě tl. 3 cm</t>
  </si>
  <si>
    <t>Dlažba tl. 60 mm:951,4730+96,9864+17,3129</t>
  </si>
  <si>
    <t>59245308R</t>
  </si>
  <si>
    <t>Dlažba BEST KLASIKO přírodní  20x10x6</t>
  </si>
  <si>
    <t>Dlažba tl. 60 mm:951,4730*1,05</t>
  </si>
  <si>
    <t>59245268R</t>
  </si>
  <si>
    <t>Dlažba BEST KLASIKO barevná  20x10x6, povrch STANDARD</t>
  </si>
  <si>
    <t>Dlažba tl. 60 mm okolo Perly:96,9864*1,05</t>
  </si>
  <si>
    <t>59245267R</t>
  </si>
  <si>
    <t>Dlažba BEST KLASIKO červená pro nevidomé 20x10x6, povrch STANDARD</t>
  </si>
  <si>
    <t>Dlažba tl. 60 mm reliéfní:17,3129*1,05</t>
  </si>
  <si>
    <t>596215040R00</t>
  </si>
  <si>
    <t>Kladení zámkové dlažby tl. 8 cm do drtě tl. 4 cm</t>
  </si>
  <si>
    <t>592452655R</t>
  </si>
  <si>
    <t>Dlažba BEST KLASIKO přírodní 20x10x8, povrch STANDARD</t>
  </si>
  <si>
    <t>Dlažba tl. 80 mm:277,6673*1,05</t>
  </si>
  <si>
    <t>Dlažba tl. 80 mm reliéfní:11,4786*1,05</t>
  </si>
  <si>
    <t>899331111R00</t>
  </si>
  <si>
    <t>Výšková úprava vstupu do 20 cm, zvýšení poklopu</t>
  </si>
  <si>
    <t>kus</t>
  </si>
  <si>
    <t>6</t>
  </si>
  <si>
    <t>899431111R00</t>
  </si>
  <si>
    <t>Výšková úprava do 20 cm, zvýšení krytu šoupěte</t>
  </si>
  <si>
    <t>9</t>
  </si>
  <si>
    <t>917862111R00</t>
  </si>
  <si>
    <t>Osazení stojat. obrub.bet. s opěrou,lože z C 12/15</t>
  </si>
  <si>
    <t>Na výšku 0,10-0,15m:74,98+68,47+10,86+69,67+17,10+18,82+16,14+4,13</t>
  </si>
  <si>
    <t>Na výšku 0,10-0,15m:91,51+14,04+29,43+8,81</t>
  </si>
  <si>
    <t>Na výšku 0,05m:7,59+83,31+45,93</t>
  </si>
  <si>
    <t>Na výšku 0,02m:3,00+3,00</t>
  </si>
  <si>
    <t>59217012R</t>
  </si>
  <si>
    <t>Obrubník silniční betonový 150x300x1000 mm, přírodní</t>
  </si>
  <si>
    <t>Na výšku 0,10-0,15m:(74,98+68,47+10,86+69,67+17,10+18,82+16,14+4,13)*1,01</t>
  </si>
  <si>
    <t>Na výšku 0,10-0,15m:(91,51+14,04+29,43+8,81)*1,01</t>
  </si>
  <si>
    <t>Na výšku 0,05m:(7,59+83,31+45,93)*1,01</t>
  </si>
  <si>
    <t>Na výšku 0,02m:(3,00+3,00)*1,01</t>
  </si>
  <si>
    <t>916561111R00</t>
  </si>
  <si>
    <t>Osazení záhon.obrubníků do lože z C 12/15 s opěrou</t>
  </si>
  <si>
    <t>6,04+7,98+39,66+23,44+9,82+4,34+2,95+1,46+0,67</t>
  </si>
  <si>
    <t>1,02+9,96+1,20</t>
  </si>
  <si>
    <t>Zakončení sjezdů:10,03+5,10+14,42+4,76+3,24+8,17</t>
  </si>
  <si>
    <t>59217003R</t>
  </si>
  <si>
    <t>Obrubník parkový betonový 80x250x1000 mm, přírodní</t>
  </si>
  <si>
    <t>(6,04+7,98+39,66+23,44+9,82+4,43+2,95+1,46+0,67)*1,01</t>
  </si>
  <si>
    <t>(1,02+9,96+1,20)*1,01</t>
  </si>
  <si>
    <t>Zakončení sjezdů:(10,03+5,10+14,42+4,76+3,24+8,17)*1,01</t>
  </si>
  <si>
    <t>915791111R00</t>
  </si>
  <si>
    <t>Předznačení pro značení dělicí čáry,vodicí proužky</t>
  </si>
  <si>
    <t>V10a + V10b:59*5,000+13*2,00+16*0,75</t>
  </si>
  <si>
    <t>V1a:10,00</t>
  </si>
  <si>
    <t>915711111R00</t>
  </si>
  <si>
    <t>Vodorovné značení dělicích čar 12 cm střík.barvou</t>
  </si>
  <si>
    <t>915791112R00</t>
  </si>
  <si>
    <t>Předznačení pro značení stopčáry, zebry, nápisů</t>
  </si>
  <si>
    <t>pitogram č.255 + V13:4*0,7259+6,0331</t>
  </si>
  <si>
    <t>V5 + V7a:1,70+9,00</t>
  </si>
  <si>
    <t>915721111R00</t>
  </si>
  <si>
    <t>Vodorovné značení střík.barvou stopčar,zeber atd.</t>
  </si>
  <si>
    <t>914001121R00</t>
  </si>
  <si>
    <t>Osaz.sloupku dopr.značky vč. bet.základu+Al patka</t>
  </si>
  <si>
    <t>10</t>
  </si>
  <si>
    <t>914001125R00</t>
  </si>
  <si>
    <t>Osazení svislé dopr.značky na sloupek nebo konzolu</t>
  </si>
  <si>
    <t>22</t>
  </si>
  <si>
    <t>40445050.AR</t>
  </si>
  <si>
    <t>Značka dopr inf IP 11-13 500/700 fól1, EG7letá</t>
  </si>
  <si>
    <t>IP13c:2</t>
  </si>
  <si>
    <t>40445159.AR</t>
  </si>
  <si>
    <t>Značka dopr dodat E 8d-e 500/150 fól 1, EG 7 letá</t>
  </si>
  <si>
    <t>E8d - šipka doprava text:29m</t>
  </si>
  <si>
    <t>E8d - šipka doleva text:33m</t>
  </si>
  <si>
    <t>E8d - šipka doleva text:25m</t>
  </si>
  <si>
    <t>E8d:3</t>
  </si>
  <si>
    <t>914001122R00</t>
  </si>
  <si>
    <t>Osaz.2 sloupků dopr.značky vč. bet.zákl.+Al patka</t>
  </si>
  <si>
    <t>40445055.AR</t>
  </si>
  <si>
    <t>Značka dopr inf IZ 5a, b, 750/1000 fól1, EG 7letá</t>
  </si>
  <si>
    <t>IZ5b:1</t>
  </si>
  <si>
    <t>966006211R00</t>
  </si>
  <si>
    <t>Odstranění doprav. značky ze sloupů nebo konzolí</t>
  </si>
  <si>
    <t>23</t>
  </si>
  <si>
    <t>966006215R00</t>
  </si>
  <si>
    <t>Odstranění  sloupků dopravních značek z Al patek</t>
  </si>
  <si>
    <t>17</t>
  </si>
  <si>
    <t>960111221R00</t>
  </si>
  <si>
    <t>Bourání konstrukcí z dílců prefa. betonových a ŽB</t>
  </si>
  <si>
    <t>Stávající vpusti:0,50*0,50*1,5*4</t>
  </si>
  <si>
    <t>979082213R00</t>
  </si>
  <si>
    <t>Vodorovná doprava suti po suchu do 1 km</t>
  </si>
  <si>
    <t>Asfalt frézovaný:517,92308</t>
  </si>
  <si>
    <t>Asfalt bouraný:24,82106</t>
  </si>
  <si>
    <t>Štěrk:1986,47819+586,40340</t>
  </si>
  <si>
    <t>979082219R00</t>
  </si>
  <si>
    <t>Příplatek za dopravu suti po suchu za další 1 km</t>
  </si>
  <si>
    <t>3115,62573*14</t>
  </si>
  <si>
    <t>979084216R00</t>
  </si>
  <si>
    <t>Vodorovná doprava vybour. hmot po suchu do 5 km</t>
  </si>
  <si>
    <t>Dlažba:190,95093</t>
  </si>
  <si>
    <t>Obrubníky:121,24331+9,00059</t>
  </si>
  <si>
    <t>Dlažba žulová:16,60461</t>
  </si>
  <si>
    <t>Stávající vpusti:2,44700</t>
  </si>
  <si>
    <t>979084219R00</t>
  </si>
  <si>
    <t>Příplatek k dopravě vybour.hmot za dalších 5 km</t>
  </si>
  <si>
    <t>340,24644*2</t>
  </si>
  <si>
    <t>979990103R00</t>
  </si>
  <si>
    <t>Poplatek za skládku suti - beton do 30x30 cm</t>
  </si>
  <si>
    <t>979990104R00</t>
  </si>
  <si>
    <t>Poplatek za skládku suti - beton nad 30x30 cm</t>
  </si>
  <si>
    <t>979990112R00</t>
  </si>
  <si>
    <t>Poplatek za skládku suti-obal.kam.-asfalt do 30x30</t>
  </si>
  <si>
    <t>979990113R00</t>
  </si>
  <si>
    <t>Poplatek za skládku suti-obal.kam-asfalt nad 30x30</t>
  </si>
  <si>
    <t>998225111R00</t>
  </si>
  <si>
    <t>Přesun hmot, pozemní komunikace, kryt živičný</t>
  </si>
  <si>
    <t>21,44930</t>
  </si>
  <si>
    <t>86,01373</t>
  </si>
  <si>
    <t>3327,55019</t>
  </si>
  <si>
    <t>5,42874</t>
  </si>
  <si>
    <t>184,46208</t>
  </si>
  <si>
    <t>0,0035</t>
  </si>
  <si>
    <t>711132311R00</t>
  </si>
  <si>
    <t>Prov. izolace nopovou fólií svisle, vč.uchyc.prvků</t>
  </si>
  <si>
    <t>(49,22+37,56+80,64+5,58)*0,75</t>
  </si>
  <si>
    <t>005211030R</t>
  </si>
  <si>
    <t xml:space="preserve">Dočasná dopravní opatření </t>
  </si>
  <si>
    <t>Soubor</t>
  </si>
  <si>
    <t>005111021R</t>
  </si>
  <si>
    <t>Vytyčení inženýrských sítí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</si>
  <si>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</si>
  <si>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</si>
  <si>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</si>
  <si>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</si>
  <si>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005111020R</t>
  </si>
  <si>
    <t>Vytyčení stavby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</si>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</sst>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7" fillId="0" borderId="33" xfId="0" applyNumberFormat="1" applyFont="1" applyBorder="1" applyAlignment="1">
      <alignment vertical="top" shrinkToFit="1"/>
    </xf>
    <xf numFmtId="174" fontId="18" fillId="0" borderId="33" xfId="0" applyNumberFormat="1" applyFont="1" applyBorder="1" applyAlignment="1">
      <alignment vertical="top" wrapText="1" shrinkToFit="1"/>
    </xf>
    <xf numFmtId="174" fontId="19" fillId="0" borderId="0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7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9" fillId="0" borderId="26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2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SUMIF(F49:F58,A16,I49:I58)+SUMIF(F49:F58,"PSU",I49:I58)</f>
        <v>0</v>
      </c>
      <c r="J16" s="93"/>
    </row>
    <row r="17" spans="1:10" ht="23.25" customHeight="1" x14ac:dyDescent="0.2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SUMIF(F49:F58,A17,I49:I58)</f>
        <v>0</v>
      </c>
      <c r="J17" s="93"/>
    </row>
    <row r="18" spans="1:10" ht="23.25" customHeight="1" x14ac:dyDescent="0.2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SUMIF(F49:F58,A18,I49:I58)</f>
        <v>0</v>
      </c>
      <c r="J18" s="93"/>
    </row>
    <row r="19" spans="1:10" ht="23.25" customHeight="1" x14ac:dyDescent="0.2">
      <c r="A19" s="195" t="s">
        <v>78</v>
      </c>
      <c r="B19" s="196" t="s">
        <v>26</v>
      </c>
      <c r="C19" s="58"/>
      <c r="D19" s="59"/>
      <c r="E19" s="83"/>
      <c r="F19" s="84"/>
      <c r="G19" s="83"/>
      <c r="H19" s="84"/>
      <c r="I19" s="83">
        <f>SUMIF(F49:F58,A19,I49:I58)</f>
        <v>0</v>
      </c>
      <c r="J19" s="93"/>
    </row>
    <row r="20" spans="1:10" ht="23.25" customHeight="1" x14ac:dyDescent="0.2">
      <c r="A20" s="195" t="s">
        <v>79</v>
      </c>
      <c r="B20" s="196" t="s">
        <v>27</v>
      </c>
      <c r="C20" s="58"/>
      <c r="D20" s="59"/>
      <c r="E20" s="83"/>
      <c r="F20" s="84"/>
      <c r="G20" s="83"/>
      <c r="H20" s="84"/>
      <c r="I20" s="83">
        <f>SUMIF(F49:F58,A20,I49:I58)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43744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52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52" ht="25.5" hidden="1" customHeight="1" x14ac:dyDescent="0.2">
      <c r="A39" s="131">
        <v>1</v>
      </c>
      <c r="B39" s="137" t="s">
        <v>53</v>
      </c>
      <c r="C39" s="138" t="s">
        <v>46</v>
      </c>
      <c r="D39" s="139"/>
      <c r="E39" s="139"/>
      <c r="F39" s="147">
        <f>'Rozpočet Pol'!AC225</f>
        <v>0</v>
      </c>
      <c r="G39" s="148">
        <f>'Rozpočet Pol'!AD225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">
      <c r="A40" s="131"/>
      <c r="B40" s="141" t="s">
        <v>54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spans="1:52" x14ac:dyDescent="0.2">
      <c r="B42" t="s">
        <v>56</v>
      </c>
    </row>
    <row r="43" spans="1:52" x14ac:dyDescent="0.2">
      <c r="B43" s="162" t="s">
        <v>57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Komunikace a zpevněné plochy mimo odvodnění</v>
      </c>
    </row>
    <row r="46" spans="1:52" ht="15.75" x14ac:dyDescent="0.25">
      <c r="B46" s="163" t="s">
        <v>58</v>
      </c>
    </row>
    <row r="48" spans="1:52" ht="25.5" customHeight="1" x14ac:dyDescent="0.2">
      <c r="A48" s="164"/>
      <c r="B48" s="170" t="s">
        <v>16</v>
      </c>
      <c r="C48" s="170" t="s">
        <v>5</v>
      </c>
      <c r="D48" s="171"/>
      <c r="E48" s="171"/>
      <c r="F48" s="174" t="s">
        <v>59</v>
      </c>
      <c r="G48" s="174"/>
      <c r="H48" s="174"/>
      <c r="I48" s="175" t="s">
        <v>28</v>
      </c>
      <c r="J48" s="175"/>
    </row>
    <row r="49" spans="1:10" ht="25.5" customHeight="1" x14ac:dyDescent="0.2">
      <c r="A49" s="165"/>
      <c r="B49" s="176" t="s">
        <v>60</v>
      </c>
      <c r="C49" s="177" t="s">
        <v>61</v>
      </c>
      <c r="D49" s="178"/>
      <c r="E49" s="178"/>
      <c r="F49" s="182" t="s">
        <v>23</v>
      </c>
      <c r="G49" s="183"/>
      <c r="H49" s="183"/>
      <c r="I49" s="184">
        <f>'Rozpočet Pol'!G8</f>
        <v>0</v>
      </c>
      <c r="J49" s="184"/>
    </row>
    <row r="50" spans="1:10" ht="25.5" customHeight="1" x14ac:dyDescent="0.2">
      <c r="A50" s="165"/>
      <c r="B50" s="168" t="s">
        <v>62</v>
      </c>
      <c r="C50" s="167" t="s">
        <v>63</v>
      </c>
      <c r="D50" s="169"/>
      <c r="E50" s="169"/>
      <c r="F50" s="185" t="s">
        <v>23</v>
      </c>
      <c r="G50" s="186"/>
      <c r="H50" s="186"/>
      <c r="I50" s="187">
        <f>'Rozpočet Pol'!G78</f>
        <v>0</v>
      </c>
      <c r="J50" s="187"/>
    </row>
    <row r="51" spans="1:10" ht="25.5" customHeight="1" x14ac:dyDescent="0.2">
      <c r="A51" s="165"/>
      <c r="B51" s="168" t="s">
        <v>64</v>
      </c>
      <c r="C51" s="167" t="s">
        <v>65</v>
      </c>
      <c r="D51" s="169"/>
      <c r="E51" s="169"/>
      <c r="F51" s="185" t="s">
        <v>23</v>
      </c>
      <c r="G51" s="186"/>
      <c r="H51" s="186"/>
      <c r="I51" s="187">
        <f>'Rozpočet Pol'!G93</f>
        <v>0</v>
      </c>
      <c r="J51" s="187"/>
    </row>
    <row r="52" spans="1:10" ht="25.5" customHeight="1" x14ac:dyDescent="0.2">
      <c r="A52" s="165"/>
      <c r="B52" s="168" t="s">
        <v>66</v>
      </c>
      <c r="C52" s="167" t="s">
        <v>67</v>
      </c>
      <c r="D52" s="169"/>
      <c r="E52" s="169"/>
      <c r="F52" s="185" t="s">
        <v>23</v>
      </c>
      <c r="G52" s="186"/>
      <c r="H52" s="186"/>
      <c r="I52" s="187">
        <f>'Rozpočet Pol'!G126</f>
        <v>0</v>
      </c>
      <c r="J52" s="187"/>
    </row>
    <row r="53" spans="1:10" ht="25.5" customHeight="1" x14ac:dyDescent="0.2">
      <c r="A53" s="165"/>
      <c r="B53" s="168" t="s">
        <v>68</v>
      </c>
      <c r="C53" s="167" t="s">
        <v>69</v>
      </c>
      <c r="D53" s="169"/>
      <c r="E53" s="169"/>
      <c r="F53" s="185" t="s">
        <v>23</v>
      </c>
      <c r="G53" s="186"/>
      <c r="H53" s="186"/>
      <c r="I53" s="187">
        <f>'Rozpočet Pol'!G131</f>
        <v>0</v>
      </c>
      <c r="J53" s="187"/>
    </row>
    <row r="54" spans="1:10" ht="25.5" customHeight="1" x14ac:dyDescent="0.2">
      <c r="A54" s="165"/>
      <c r="B54" s="168" t="s">
        <v>70</v>
      </c>
      <c r="C54" s="167" t="s">
        <v>71</v>
      </c>
      <c r="D54" s="169"/>
      <c r="E54" s="169"/>
      <c r="F54" s="185" t="s">
        <v>23</v>
      </c>
      <c r="G54" s="186"/>
      <c r="H54" s="186"/>
      <c r="I54" s="187">
        <f>'Rozpočet Pol'!G177</f>
        <v>0</v>
      </c>
      <c r="J54" s="187"/>
    </row>
    <row r="55" spans="1:10" ht="25.5" customHeight="1" x14ac:dyDescent="0.2">
      <c r="A55" s="165"/>
      <c r="B55" s="168" t="s">
        <v>72</v>
      </c>
      <c r="C55" s="167" t="s">
        <v>73</v>
      </c>
      <c r="D55" s="169"/>
      <c r="E55" s="169"/>
      <c r="F55" s="185" t="s">
        <v>23</v>
      </c>
      <c r="G55" s="186"/>
      <c r="H55" s="186"/>
      <c r="I55" s="187">
        <f>'Rozpočet Pol'!G184</f>
        <v>0</v>
      </c>
      <c r="J55" s="187"/>
    </row>
    <row r="56" spans="1:10" ht="25.5" customHeight="1" x14ac:dyDescent="0.2">
      <c r="A56" s="165"/>
      <c r="B56" s="168" t="s">
        <v>74</v>
      </c>
      <c r="C56" s="167" t="s">
        <v>75</v>
      </c>
      <c r="D56" s="169"/>
      <c r="E56" s="169"/>
      <c r="F56" s="185" t="s">
        <v>23</v>
      </c>
      <c r="G56" s="186"/>
      <c r="H56" s="186"/>
      <c r="I56" s="187">
        <f>'Rozpočet Pol'!G207</f>
        <v>0</v>
      </c>
      <c r="J56" s="187"/>
    </row>
    <row r="57" spans="1:10" ht="25.5" customHeight="1" x14ac:dyDescent="0.2">
      <c r="A57" s="165"/>
      <c r="B57" s="168" t="s">
        <v>76</v>
      </c>
      <c r="C57" s="167" t="s">
        <v>77</v>
      </c>
      <c r="D57" s="169"/>
      <c r="E57" s="169"/>
      <c r="F57" s="185" t="s">
        <v>24</v>
      </c>
      <c r="G57" s="186"/>
      <c r="H57" s="186"/>
      <c r="I57" s="187">
        <f>'Rozpočet Pol'!G215</f>
        <v>0</v>
      </c>
      <c r="J57" s="187"/>
    </row>
    <row r="58" spans="1:10" ht="25.5" customHeight="1" x14ac:dyDescent="0.2">
      <c r="A58" s="165"/>
      <c r="B58" s="179" t="s">
        <v>78</v>
      </c>
      <c r="C58" s="180" t="s">
        <v>26</v>
      </c>
      <c r="D58" s="181"/>
      <c r="E58" s="181"/>
      <c r="F58" s="188" t="s">
        <v>78</v>
      </c>
      <c r="G58" s="189"/>
      <c r="H58" s="189"/>
      <c r="I58" s="190">
        <f>'Rozpočet Pol'!G218</f>
        <v>0</v>
      </c>
      <c r="J58" s="190"/>
    </row>
    <row r="59" spans="1:10" ht="25.5" customHeight="1" x14ac:dyDescent="0.2">
      <c r="A59" s="166"/>
      <c r="B59" s="172" t="s">
        <v>1</v>
      </c>
      <c r="C59" s="172"/>
      <c r="D59" s="173"/>
      <c r="E59" s="173"/>
      <c r="F59" s="191"/>
      <c r="G59" s="192"/>
      <c r="H59" s="192"/>
      <c r="I59" s="193">
        <f>SUM(I49:I58)</f>
        <v>0</v>
      </c>
      <c r="J59" s="193"/>
    </row>
    <row r="60" spans="1:10" x14ac:dyDescent="0.2">
      <c r="F60" s="194"/>
      <c r="G60" s="130"/>
      <c r="H60" s="194"/>
      <c r="I60" s="130"/>
      <c r="J60" s="130"/>
    </row>
    <row r="61" spans="1:10" x14ac:dyDescent="0.2">
      <c r="F61" s="194"/>
      <c r="G61" s="130"/>
      <c r="H61" s="194"/>
      <c r="I61" s="130"/>
      <c r="J61" s="130"/>
    </row>
    <row r="62" spans="1:10" x14ac:dyDescent="0.2">
      <c r="F62" s="194"/>
      <c r="G62" s="130"/>
      <c r="H62" s="194"/>
      <c r="I62" s="130"/>
      <c r="J62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I59:J59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35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7" t="s">
        <v>6</v>
      </c>
      <c r="B1" s="197"/>
      <c r="C1" s="197"/>
      <c r="D1" s="197"/>
      <c r="E1" s="197"/>
      <c r="F1" s="197"/>
      <c r="G1" s="197"/>
      <c r="AE1" t="s">
        <v>81</v>
      </c>
    </row>
    <row r="2" spans="1:60" ht="24.95" customHeight="1" x14ac:dyDescent="0.2">
      <c r="A2" s="204" t="s">
        <v>80</v>
      </c>
      <c r="B2" s="198"/>
      <c r="C2" s="199" t="s">
        <v>46</v>
      </c>
      <c r="D2" s="200"/>
      <c r="E2" s="200"/>
      <c r="F2" s="200"/>
      <c r="G2" s="206"/>
      <c r="AE2" t="s">
        <v>82</v>
      </c>
    </row>
    <row r="3" spans="1:60" ht="24.95" customHeight="1" x14ac:dyDescent="0.2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83</v>
      </c>
    </row>
    <row r="4" spans="1:60" ht="24.95" hidden="1" customHeight="1" x14ac:dyDescent="0.2">
      <c r="A4" s="205" t="s">
        <v>8</v>
      </c>
      <c r="B4" s="203"/>
      <c r="C4" s="201"/>
      <c r="D4" s="202"/>
      <c r="E4" s="202"/>
      <c r="F4" s="202"/>
      <c r="G4" s="207"/>
      <c r="AE4" t="s">
        <v>84</v>
      </c>
    </row>
    <row r="5" spans="1:60" hidden="1" x14ac:dyDescent="0.2">
      <c r="A5" s="208" t="s">
        <v>85</v>
      </c>
      <c r="B5" s="209"/>
      <c r="C5" s="210"/>
      <c r="D5" s="211"/>
      <c r="E5" s="211"/>
      <c r="F5" s="211"/>
      <c r="G5" s="212"/>
      <c r="AE5" t="s">
        <v>86</v>
      </c>
    </row>
    <row r="7" spans="1:60" ht="38.25" x14ac:dyDescent="0.2">
      <c r="A7" s="218" t="s">
        <v>87</v>
      </c>
      <c r="B7" s="219" t="s">
        <v>88</v>
      </c>
      <c r="C7" s="219" t="s">
        <v>89</v>
      </c>
      <c r="D7" s="218" t="s">
        <v>90</v>
      </c>
      <c r="E7" s="218" t="s">
        <v>91</v>
      </c>
      <c r="F7" s="213" t="s">
        <v>92</v>
      </c>
      <c r="G7" s="239" t="s">
        <v>28</v>
      </c>
      <c r="H7" s="240" t="s">
        <v>29</v>
      </c>
      <c r="I7" s="240" t="s">
        <v>93</v>
      </c>
      <c r="J7" s="240" t="s">
        <v>30</v>
      </c>
      <c r="K7" s="240" t="s">
        <v>94</v>
      </c>
      <c r="L7" s="240" t="s">
        <v>95</v>
      </c>
      <c r="M7" s="240" t="s">
        <v>96</v>
      </c>
      <c r="N7" s="240" t="s">
        <v>97</v>
      </c>
      <c r="O7" s="240" t="s">
        <v>98</v>
      </c>
      <c r="P7" s="240" t="s">
        <v>99</v>
      </c>
      <c r="Q7" s="240" t="s">
        <v>100</v>
      </c>
      <c r="R7" s="240" t="s">
        <v>101</v>
      </c>
      <c r="S7" s="240" t="s">
        <v>102</v>
      </c>
      <c r="T7" s="240" t="s">
        <v>103</v>
      </c>
      <c r="U7" s="221" t="s">
        <v>104</v>
      </c>
    </row>
    <row r="8" spans="1:60" x14ac:dyDescent="0.2">
      <c r="A8" s="241" t="s">
        <v>105</v>
      </c>
      <c r="B8" s="242" t="s">
        <v>60</v>
      </c>
      <c r="C8" s="243" t="s">
        <v>61</v>
      </c>
      <c r="D8" s="220"/>
      <c r="E8" s="244"/>
      <c r="F8" s="245"/>
      <c r="G8" s="245">
        <f>SUMIF(AE9:AE77,"&lt;&gt;NOR",G9:G77)</f>
        <v>0</v>
      </c>
      <c r="H8" s="245"/>
      <c r="I8" s="245">
        <f>SUM(I9:I77)</f>
        <v>0</v>
      </c>
      <c r="J8" s="245"/>
      <c r="K8" s="245">
        <f>SUM(K9:K77)</f>
        <v>0</v>
      </c>
      <c r="L8" s="245"/>
      <c r="M8" s="245">
        <f>SUM(M9:M77)</f>
        <v>0</v>
      </c>
      <c r="N8" s="220"/>
      <c r="O8" s="220">
        <f>SUM(O9:O77)</f>
        <v>21.449299999999997</v>
      </c>
      <c r="P8" s="220"/>
      <c r="Q8" s="220">
        <f>SUM(Q9:Q77)</f>
        <v>3453.42517</v>
      </c>
      <c r="R8" s="220"/>
      <c r="S8" s="220"/>
      <c r="T8" s="241"/>
      <c r="U8" s="220">
        <f>SUM(U9:U77)</f>
        <v>1116.5900000000001</v>
      </c>
      <c r="AE8" t="s">
        <v>106</v>
      </c>
    </row>
    <row r="9" spans="1:60" outlineLevel="1" x14ac:dyDescent="0.2">
      <c r="A9" s="215">
        <v>1</v>
      </c>
      <c r="B9" s="222" t="s">
        <v>107</v>
      </c>
      <c r="C9" s="267" t="s">
        <v>108</v>
      </c>
      <c r="D9" s="224" t="s">
        <v>109</v>
      </c>
      <c r="E9" s="230">
        <v>19.020595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0.42199999999999999</v>
      </c>
      <c r="U9" s="224">
        <f>ROUND(E9*T9,2)</f>
        <v>8.0299999999999994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110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15"/>
      <c r="B10" s="222"/>
      <c r="C10" s="268" t="s">
        <v>111</v>
      </c>
      <c r="D10" s="226"/>
      <c r="E10" s="231">
        <v>10.50196</v>
      </c>
      <c r="F10" s="235"/>
      <c r="G10" s="235"/>
      <c r="H10" s="235"/>
      <c r="I10" s="235"/>
      <c r="J10" s="235"/>
      <c r="K10" s="235"/>
      <c r="L10" s="235"/>
      <c r="M10" s="235"/>
      <c r="N10" s="224"/>
      <c r="O10" s="224"/>
      <c r="P10" s="224"/>
      <c r="Q10" s="224"/>
      <c r="R10" s="224"/>
      <c r="S10" s="224"/>
      <c r="T10" s="225"/>
      <c r="U10" s="224"/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112</v>
      </c>
      <c r="AF10" s="214">
        <v>0</v>
      </c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15"/>
      <c r="B11" s="222"/>
      <c r="C11" s="268" t="s">
        <v>113</v>
      </c>
      <c r="D11" s="226"/>
      <c r="E11" s="231">
        <v>1.348155</v>
      </c>
      <c r="F11" s="235"/>
      <c r="G11" s="235"/>
      <c r="H11" s="235"/>
      <c r="I11" s="235"/>
      <c r="J11" s="235"/>
      <c r="K11" s="235"/>
      <c r="L11" s="235"/>
      <c r="M11" s="235"/>
      <c r="N11" s="224"/>
      <c r="O11" s="224"/>
      <c r="P11" s="224"/>
      <c r="Q11" s="224"/>
      <c r="R11" s="224"/>
      <c r="S11" s="224"/>
      <c r="T11" s="225"/>
      <c r="U11" s="224"/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112</v>
      </c>
      <c r="AF11" s="214">
        <v>0</v>
      </c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15"/>
      <c r="B12" s="222"/>
      <c r="C12" s="268" t="s">
        <v>114</v>
      </c>
      <c r="D12" s="226"/>
      <c r="E12" s="231">
        <v>7.1704800000000004</v>
      </c>
      <c r="F12" s="235"/>
      <c r="G12" s="235"/>
      <c r="H12" s="235"/>
      <c r="I12" s="235"/>
      <c r="J12" s="235"/>
      <c r="K12" s="235"/>
      <c r="L12" s="235"/>
      <c r="M12" s="235"/>
      <c r="N12" s="224"/>
      <c r="O12" s="224"/>
      <c r="P12" s="224"/>
      <c r="Q12" s="224"/>
      <c r="R12" s="224"/>
      <c r="S12" s="224"/>
      <c r="T12" s="225"/>
      <c r="U12" s="224"/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112</v>
      </c>
      <c r="AF12" s="214">
        <v>0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15">
        <v>2</v>
      </c>
      <c r="B13" s="222" t="s">
        <v>115</v>
      </c>
      <c r="C13" s="267" t="s">
        <v>116</v>
      </c>
      <c r="D13" s="224" t="s">
        <v>109</v>
      </c>
      <c r="E13" s="230">
        <v>19.020595</v>
      </c>
      <c r="F13" s="234"/>
      <c r="G13" s="235">
        <f>ROUND(E13*F13,2)</f>
        <v>0</v>
      </c>
      <c r="H13" s="234"/>
      <c r="I13" s="235">
        <f>ROUND(E13*H13,2)</f>
        <v>0</v>
      </c>
      <c r="J13" s="234"/>
      <c r="K13" s="235">
        <f>ROUND(E13*J13,2)</f>
        <v>0</v>
      </c>
      <c r="L13" s="235">
        <v>21</v>
      </c>
      <c r="M13" s="235">
        <f>G13*(1+L13/100)</f>
        <v>0</v>
      </c>
      <c r="N13" s="224">
        <v>0</v>
      </c>
      <c r="O13" s="224">
        <f>ROUND(E13*N13,5)</f>
        <v>0</v>
      </c>
      <c r="P13" s="224">
        <v>0</v>
      </c>
      <c r="Q13" s="224">
        <f>ROUND(E13*P13,5)</f>
        <v>0</v>
      </c>
      <c r="R13" s="224"/>
      <c r="S13" s="224"/>
      <c r="T13" s="225">
        <v>8.7999999999999995E-2</v>
      </c>
      <c r="U13" s="224">
        <f>ROUND(E13*T13,2)</f>
        <v>1.67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110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15"/>
      <c r="B14" s="222"/>
      <c r="C14" s="268" t="s">
        <v>111</v>
      </c>
      <c r="D14" s="226"/>
      <c r="E14" s="231">
        <v>10.50196</v>
      </c>
      <c r="F14" s="235"/>
      <c r="G14" s="235"/>
      <c r="H14" s="235"/>
      <c r="I14" s="235"/>
      <c r="J14" s="235"/>
      <c r="K14" s="235"/>
      <c r="L14" s="235"/>
      <c r="M14" s="235"/>
      <c r="N14" s="224"/>
      <c r="O14" s="224"/>
      <c r="P14" s="224"/>
      <c r="Q14" s="224"/>
      <c r="R14" s="224"/>
      <c r="S14" s="224"/>
      <c r="T14" s="225"/>
      <c r="U14" s="224"/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112</v>
      </c>
      <c r="AF14" s="214">
        <v>0</v>
      </c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15"/>
      <c r="B15" s="222"/>
      <c r="C15" s="268" t="s">
        <v>113</v>
      </c>
      <c r="D15" s="226"/>
      <c r="E15" s="231">
        <v>1.348155</v>
      </c>
      <c r="F15" s="235"/>
      <c r="G15" s="235"/>
      <c r="H15" s="235"/>
      <c r="I15" s="235"/>
      <c r="J15" s="235"/>
      <c r="K15" s="235"/>
      <c r="L15" s="235"/>
      <c r="M15" s="235"/>
      <c r="N15" s="224"/>
      <c r="O15" s="224"/>
      <c r="P15" s="224"/>
      <c r="Q15" s="224"/>
      <c r="R15" s="224"/>
      <c r="S15" s="224"/>
      <c r="T15" s="225"/>
      <c r="U15" s="224"/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112</v>
      </c>
      <c r="AF15" s="214">
        <v>0</v>
      </c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15"/>
      <c r="B16" s="222"/>
      <c r="C16" s="268" t="s">
        <v>114</v>
      </c>
      <c r="D16" s="226"/>
      <c r="E16" s="231">
        <v>7.1704800000000004</v>
      </c>
      <c r="F16" s="235"/>
      <c r="G16" s="235"/>
      <c r="H16" s="235"/>
      <c r="I16" s="235"/>
      <c r="J16" s="235"/>
      <c r="K16" s="235"/>
      <c r="L16" s="235"/>
      <c r="M16" s="235"/>
      <c r="N16" s="224"/>
      <c r="O16" s="224"/>
      <c r="P16" s="224"/>
      <c r="Q16" s="224"/>
      <c r="R16" s="224"/>
      <c r="S16" s="224"/>
      <c r="T16" s="225"/>
      <c r="U16" s="224"/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112</v>
      </c>
      <c r="AF16" s="214">
        <v>0</v>
      </c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15">
        <v>3</v>
      </c>
      <c r="B17" s="222" t="s">
        <v>117</v>
      </c>
      <c r="C17" s="267" t="s">
        <v>118</v>
      </c>
      <c r="D17" s="224" t="s">
        <v>109</v>
      </c>
      <c r="E17" s="230">
        <v>20.359785599999999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24">
        <v>0</v>
      </c>
      <c r="O17" s="224">
        <f>ROUND(E17*N17,5)</f>
        <v>0</v>
      </c>
      <c r="P17" s="224">
        <v>0</v>
      </c>
      <c r="Q17" s="224">
        <f>ROUND(E17*P17,5)</f>
        <v>0</v>
      </c>
      <c r="R17" s="224"/>
      <c r="S17" s="224"/>
      <c r="T17" s="225">
        <v>3.5329999999999999</v>
      </c>
      <c r="U17" s="224">
        <f>ROUND(E17*T17,2)</f>
        <v>71.930000000000007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110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15"/>
      <c r="B18" s="222"/>
      <c r="C18" s="268" t="s">
        <v>119</v>
      </c>
      <c r="D18" s="226"/>
      <c r="E18" s="231">
        <v>20.359785599999999</v>
      </c>
      <c r="F18" s="235"/>
      <c r="G18" s="235"/>
      <c r="H18" s="235"/>
      <c r="I18" s="235"/>
      <c r="J18" s="235"/>
      <c r="K18" s="235"/>
      <c r="L18" s="235"/>
      <c r="M18" s="235"/>
      <c r="N18" s="224"/>
      <c r="O18" s="224"/>
      <c r="P18" s="224"/>
      <c r="Q18" s="224"/>
      <c r="R18" s="224"/>
      <c r="S18" s="224"/>
      <c r="T18" s="225"/>
      <c r="U18" s="224"/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112</v>
      </c>
      <c r="AF18" s="214">
        <v>0</v>
      </c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15">
        <v>4</v>
      </c>
      <c r="B19" s="222" t="s">
        <v>120</v>
      </c>
      <c r="C19" s="267" t="s">
        <v>121</v>
      </c>
      <c r="D19" s="224" t="s">
        <v>109</v>
      </c>
      <c r="E19" s="230">
        <v>67.158000000000001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21</v>
      </c>
      <c r="M19" s="235">
        <f>G19*(1+L19/100)</f>
        <v>0</v>
      </c>
      <c r="N19" s="224">
        <v>0</v>
      </c>
      <c r="O19" s="224">
        <f>ROUND(E19*N19,5)</f>
        <v>0</v>
      </c>
      <c r="P19" s="224">
        <v>0</v>
      </c>
      <c r="Q19" s="224">
        <f>ROUND(E19*P19,5)</f>
        <v>0</v>
      </c>
      <c r="R19" s="224"/>
      <c r="S19" s="224"/>
      <c r="T19" s="225">
        <v>2.2490000000000001</v>
      </c>
      <c r="U19" s="224">
        <f>ROUND(E19*T19,2)</f>
        <v>151.04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110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22.5" outlineLevel="1" x14ac:dyDescent="0.2">
      <c r="A20" s="215"/>
      <c r="B20" s="222"/>
      <c r="C20" s="268" t="s">
        <v>122</v>
      </c>
      <c r="D20" s="226"/>
      <c r="E20" s="231">
        <v>36.036000000000001</v>
      </c>
      <c r="F20" s="235"/>
      <c r="G20" s="235"/>
      <c r="H20" s="235"/>
      <c r="I20" s="235"/>
      <c r="J20" s="235"/>
      <c r="K20" s="235"/>
      <c r="L20" s="235"/>
      <c r="M20" s="235"/>
      <c r="N20" s="224"/>
      <c r="O20" s="224"/>
      <c r="P20" s="224"/>
      <c r="Q20" s="224"/>
      <c r="R20" s="224"/>
      <c r="S20" s="224"/>
      <c r="T20" s="225"/>
      <c r="U20" s="224"/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112</v>
      </c>
      <c r="AF20" s="214">
        <v>0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33.75" outlineLevel="1" x14ac:dyDescent="0.2">
      <c r="A21" s="215"/>
      <c r="B21" s="222"/>
      <c r="C21" s="268" t="s">
        <v>123</v>
      </c>
      <c r="D21" s="226"/>
      <c r="E21" s="231">
        <v>31.122</v>
      </c>
      <c r="F21" s="235"/>
      <c r="G21" s="235"/>
      <c r="H21" s="235"/>
      <c r="I21" s="235"/>
      <c r="J21" s="235"/>
      <c r="K21" s="235"/>
      <c r="L21" s="235"/>
      <c r="M21" s="235"/>
      <c r="N21" s="224"/>
      <c r="O21" s="224"/>
      <c r="P21" s="224"/>
      <c r="Q21" s="224"/>
      <c r="R21" s="224"/>
      <c r="S21" s="224"/>
      <c r="T21" s="225"/>
      <c r="U21" s="224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112</v>
      </c>
      <c r="AF21" s="214">
        <v>0</v>
      </c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15">
        <v>5</v>
      </c>
      <c r="B22" s="222" t="s">
        <v>124</v>
      </c>
      <c r="C22" s="267" t="s">
        <v>125</v>
      </c>
      <c r="D22" s="224" t="s">
        <v>109</v>
      </c>
      <c r="E22" s="230">
        <v>67.158000000000001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24">
        <v>0</v>
      </c>
      <c r="O22" s="224">
        <f>ROUND(E22*N22,5)</f>
        <v>0</v>
      </c>
      <c r="P22" s="224">
        <v>0</v>
      </c>
      <c r="Q22" s="224">
        <f>ROUND(E22*P22,5)</f>
        <v>0</v>
      </c>
      <c r="R22" s="224"/>
      <c r="S22" s="224"/>
      <c r="T22" s="225">
        <v>0.107</v>
      </c>
      <c r="U22" s="224">
        <f>ROUND(E22*T22,2)</f>
        <v>7.19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110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22.5" outlineLevel="1" x14ac:dyDescent="0.2">
      <c r="A23" s="215"/>
      <c r="B23" s="222"/>
      <c r="C23" s="268" t="s">
        <v>122</v>
      </c>
      <c r="D23" s="226"/>
      <c r="E23" s="231">
        <v>36.036000000000001</v>
      </c>
      <c r="F23" s="235"/>
      <c r="G23" s="235"/>
      <c r="H23" s="235"/>
      <c r="I23" s="235"/>
      <c r="J23" s="235"/>
      <c r="K23" s="235"/>
      <c r="L23" s="235"/>
      <c r="M23" s="235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112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33.75" outlineLevel="1" x14ac:dyDescent="0.2">
      <c r="A24" s="215"/>
      <c r="B24" s="222"/>
      <c r="C24" s="268" t="s">
        <v>123</v>
      </c>
      <c r="D24" s="226"/>
      <c r="E24" s="231">
        <v>31.122</v>
      </c>
      <c r="F24" s="235"/>
      <c r="G24" s="235"/>
      <c r="H24" s="235"/>
      <c r="I24" s="235"/>
      <c r="J24" s="235"/>
      <c r="K24" s="235"/>
      <c r="L24" s="235"/>
      <c r="M24" s="235"/>
      <c r="N24" s="224"/>
      <c r="O24" s="224"/>
      <c r="P24" s="224"/>
      <c r="Q24" s="224"/>
      <c r="R24" s="224"/>
      <c r="S24" s="224"/>
      <c r="T24" s="225"/>
      <c r="U24" s="224"/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112</v>
      </c>
      <c r="AF24" s="214">
        <v>0</v>
      </c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22.5" outlineLevel="1" x14ac:dyDescent="0.2">
      <c r="A25" s="215">
        <v>6</v>
      </c>
      <c r="B25" s="222" t="s">
        <v>126</v>
      </c>
      <c r="C25" s="267" t="s">
        <v>127</v>
      </c>
      <c r="D25" s="224" t="s">
        <v>109</v>
      </c>
      <c r="E25" s="230">
        <v>106.53839000000001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24">
        <v>0</v>
      </c>
      <c r="O25" s="224">
        <f>ROUND(E25*N25,5)</f>
        <v>0</v>
      </c>
      <c r="P25" s="224">
        <v>0</v>
      </c>
      <c r="Q25" s="224">
        <f>ROUND(E25*P25,5)</f>
        <v>0</v>
      </c>
      <c r="R25" s="224"/>
      <c r="S25" s="224"/>
      <c r="T25" s="225">
        <v>1.0999999999999999E-2</v>
      </c>
      <c r="U25" s="224">
        <f>ROUND(E25*T25,2)</f>
        <v>1.17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110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15"/>
      <c r="B26" s="222"/>
      <c r="C26" s="268" t="s">
        <v>128</v>
      </c>
      <c r="D26" s="226"/>
      <c r="E26" s="231">
        <v>19.020600000000002</v>
      </c>
      <c r="F26" s="235"/>
      <c r="G26" s="235"/>
      <c r="H26" s="235"/>
      <c r="I26" s="235"/>
      <c r="J26" s="235"/>
      <c r="K26" s="235"/>
      <c r="L26" s="235"/>
      <c r="M26" s="235"/>
      <c r="N26" s="224"/>
      <c r="O26" s="224"/>
      <c r="P26" s="224"/>
      <c r="Q26" s="224"/>
      <c r="R26" s="224"/>
      <c r="S26" s="224"/>
      <c r="T26" s="225"/>
      <c r="U26" s="224"/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112</v>
      </c>
      <c r="AF26" s="214">
        <v>0</v>
      </c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15"/>
      <c r="B27" s="222"/>
      <c r="C27" s="268" t="s">
        <v>129</v>
      </c>
      <c r="D27" s="226"/>
      <c r="E27" s="231">
        <v>20.35979</v>
      </c>
      <c r="F27" s="235"/>
      <c r="G27" s="235"/>
      <c r="H27" s="235"/>
      <c r="I27" s="235"/>
      <c r="J27" s="235"/>
      <c r="K27" s="235"/>
      <c r="L27" s="235"/>
      <c r="M27" s="235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112</v>
      </c>
      <c r="AF27" s="214">
        <v>0</v>
      </c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15"/>
      <c r="B28" s="222"/>
      <c r="C28" s="268" t="s">
        <v>130</v>
      </c>
      <c r="D28" s="226"/>
      <c r="E28" s="231">
        <v>67.158000000000001</v>
      </c>
      <c r="F28" s="235"/>
      <c r="G28" s="235"/>
      <c r="H28" s="235"/>
      <c r="I28" s="235"/>
      <c r="J28" s="235"/>
      <c r="K28" s="235"/>
      <c r="L28" s="235"/>
      <c r="M28" s="235"/>
      <c r="N28" s="224"/>
      <c r="O28" s="224"/>
      <c r="P28" s="224"/>
      <c r="Q28" s="224"/>
      <c r="R28" s="224"/>
      <c r="S28" s="224"/>
      <c r="T28" s="225"/>
      <c r="U28" s="224"/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112</v>
      </c>
      <c r="AF28" s="214">
        <v>0</v>
      </c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15">
        <v>7</v>
      </c>
      <c r="B29" s="222" t="s">
        <v>131</v>
      </c>
      <c r="C29" s="267" t="s">
        <v>132</v>
      </c>
      <c r="D29" s="224" t="s">
        <v>109</v>
      </c>
      <c r="E29" s="230">
        <v>532.69195000000002</v>
      </c>
      <c r="F29" s="234"/>
      <c r="G29" s="235">
        <f>ROUND(E29*F29,2)</f>
        <v>0</v>
      </c>
      <c r="H29" s="234"/>
      <c r="I29" s="235">
        <f>ROUND(E29*H29,2)</f>
        <v>0</v>
      </c>
      <c r="J29" s="234"/>
      <c r="K29" s="235">
        <f>ROUND(E29*J29,2)</f>
        <v>0</v>
      </c>
      <c r="L29" s="235">
        <v>21</v>
      </c>
      <c r="M29" s="235">
        <f>G29*(1+L29/100)</f>
        <v>0</v>
      </c>
      <c r="N29" s="224">
        <v>0</v>
      </c>
      <c r="O29" s="224">
        <f>ROUND(E29*N29,5)</f>
        <v>0</v>
      </c>
      <c r="P29" s="224">
        <v>0</v>
      </c>
      <c r="Q29" s="224">
        <f>ROUND(E29*P29,5)</f>
        <v>0</v>
      </c>
      <c r="R29" s="224"/>
      <c r="S29" s="224"/>
      <c r="T29" s="225">
        <v>0</v>
      </c>
      <c r="U29" s="224">
        <f>ROUND(E29*T29,2)</f>
        <v>0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110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15"/>
      <c r="B30" s="222"/>
      <c r="C30" s="268" t="s">
        <v>133</v>
      </c>
      <c r="D30" s="226"/>
      <c r="E30" s="231">
        <v>532.69195000000002</v>
      </c>
      <c r="F30" s="235"/>
      <c r="G30" s="235"/>
      <c r="H30" s="235"/>
      <c r="I30" s="235"/>
      <c r="J30" s="235"/>
      <c r="K30" s="235"/>
      <c r="L30" s="235"/>
      <c r="M30" s="235"/>
      <c r="N30" s="224"/>
      <c r="O30" s="224"/>
      <c r="P30" s="224"/>
      <c r="Q30" s="224"/>
      <c r="R30" s="224"/>
      <c r="S30" s="224"/>
      <c r="T30" s="225"/>
      <c r="U30" s="224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112</v>
      </c>
      <c r="AF30" s="214">
        <v>0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15">
        <v>8</v>
      </c>
      <c r="B31" s="222" t="s">
        <v>134</v>
      </c>
      <c r="C31" s="267" t="s">
        <v>135</v>
      </c>
      <c r="D31" s="224" t="s">
        <v>109</v>
      </c>
      <c r="E31" s="230">
        <v>106.53839000000001</v>
      </c>
      <c r="F31" s="234"/>
      <c r="G31" s="235">
        <f>ROUND(E31*F31,2)</f>
        <v>0</v>
      </c>
      <c r="H31" s="234"/>
      <c r="I31" s="235">
        <f>ROUND(E31*H31,2)</f>
        <v>0</v>
      </c>
      <c r="J31" s="234"/>
      <c r="K31" s="235">
        <f>ROUND(E31*J31,2)</f>
        <v>0</v>
      </c>
      <c r="L31" s="235">
        <v>21</v>
      </c>
      <c r="M31" s="235">
        <f>G31*(1+L31/100)</f>
        <v>0</v>
      </c>
      <c r="N31" s="224">
        <v>0</v>
      </c>
      <c r="O31" s="224">
        <f>ROUND(E31*N31,5)</f>
        <v>0</v>
      </c>
      <c r="P31" s="224">
        <v>0</v>
      </c>
      <c r="Q31" s="224">
        <f>ROUND(E31*P31,5)</f>
        <v>0</v>
      </c>
      <c r="R31" s="224"/>
      <c r="S31" s="224"/>
      <c r="T31" s="225">
        <v>8.9999999999999993E-3</v>
      </c>
      <c r="U31" s="224">
        <f>ROUND(E31*T31,2)</f>
        <v>0.96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110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15"/>
      <c r="B32" s="222"/>
      <c r="C32" s="268" t="s">
        <v>128</v>
      </c>
      <c r="D32" s="226"/>
      <c r="E32" s="231">
        <v>19.020600000000002</v>
      </c>
      <c r="F32" s="235"/>
      <c r="G32" s="235"/>
      <c r="H32" s="235"/>
      <c r="I32" s="235"/>
      <c r="J32" s="235"/>
      <c r="K32" s="235"/>
      <c r="L32" s="235"/>
      <c r="M32" s="235"/>
      <c r="N32" s="224"/>
      <c r="O32" s="224"/>
      <c r="P32" s="224"/>
      <c r="Q32" s="224"/>
      <c r="R32" s="224"/>
      <c r="S32" s="224"/>
      <c r="T32" s="225"/>
      <c r="U32" s="224"/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112</v>
      </c>
      <c r="AF32" s="214">
        <v>0</v>
      </c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15"/>
      <c r="B33" s="222"/>
      <c r="C33" s="268" t="s">
        <v>129</v>
      </c>
      <c r="D33" s="226"/>
      <c r="E33" s="231">
        <v>20.35979</v>
      </c>
      <c r="F33" s="235"/>
      <c r="G33" s="235"/>
      <c r="H33" s="235"/>
      <c r="I33" s="235"/>
      <c r="J33" s="235"/>
      <c r="K33" s="235"/>
      <c r="L33" s="235"/>
      <c r="M33" s="235"/>
      <c r="N33" s="224"/>
      <c r="O33" s="224"/>
      <c r="P33" s="224"/>
      <c r="Q33" s="224"/>
      <c r="R33" s="224"/>
      <c r="S33" s="224"/>
      <c r="T33" s="225"/>
      <c r="U33" s="224"/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112</v>
      </c>
      <c r="AF33" s="214">
        <v>0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15"/>
      <c r="B34" s="222"/>
      <c r="C34" s="268" t="s">
        <v>130</v>
      </c>
      <c r="D34" s="226"/>
      <c r="E34" s="231">
        <v>67.158000000000001</v>
      </c>
      <c r="F34" s="235"/>
      <c r="G34" s="235"/>
      <c r="H34" s="235"/>
      <c r="I34" s="235"/>
      <c r="J34" s="235"/>
      <c r="K34" s="235"/>
      <c r="L34" s="235"/>
      <c r="M34" s="235"/>
      <c r="N34" s="224"/>
      <c r="O34" s="224"/>
      <c r="P34" s="224"/>
      <c r="Q34" s="224"/>
      <c r="R34" s="224"/>
      <c r="S34" s="224"/>
      <c r="T34" s="225"/>
      <c r="U34" s="224"/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112</v>
      </c>
      <c r="AF34" s="214">
        <v>0</v>
      </c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15">
        <v>9</v>
      </c>
      <c r="B35" s="222" t="s">
        <v>136</v>
      </c>
      <c r="C35" s="267" t="s">
        <v>137</v>
      </c>
      <c r="D35" s="224" t="s">
        <v>109</v>
      </c>
      <c r="E35" s="230">
        <v>106.53839000000001</v>
      </c>
      <c r="F35" s="234"/>
      <c r="G35" s="235">
        <f>ROUND(E35*F35,2)</f>
        <v>0</v>
      </c>
      <c r="H35" s="234"/>
      <c r="I35" s="235">
        <f>ROUND(E35*H35,2)</f>
        <v>0</v>
      </c>
      <c r="J35" s="234"/>
      <c r="K35" s="235">
        <f>ROUND(E35*J35,2)</f>
        <v>0</v>
      </c>
      <c r="L35" s="235">
        <v>21</v>
      </c>
      <c r="M35" s="235">
        <f>G35*(1+L35/100)</f>
        <v>0</v>
      </c>
      <c r="N35" s="224">
        <v>0</v>
      </c>
      <c r="O35" s="224">
        <f>ROUND(E35*N35,5)</f>
        <v>0</v>
      </c>
      <c r="P35" s="224">
        <v>0</v>
      </c>
      <c r="Q35" s="224">
        <f>ROUND(E35*P35,5)</f>
        <v>0</v>
      </c>
      <c r="R35" s="224"/>
      <c r="S35" s="224"/>
      <c r="T35" s="225">
        <v>0</v>
      </c>
      <c r="U35" s="224">
        <f>ROUND(E35*T35,2)</f>
        <v>0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110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15"/>
      <c r="B36" s="222"/>
      <c r="C36" s="268" t="s">
        <v>128</v>
      </c>
      <c r="D36" s="226"/>
      <c r="E36" s="231">
        <v>19.020600000000002</v>
      </c>
      <c r="F36" s="235"/>
      <c r="G36" s="235"/>
      <c r="H36" s="235"/>
      <c r="I36" s="235"/>
      <c r="J36" s="235"/>
      <c r="K36" s="235"/>
      <c r="L36" s="235"/>
      <c r="M36" s="235"/>
      <c r="N36" s="224"/>
      <c r="O36" s="224"/>
      <c r="P36" s="224"/>
      <c r="Q36" s="224"/>
      <c r="R36" s="224"/>
      <c r="S36" s="224"/>
      <c r="T36" s="225"/>
      <c r="U36" s="224"/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112</v>
      </c>
      <c r="AF36" s="214">
        <v>0</v>
      </c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15"/>
      <c r="B37" s="222"/>
      <c r="C37" s="268" t="s">
        <v>129</v>
      </c>
      <c r="D37" s="226"/>
      <c r="E37" s="231">
        <v>20.35979</v>
      </c>
      <c r="F37" s="235"/>
      <c r="G37" s="235"/>
      <c r="H37" s="235"/>
      <c r="I37" s="235"/>
      <c r="J37" s="235"/>
      <c r="K37" s="235"/>
      <c r="L37" s="235"/>
      <c r="M37" s="235"/>
      <c r="N37" s="224"/>
      <c r="O37" s="224"/>
      <c r="P37" s="224"/>
      <c r="Q37" s="224"/>
      <c r="R37" s="224"/>
      <c r="S37" s="224"/>
      <c r="T37" s="225"/>
      <c r="U37" s="224"/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112</v>
      </c>
      <c r="AF37" s="214">
        <v>0</v>
      </c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15"/>
      <c r="B38" s="222"/>
      <c r="C38" s="268" t="s">
        <v>130</v>
      </c>
      <c r="D38" s="226"/>
      <c r="E38" s="231">
        <v>67.158000000000001</v>
      </c>
      <c r="F38" s="235"/>
      <c r="G38" s="235"/>
      <c r="H38" s="235"/>
      <c r="I38" s="235"/>
      <c r="J38" s="235"/>
      <c r="K38" s="235"/>
      <c r="L38" s="235"/>
      <c r="M38" s="235"/>
      <c r="N38" s="224"/>
      <c r="O38" s="224"/>
      <c r="P38" s="224"/>
      <c r="Q38" s="224"/>
      <c r="R38" s="224"/>
      <c r="S38" s="224"/>
      <c r="T38" s="225"/>
      <c r="U38" s="224"/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112</v>
      </c>
      <c r="AF38" s="214">
        <v>0</v>
      </c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15">
        <v>10</v>
      </c>
      <c r="B39" s="222" t="s">
        <v>138</v>
      </c>
      <c r="C39" s="267" t="s">
        <v>139</v>
      </c>
      <c r="D39" s="224" t="s">
        <v>140</v>
      </c>
      <c r="E39" s="230">
        <v>63.84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21</v>
      </c>
      <c r="M39" s="235">
        <f>G39*(1+L39/100)</f>
        <v>0</v>
      </c>
      <c r="N39" s="224">
        <v>6.9999999999999999E-4</v>
      </c>
      <c r="O39" s="224">
        <f>ROUND(E39*N39,5)</f>
        <v>4.4690000000000001E-2</v>
      </c>
      <c r="P39" s="224">
        <v>0</v>
      </c>
      <c r="Q39" s="224">
        <f>ROUND(E39*P39,5)</f>
        <v>0</v>
      </c>
      <c r="R39" s="224"/>
      <c r="S39" s="224"/>
      <c r="T39" s="225">
        <v>0.156</v>
      </c>
      <c r="U39" s="224">
        <f>ROUND(E39*T39,2)</f>
        <v>9.9600000000000009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110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15"/>
      <c r="B40" s="222"/>
      <c r="C40" s="268" t="s">
        <v>141</v>
      </c>
      <c r="D40" s="226"/>
      <c r="E40" s="231">
        <v>63.84</v>
      </c>
      <c r="F40" s="235"/>
      <c r="G40" s="235"/>
      <c r="H40" s="235"/>
      <c r="I40" s="235"/>
      <c r="J40" s="235"/>
      <c r="K40" s="235"/>
      <c r="L40" s="235"/>
      <c r="M40" s="235"/>
      <c r="N40" s="224"/>
      <c r="O40" s="224"/>
      <c r="P40" s="224"/>
      <c r="Q40" s="224"/>
      <c r="R40" s="224"/>
      <c r="S40" s="224"/>
      <c r="T40" s="225"/>
      <c r="U40" s="224"/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112</v>
      </c>
      <c r="AF40" s="214">
        <v>0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15">
        <v>11</v>
      </c>
      <c r="B41" s="222" t="s">
        <v>142</v>
      </c>
      <c r="C41" s="267" t="s">
        <v>143</v>
      </c>
      <c r="D41" s="224" t="s">
        <v>140</v>
      </c>
      <c r="E41" s="230">
        <v>63.84</v>
      </c>
      <c r="F41" s="234"/>
      <c r="G41" s="235">
        <f>ROUND(E41*F41,2)</f>
        <v>0</v>
      </c>
      <c r="H41" s="234"/>
      <c r="I41" s="235">
        <f>ROUND(E41*H41,2)</f>
        <v>0</v>
      </c>
      <c r="J41" s="234"/>
      <c r="K41" s="235">
        <f>ROUND(E41*J41,2)</f>
        <v>0</v>
      </c>
      <c r="L41" s="235">
        <v>21</v>
      </c>
      <c r="M41" s="235">
        <f>G41*(1+L41/100)</f>
        <v>0</v>
      </c>
      <c r="N41" s="224">
        <v>0</v>
      </c>
      <c r="O41" s="224">
        <f>ROUND(E41*N41,5)</f>
        <v>0</v>
      </c>
      <c r="P41" s="224">
        <v>0</v>
      </c>
      <c r="Q41" s="224">
        <f>ROUND(E41*P41,5)</f>
        <v>0</v>
      </c>
      <c r="R41" s="224"/>
      <c r="S41" s="224"/>
      <c r="T41" s="225">
        <v>9.5000000000000001E-2</v>
      </c>
      <c r="U41" s="224">
        <f>ROUND(E41*T41,2)</f>
        <v>6.06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110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15"/>
      <c r="B42" s="222"/>
      <c r="C42" s="268" t="s">
        <v>141</v>
      </c>
      <c r="D42" s="226"/>
      <c r="E42" s="231">
        <v>63.84</v>
      </c>
      <c r="F42" s="235"/>
      <c r="G42" s="235"/>
      <c r="H42" s="235"/>
      <c r="I42" s="235"/>
      <c r="J42" s="235"/>
      <c r="K42" s="235"/>
      <c r="L42" s="235"/>
      <c r="M42" s="235"/>
      <c r="N42" s="224"/>
      <c r="O42" s="224"/>
      <c r="P42" s="224"/>
      <c r="Q42" s="224"/>
      <c r="R42" s="224"/>
      <c r="S42" s="224"/>
      <c r="T42" s="225"/>
      <c r="U42" s="224"/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112</v>
      </c>
      <c r="AF42" s="214">
        <v>0</v>
      </c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15">
        <v>12</v>
      </c>
      <c r="B43" s="222" t="s">
        <v>144</v>
      </c>
      <c r="C43" s="267" t="s">
        <v>145</v>
      </c>
      <c r="D43" s="224" t="s">
        <v>109</v>
      </c>
      <c r="E43" s="230">
        <v>20.964825000000001</v>
      </c>
      <c r="F43" s="234"/>
      <c r="G43" s="235">
        <f>ROUND(E43*F43,2)</f>
        <v>0</v>
      </c>
      <c r="H43" s="234"/>
      <c r="I43" s="235">
        <f>ROUND(E43*H43,2)</f>
        <v>0</v>
      </c>
      <c r="J43" s="234"/>
      <c r="K43" s="235">
        <f>ROUND(E43*J43,2)</f>
        <v>0</v>
      </c>
      <c r="L43" s="235">
        <v>21</v>
      </c>
      <c r="M43" s="235">
        <f>G43*(1+L43/100)</f>
        <v>0</v>
      </c>
      <c r="N43" s="224">
        <v>0</v>
      </c>
      <c r="O43" s="224">
        <f>ROUND(E43*N43,5)</f>
        <v>0</v>
      </c>
      <c r="P43" s="224">
        <v>0</v>
      </c>
      <c r="Q43" s="224">
        <f>ROUND(E43*P43,5)</f>
        <v>0</v>
      </c>
      <c r="R43" s="224"/>
      <c r="S43" s="224"/>
      <c r="T43" s="225">
        <v>0.20200000000000001</v>
      </c>
      <c r="U43" s="224">
        <f>ROUND(E43*T43,2)</f>
        <v>4.2300000000000004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110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33.75" outlineLevel="1" x14ac:dyDescent="0.2">
      <c r="A44" s="215"/>
      <c r="B44" s="222"/>
      <c r="C44" s="268" t="s">
        <v>146</v>
      </c>
      <c r="D44" s="226"/>
      <c r="E44" s="231">
        <v>20.964825000000001</v>
      </c>
      <c r="F44" s="235"/>
      <c r="G44" s="235"/>
      <c r="H44" s="235"/>
      <c r="I44" s="235"/>
      <c r="J44" s="235"/>
      <c r="K44" s="235"/>
      <c r="L44" s="235"/>
      <c r="M44" s="235"/>
      <c r="N44" s="224"/>
      <c r="O44" s="224"/>
      <c r="P44" s="224"/>
      <c r="Q44" s="224"/>
      <c r="R44" s="224"/>
      <c r="S44" s="224"/>
      <c r="T44" s="225"/>
      <c r="U44" s="224"/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112</v>
      </c>
      <c r="AF44" s="214">
        <v>0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15">
        <v>13</v>
      </c>
      <c r="B45" s="222" t="s">
        <v>147</v>
      </c>
      <c r="C45" s="267" t="s">
        <v>148</v>
      </c>
      <c r="D45" s="224" t="s">
        <v>140</v>
      </c>
      <c r="E45" s="230">
        <v>848.67079999999999</v>
      </c>
      <c r="F45" s="234"/>
      <c r="G45" s="235">
        <f>ROUND(E45*F45,2)</f>
        <v>0</v>
      </c>
      <c r="H45" s="234"/>
      <c r="I45" s="235">
        <f>ROUND(E45*H45,2)</f>
        <v>0</v>
      </c>
      <c r="J45" s="234"/>
      <c r="K45" s="235">
        <f>ROUND(E45*J45,2)</f>
        <v>0</v>
      </c>
      <c r="L45" s="235">
        <v>21</v>
      </c>
      <c r="M45" s="235">
        <f>G45*(1+L45/100)</f>
        <v>0</v>
      </c>
      <c r="N45" s="224">
        <v>0</v>
      </c>
      <c r="O45" s="224">
        <f>ROUND(E45*N45,5)</f>
        <v>0</v>
      </c>
      <c r="P45" s="224">
        <v>0.22500000000000001</v>
      </c>
      <c r="Q45" s="224">
        <f>ROUND(E45*P45,5)</f>
        <v>190.95093</v>
      </c>
      <c r="R45" s="224"/>
      <c r="S45" s="224"/>
      <c r="T45" s="225">
        <v>0.14199999999999999</v>
      </c>
      <c r="U45" s="224">
        <f>ROUND(E45*T45,2)</f>
        <v>120.51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110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15"/>
      <c r="B46" s="222"/>
      <c r="C46" s="268" t="s">
        <v>149</v>
      </c>
      <c r="D46" s="226"/>
      <c r="E46" s="231">
        <v>848.67079999999999</v>
      </c>
      <c r="F46" s="235"/>
      <c r="G46" s="235"/>
      <c r="H46" s="235"/>
      <c r="I46" s="235"/>
      <c r="J46" s="235"/>
      <c r="K46" s="235"/>
      <c r="L46" s="235"/>
      <c r="M46" s="235"/>
      <c r="N46" s="224"/>
      <c r="O46" s="224"/>
      <c r="P46" s="224"/>
      <c r="Q46" s="224"/>
      <c r="R46" s="224"/>
      <c r="S46" s="224"/>
      <c r="T46" s="225"/>
      <c r="U46" s="224"/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112</v>
      </c>
      <c r="AF46" s="214">
        <v>0</v>
      </c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15">
        <v>14</v>
      </c>
      <c r="B47" s="222" t="s">
        <v>150</v>
      </c>
      <c r="C47" s="267" t="s">
        <v>151</v>
      </c>
      <c r="D47" s="224" t="s">
        <v>140</v>
      </c>
      <c r="E47" s="230">
        <v>39.819200000000002</v>
      </c>
      <c r="F47" s="234"/>
      <c r="G47" s="235">
        <f>ROUND(E47*F47,2)</f>
        <v>0</v>
      </c>
      <c r="H47" s="234"/>
      <c r="I47" s="235">
        <f>ROUND(E47*H47,2)</f>
        <v>0</v>
      </c>
      <c r="J47" s="234"/>
      <c r="K47" s="235">
        <f>ROUND(E47*J47,2)</f>
        <v>0</v>
      </c>
      <c r="L47" s="235">
        <v>21</v>
      </c>
      <c r="M47" s="235">
        <f>G47*(1+L47/100)</f>
        <v>0</v>
      </c>
      <c r="N47" s="224">
        <v>0</v>
      </c>
      <c r="O47" s="224">
        <f>ROUND(E47*N47,5)</f>
        <v>0</v>
      </c>
      <c r="P47" s="224">
        <v>0.41699999999999998</v>
      </c>
      <c r="Q47" s="224">
        <f>ROUND(E47*P47,5)</f>
        <v>16.604610000000001</v>
      </c>
      <c r="R47" s="224"/>
      <c r="S47" s="224"/>
      <c r="T47" s="225">
        <v>0.13</v>
      </c>
      <c r="U47" s="224">
        <f>ROUND(E47*T47,2)</f>
        <v>5.18</v>
      </c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110</v>
      </c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15"/>
      <c r="B48" s="222"/>
      <c r="C48" s="268" t="s">
        <v>152</v>
      </c>
      <c r="D48" s="226"/>
      <c r="E48" s="231">
        <v>39.819200000000002</v>
      </c>
      <c r="F48" s="235"/>
      <c r="G48" s="235"/>
      <c r="H48" s="235"/>
      <c r="I48" s="235"/>
      <c r="J48" s="235"/>
      <c r="K48" s="235"/>
      <c r="L48" s="235"/>
      <c r="M48" s="235"/>
      <c r="N48" s="224"/>
      <c r="O48" s="224"/>
      <c r="P48" s="224"/>
      <c r="Q48" s="224"/>
      <c r="R48" s="224"/>
      <c r="S48" s="224"/>
      <c r="T48" s="225"/>
      <c r="U48" s="224"/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112</v>
      </c>
      <c r="AF48" s="214">
        <v>0</v>
      </c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15">
        <v>15</v>
      </c>
      <c r="B49" s="222" t="s">
        <v>153</v>
      </c>
      <c r="C49" s="267" t="s">
        <v>154</v>
      </c>
      <c r="D49" s="224" t="s">
        <v>140</v>
      </c>
      <c r="E49" s="230">
        <v>2354.1958</v>
      </c>
      <c r="F49" s="234"/>
      <c r="G49" s="235">
        <f>ROUND(E49*F49,2)</f>
        <v>0</v>
      </c>
      <c r="H49" s="234"/>
      <c r="I49" s="235">
        <f>ROUND(E49*H49,2)</f>
        <v>0</v>
      </c>
      <c r="J49" s="234"/>
      <c r="K49" s="235">
        <f>ROUND(E49*J49,2)</f>
        <v>0</v>
      </c>
      <c r="L49" s="235">
        <v>21</v>
      </c>
      <c r="M49" s="235">
        <f>G49*(1+L49/100)</f>
        <v>0</v>
      </c>
      <c r="N49" s="224">
        <v>0</v>
      </c>
      <c r="O49" s="224">
        <f>ROUND(E49*N49,5)</f>
        <v>0</v>
      </c>
      <c r="P49" s="224">
        <v>0.22</v>
      </c>
      <c r="Q49" s="224">
        <f>ROUND(E49*P49,5)</f>
        <v>517.92308000000003</v>
      </c>
      <c r="R49" s="224"/>
      <c r="S49" s="224"/>
      <c r="T49" s="225">
        <v>7.0499999999999993E-2</v>
      </c>
      <c r="U49" s="224">
        <f>ROUND(E49*T49,2)</f>
        <v>165.97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110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15"/>
      <c r="B50" s="222"/>
      <c r="C50" s="268" t="s">
        <v>155</v>
      </c>
      <c r="D50" s="226"/>
      <c r="E50" s="231">
        <v>2354.1958</v>
      </c>
      <c r="F50" s="235"/>
      <c r="G50" s="235"/>
      <c r="H50" s="235"/>
      <c r="I50" s="235"/>
      <c r="J50" s="235"/>
      <c r="K50" s="235"/>
      <c r="L50" s="235"/>
      <c r="M50" s="235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112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15">
        <v>16</v>
      </c>
      <c r="B51" s="222" t="s">
        <v>156</v>
      </c>
      <c r="C51" s="267" t="s">
        <v>157</v>
      </c>
      <c r="D51" s="224" t="s">
        <v>140</v>
      </c>
      <c r="E51" s="230">
        <v>225.64599999999999</v>
      </c>
      <c r="F51" s="234"/>
      <c r="G51" s="235">
        <f>ROUND(E51*F51,2)</f>
        <v>0</v>
      </c>
      <c r="H51" s="234"/>
      <c r="I51" s="235">
        <f>ROUND(E51*H51,2)</f>
        <v>0</v>
      </c>
      <c r="J51" s="234"/>
      <c r="K51" s="235">
        <f>ROUND(E51*J51,2)</f>
        <v>0</v>
      </c>
      <c r="L51" s="235">
        <v>21</v>
      </c>
      <c r="M51" s="235">
        <f>G51*(1+L51/100)</f>
        <v>0</v>
      </c>
      <c r="N51" s="224">
        <v>0</v>
      </c>
      <c r="O51" s="224">
        <f>ROUND(E51*N51,5)</f>
        <v>0</v>
      </c>
      <c r="P51" s="224">
        <v>0.11</v>
      </c>
      <c r="Q51" s="224">
        <f>ROUND(E51*P51,5)</f>
        <v>24.821059999999999</v>
      </c>
      <c r="R51" s="224"/>
      <c r="S51" s="224"/>
      <c r="T51" s="225">
        <v>4.2999999999999997E-2</v>
      </c>
      <c r="U51" s="224">
        <f>ROUND(E51*T51,2)</f>
        <v>9.6999999999999993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110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15"/>
      <c r="B52" s="222"/>
      <c r="C52" s="268" t="s">
        <v>158</v>
      </c>
      <c r="D52" s="226"/>
      <c r="E52" s="231">
        <v>225.64599999999999</v>
      </c>
      <c r="F52" s="235"/>
      <c r="G52" s="235"/>
      <c r="H52" s="235"/>
      <c r="I52" s="235"/>
      <c r="J52" s="235"/>
      <c r="K52" s="235"/>
      <c r="L52" s="235"/>
      <c r="M52" s="235"/>
      <c r="N52" s="224"/>
      <c r="O52" s="224"/>
      <c r="P52" s="224"/>
      <c r="Q52" s="224"/>
      <c r="R52" s="224"/>
      <c r="S52" s="224"/>
      <c r="T52" s="225"/>
      <c r="U52" s="224"/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112</v>
      </c>
      <c r="AF52" s="214">
        <v>0</v>
      </c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15">
        <v>17</v>
      </c>
      <c r="B53" s="222" t="s">
        <v>159</v>
      </c>
      <c r="C53" s="267" t="s">
        <v>160</v>
      </c>
      <c r="D53" s="224" t="s">
        <v>140</v>
      </c>
      <c r="E53" s="230">
        <v>2579.8418000000001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21</v>
      </c>
      <c r="M53" s="235">
        <f>G53*(1+L53/100)</f>
        <v>0</v>
      </c>
      <c r="N53" s="224">
        <v>0</v>
      </c>
      <c r="O53" s="224">
        <f>ROUND(E53*N53,5)</f>
        <v>0</v>
      </c>
      <c r="P53" s="224">
        <v>0.77</v>
      </c>
      <c r="Q53" s="224">
        <f>ROUND(E53*P53,5)</f>
        <v>1986.47819</v>
      </c>
      <c r="R53" s="224"/>
      <c r="S53" s="224"/>
      <c r="T53" s="225">
        <v>0.13100000000000001</v>
      </c>
      <c r="U53" s="224">
        <f>ROUND(E53*T53,2)</f>
        <v>337.96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110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15"/>
      <c r="B54" s="222"/>
      <c r="C54" s="268" t="s">
        <v>161</v>
      </c>
      <c r="D54" s="226"/>
      <c r="E54" s="231">
        <v>2579.8418000000001</v>
      </c>
      <c r="F54" s="235"/>
      <c r="G54" s="235"/>
      <c r="H54" s="235"/>
      <c r="I54" s="235"/>
      <c r="J54" s="235"/>
      <c r="K54" s="235"/>
      <c r="L54" s="235"/>
      <c r="M54" s="235"/>
      <c r="N54" s="224"/>
      <c r="O54" s="224"/>
      <c r="P54" s="224"/>
      <c r="Q54" s="224"/>
      <c r="R54" s="224"/>
      <c r="S54" s="224"/>
      <c r="T54" s="225"/>
      <c r="U54" s="224"/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112</v>
      </c>
      <c r="AF54" s="214">
        <v>0</v>
      </c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15">
        <v>18</v>
      </c>
      <c r="B55" s="222" t="s">
        <v>162</v>
      </c>
      <c r="C55" s="267" t="s">
        <v>163</v>
      </c>
      <c r="D55" s="224" t="s">
        <v>140</v>
      </c>
      <c r="E55" s="230">
        <v>888.49</v>
      </c>
      <c r="F55" s="234"/>
      <c r="G55" s="235">
        <f>ROUND(E55*F55,2)</f>
        <v>0</v>
      </c>
      <c r="H55" s="234"/>
      <c r="I55" s="235">
        <f>ROUND(E55*H55,2)</f>
        <v>0</v>
      </c>
      <c r="J55" s="234"/>
      <c r="K55" s="235">
        <f>ROUND(E55*J55,2)</f>
        <v>0</v>
      </c>
      <c r="L55" s="235">
        <v>21</v>
      </c>
      <c r="M55" s="235">
        <f>G55*(1+L55/100)</f>
        <v>0</v>
      </c>
      <c r="N55" s="224">
        <v>0</v>
      </c>
      <c r="O55" s="224">
        <f>ROUND(E55*N55,5)</f>
        <v>0</v>
      </c>
      <c r="P55" s="224">
        <v>0.66</v>
      </c>
      <c r="Q55" s="224">
        <f>ROUND(E55*P55,5)</f>
        <v>586.40340000000003</v>
      </c>
      <c r="R55" s="224"/>
      <c r="S55" s="224"/>
      <c r="T55" s="225">
        <v>7.8E-2</v>
      </c>
      <c r="U55" s="224">
        <f>ROUND(E55*T55,2)</f>
        <v>69.3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110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15"/>
      <c r="B56" s="222"/>
      <c r="C56" s="268" t="s">
        <v>164</v>
      </c>
      <c r="D56" s="226"/>
      <c r="E56" s="231">
        <v>888.49</v>
      </c>
      <c r="F56" s="235"/>
      <c r="G56" s="235"/>
      <c r="H56" s="235"/>
      <c r="I56" s="235"/>
      <c r="J56" s="235"/>
      <c r="K56" s="235"/>
      <c r="L56" s="235"/>
      <c r="M56" s="235"/>
      <c r="N56" s="224"/>
      <c r="O56" s="224"/>
      <c r="P56" s="224"/>
      <c r="Q56" s="224"/>
      <c r="R56" s="224"/>
      <c r="S56" s="224"/>
      <c r="T56" s="225"/>
      <c r="U56" s="224"/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112</v>
      </c>
      <c r="AF56" s="214">
        <v>0</v>
      </c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15">
        <v>19</v>
      </c>
      <c r="B57" s="222" t="s">
        <v>165</v>
      </c>
      <c r="C57" s="267" t="s">
        <v>166</v>
      </c>
      <c r="D57" s="224" t="s">
        <v>109</v>
      </c>
      <c r="E57" s="230">
        <v>1169.49163</v>
      </c>
      <c r="F57" s="234"/>
      <c r="G57" s="235">
        <f>ROUND(E57*F57,2)</f>
        <v>0</v>
      </c>
      <c r="H57" s="234"/>
      <c r="I57" s="235">
        <f>ROUND(E57*H57,2)</f>
        <v>0</v>
      </c>
      <c r="J57" s="234"/>
      <c r="K57" s="235">
        <f>ROUND(E57*J57,2)</f>
        <v>0</v>
      </c>
      <c r="L57" s="235">
        <v>21</v>
      </c>
      <c r="M57" s="235">
        <f>G57*(1+L57/100)</f>
        <v>0</v>
      </c>
      <c r="N57" s="224">
        <v>0</v>
      </c>
      <c r="O57" s="224">
        <f>ROUND(E57*N57,5)</f>
        <v>0</v>
      </c>
      <c r="P57" s="224">
        <v>0</v>
      </c>
      <c r="Q57" s="224">
        <f>ROUND(E57*P57,5)</f>
        <v>0</v>
      </c>
      <c r="R57" s="224"/>
      <c r="S57" s="224"/>
      <c r="T57" s="225">
        <v>0</v>
      </c>
      <c r="U57" s="224">
        <f>ROUND(E57*T57,2)</f>
        <v>0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110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15"/>
      <c r="B58" s="222"/>
      <c r="C58" s="269" t="s">
        <v>167</v>
      </c>
      <c r="D58" s="227"/>
      <c r="E58" s="232"/>
      <c r="F58" s="236"/>
      <c r="G58" s="237"/>
      <c r="H58" s="235"/>
      <c r="I58" s="235"/>
      <c r="J58" s="235"/>
      <c r="K58" s="235"/>
      <c r="L58" s="235"/>
      <c r="M58" s="235"/>
      <c r="N58" s="224"/>
      <c r="O58" s="224"/>
      <c r="P58" s="224"/>
      <c r="Q58" s="224"/>
      <c r="R58" s="224"/>
      <c r="S58" s="224"/>
      <c r="T58" s="225"/>
      <c r="U58" s="224"/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168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7" t="str">
        <f>C58</f>
        <v>Poplatek za vytěžené konstrukční vrstvy</v>
      </c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15"/>
      <c r="B59" s="222"/>
      <c r="C59" s="268" t="s">
        <v>169</v>
      </c>
      <c r="D59" s="226"/>
      <c r="E59" s="231">
        <v>902.94462999999996</v>
      </c>
      <c r="F59" s="235"/>
      <c r="G59" s="235"/>
      <c r="H59" s="235"/>
      <c r="I59" s="235"/>
      <c r="J59" s="235"/>
      <c r="K59" s="235"/>
      <c r="L59" s="235"/>
      <c r="M59" s="235"/>
      <c r="N59" s="224"/>
      <c r="O59" s="224"/>
      <c r="P59" s="224"/>
      <c r="Q59" s="224"/>
      <c r="R59" s="224"/>
      <c r="S59" s="224"/>
      <c r="T59" s="225"/>
      <c r="U59" s="224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112</v>
      </c>
      <c r="AF59" s="214">
        <v>0</v>
      </c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15"/>
      <c r="B60" s="222"/>
      <c r="C60" s="268" t="s">
        <v>170</v>
      </c>
      <c r="D60" s="226"/>
      <c r="E60" s="231">
        <v>266.54700000000003</v>
      </c>
      <c r="F60" s="235"/>
      <c r="G60" s="235"/>
      <c r="H60" s="235"/>
      <c r="I60" s="235"/>
      <c r="J60" s="235"/>
      <c r="K60" s="235"/>
      <c r="L60" s="235"/>
      <c r="M60" s="235"/>
      <c r="N60" s="224"/>
      <c r="O60" s="224"/>
      <c r="P60" s="224"/>
      <c r="Q60" s="224"/>
      <c r="R60" s="224"/>
      <c r="S60" s="224"/>
      <c r="T60" s="225"/>
      <c r="U60" s="224"/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112</v>
      </c>
      <c r="AF60" s="214">
        <v>0</v>
      </c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15">
        <v>20</v>
      </c>
      <c r="B61" s="222" t="s">
        <v>171</v>
      </c>
      <c r="C61" s="267" t="s">
        <v>172</v>
      </c>
      <c r="D61" s="224" t="s">
        <v>173</v>
      </c>
      <c r="E61" s="230">
        <v>449.04930000000002</v>
      </c>
      <c r="F61" s="234"/>
      <c r="G61" s="235">
        <f>ROUND(E61*F61,2)</f>
        <v>0</v>
      </c>
      <c r="H61" s="234"/>
      <c r="I61" s="235">
        <f>ROUND(E61*H61,2)</f>
        <v>0</v>
      </c>
      <c r="J61" s="234"/>
      <c r="K61" s="235">
        <f>ROUND(E61*J61,2)</f>
        <v>0</v>
      </c>
      <c r="L61" s="235">
        <v>21</v>
      </c>
      <c r="M61" s="235">
        <f>G61*(1+L61/100)</f>
        <v>0</v>
      </c>
      <c r="N61" s="224">
        <v>0</v>
      </c>
      <c r="O61" s="224">
        <f>ROUND(E61*N61,5)</f>
        <v>0</v>
      </c>
      <c r="P61" s="224">
        <v>0.27</v>
      </c>
      <c r="Q61" s="224">
        <f>ROUND(E61*P61,5)</f>
        <v>121.24330999999999</v>
      </c>
      <c r="R61" s="224"/>
      <c r="S61" s="224"/>
      <c r="T61" s="225">
        <v>0.123</v>
      </c>
      <c r="U61" s="224">
        <f>ROUND(E61*T61,2)</f>
        <v>55.23</v>
      </c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110</v>
      </c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15"/>
      <c r="B62" s="222"/>
      <c r="C62" s="268" t="s">
        <v>174</v>
      </c>
      <c r="D62" s="226"/>
      <c r="E62" s="231">
        <v>449.04930000000002</v>
      </c>
      <c r="F62" s="235"/>
      <c r="G62" s="235"/>
      <c r="H62" s="235"/>
      <c r="I62" s="235"/>
      <c r="J62" s="235"/>
      <c r="K62" s="235"/>
      <c r="L62" s="235"/>
      <c r="M62" s="235"/>
      <c r="N62" s="224"/>
      <c r="O62" s="224"/>
      <c r="P62" s="224"/>
      <c r="Q62" s="224"/>
      <c r="R62" s="224"/>
      <c r="S62" s="224"/>
      <c r="T62" s="225"/>
      <c r="U62" s="224"/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112</v>
      </c>
      <c r="AF62" s="214">
        <v>0</v>
      </c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15">
        <v>21</v>
      </c>
      <c r="B63" s="222" t="s">
        <v>175</v>
      </c>
      <c r="C63" s="267" t="s">
        <v>176</v>
      </c>
      <c r="D63" s="224" t="s">
        <v>173</v>
      </c>
      <c r="E63" s="230">
        <v>72.0047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24">
        <v>0</v>
      </c>
      <c r="O63" s="224">
        <f>ROUND(E63*N63,5)</f>
        <v>0</v>
      </c>
      <c r="P63" s="224">
        <v>0.125</v>
      </c>
      <c r="Q63" s="224">
        <f>ROUND(E63*P63,5)</f>
        <v>9.0005900000000008</v>
      </c>
      <c r="R63" s="224"/>
      <c r="S63" s="224"/>
      <c r="T63" s="225">
        <v>0.08</v>
      </c>
      <c r="U63" s="224">
        <f>ROUND(E63*T63,2)</f>
        <v>5.76</v>
      </c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110</v>
      </c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2.5" outlineLevel="1" x14ac:dyDescent="0.2">
      <c r="A64" s="215"/>
      <c r="B64" s="222"/>
      <c r="C64" s="268" t="s">
        <v>177</v>
      </c>
      <c r="D64" s="226"/>
      <c r="E64" s="231">
        <v>72.0047</v>
      </c>
      <c r="F64" s="235"/>
      <c r="G64" s="235"/>
      <c r="H64" s="235"/>
      <c r="I64" s="235"/>
      <c r="J64" s="235"/>
      <c r="K64" s="235"/>
      <c r="L64" s="235"/>
      <c r="M64" s="235"/>
      <c r="N64" s="224"/>
      <c r="O64" s="224"/>
      <c r="P64" s="224"/>
      <c r="Q64" s="224"/>
      <c r="R64" s="224"/>
      <c r="S64" s="224"/>
      <c r="T64" s="225"/>
      <c r="U64" s="224"/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112</v>
      </c>
      <c r="AF64" s="214">
        <v>0</v>
      </c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15">
        <v>22</v>
      </c>
      <c r="B65" s="222" t="s">
        <v>178</v>
      </c>
      <c r="C65" s="267" t="s">
        <v>179</v>
      </c>
      <c r="D65" s="224" t="s">
        <v>140</v>
      </c>
      <c r="E65" s="230">
        <v>3276.4479999999999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24">
        <v>0</v>
      </c>
      <c r="O65" s="224">
        <f>ROUND(E65*N65,5)</f>
        <v>0</v>
      </c>
      <c r="P65" s="224">
        <v>0</v>
      </c>
      <c r="Q65" s="224">
        <f>ROUND(E65*P65,5)</f>
        <v>0</v>
      </c>
      <c r="R65" s="224"/>
      <c r="S65" s="224"/>
      <c r="T65" s="225">
        <v>1.7999999999999999E-2</v>
      </c>
      <c r="U65" s="224">
        <f>ROUND(E65*T65,2)</f>
        <v>58.98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110</v>
      </c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15"/>
      <c r="B66" s="222"/>
      <c r="C66" s="268" t="s">
        <v>180</v>
      </c>
      <c r="D66" s="226"/>
      <c r="E66" s="231">
        <v>1930.768</v>
      </c>
      <c r="F66" s="235"/>
      <c r="G66" s="235"/>
      <c r="H66" s="235"/>
      <c r="I66" s="235"/>
      <c r="J66" s="235"/>
      <c r="K66" s="235"/>
      <c r="L66" s="235"/>
      <c r="M66" s="235"/>
      <c r="N66" s="224"/>
      <c r="O66" s="224"/>
      <c r="P66" s="224"/>
      <c r="Q66" s="224"/>
      <c r="R66" s="224"/>
      <c r="S66" s="224"/>
      <c r="T66" s="225"/>
      <c r="U66" s="224"/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112</v>
      </c>
      <c r="AF66" s="214">
        <v>0</v>
      </c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15"/>
      <c r="B67" s="222"/>
      <c r="C67" s="268" t="s">
        <v>181</v>
      </c>
      <c r="D67" s="226"/>
      <c r="E67" s="231">
        <v>1345.68</v>
      </c>
      <c r="F67" s="235"/>
      <c r="G67" s="235"/>
      <c r="H67" s="235"/>
      <c r="I67" s="235"/>
      <c r="J67" s="235"/>
      <c r="K67" s="235"/>
      <c r="L67" s="235"/>
      <c r="M67" s="235"/>
      <c r="N67" s="224"/>
      <c r="O67" s="224"/>
      <c r="P67" s="224"/>
      <c r="Q67" s="224"/>
      <c r="R67" s="224"/>
      <c r="S67" s="224"/>
      <c r="T67" s="225"/>
      <c r="U67" s="224"/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112</v>
      </c>
      <c r="AF67" s="214">
        <v>0</v>
      </c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15">
        <v>23</v>
      </c>
      <c r="B68" s="222" t="s">
        <v>182</v>
      </c>
      <c r="C68" s="267" t="s">
        <v>183</v>
      </c>
      <c r="D68" s="224" t="s">
        <v>140</v>
      </c>
      <c r="E68" s="230">
        <v>128.15600000000001</v>
      </c>
      <c r="F68" s="234"/>
      <c r="G68" s="235">
        <f>ROUND(E68*F68,2)</f>
        <v>0</v>
      </c>
      <c r="H68" s="234"/>
      <c r="I68" s="235">
        <f>ROUND(E68*H68,2)</f>
        <v>0</v>
      </c>
      <c r="J68" s="234"/>
      <c r="K68" s="235">
        <f>ROUND(E68*J68,2)</f>
        <v>0</v>
      </c>
      <c r="L68" s="235">
        <v>21</v>
      </c>
      <c r="M68" s="235">
        <f>G68*(1+L68/100)</f>
        <v>0</v>
      </c>
      <c r="N68" s="224">
        <v>0</v>
      </c>
      <c r="O68" s="224">
        <f>ROUND(E68*N68,5)</f>
        <v>0</v>
      </c>
      <c r="P68" s="224">
        <v>0</v>
      </c>
      <c r="Q68" s="224">
        <f>ROUND(E68*P68,5)</f>
        <v>0</v>
      </c>
      <c r="R68" s="224"/>
      <c r="S68" s="224"/>
      <c r="T68" s="225">
        <v>0.13</v>
      </c>
      <c r="U68" s="224">
        <f>ROUND(E68*T68,2)</f>
        <v>16.66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110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15"/>
      <c r="B69" s="222"/>
      <c r="C69" s="268" t="s">
        <v>184</v>
      </c>
      <c r="D69" s="226"/>
      <c r="E69" s="231">
        <v>128.15600000000001</v>
      </c>
      <c r="F69" s="235"/>
      <c r="G69" s="235"/>
      <c r="H69" s="235"/>
      <c r="I69" s="235"/>
      <c r="J69" s="235"/>
      <c r="K69" s="235"/>
      <c r="L69" s="235"/>
      <c r="M69" s="235"/>
      <c r="N69" s="224"/>
      <c r="O69" s="224"/>
      <c r="P69" s="224"/>
      <c r="Q69" s="224"/>
      <c r="R69" s="224"/>
      <c r="S69" s="224"/>
      <c r="T69" s="225"/>
      <c r="U69" s="224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112</v>
      </c>
      <c r="AF69" s="214">
        <v>0</v>
      </c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15">
        <v>24</v>
      </c>
      <c r="B70" s="222" t="s">
        <v>185</v>
      </c>
      <c r="C70" s="267" t="s">
        <v>186</v>
      </c>
      <c r="D70" s="224" t="s">
        <v>109</v>
      </c>
      <c r="E70" s="230">
        <v>12.8156</v>
      </c>
      <c r="F70" s="234"/>
      <c r="G70" s="235">
        <f>ROUND(E70*F70,2)</f>
        <v>0</v>
      </c>
      <c r="H70" s="234"/>
      <c r="I70" s="235">
        <f>ROUND(E70*H70,2)</f>
        <v>0</v>
      </c>
      <c r="J70" s="234"/>
      <c r="K70" s="235">
        <f>ROUND(E70*J70,2)</f>
        <v>0</v>
      </c>
      <c r="L70" s="235">
        <v>21</v>
      </c>
      <c r="M70" s="235">
        <f>G70*(1+L70/100)</f>
        <v>0</v>
      </c>
      <c r="N70" s="224">
        <v>1.67</v>
      </c>
      <c r="O70" s="224">
        <f>ROUND(E70*N70,5)</f>
        <v>21.402049999999999</v>
      </c>
      <c r="P70" s="224">
        <v>0</v>
      </c>
      <c r="Q70" s="224">
        <f>ROUND(E70*P70,5)</f>
        <v>0</v>
      </c>
      <c r="R70" s="224"/>
      <c r="S70" s="224"/>
      <c r="T70" s="225">
        <v>0</v>
      </c>
      <c r="U70" s="224">
        <f>ROUND(E70*T70,2)</f>
        <v>0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187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15"/>
      <c r="B71" s="222"/>
      <c r="C71" s="268" t="s">
        <v>188</v>
      </c>
      <c r="D71" s="226"/>
      <c r="E71" s="231">
        <v>12.8156</v>
      </c>
      <c r="F71" s="235"/>
      <c r="G71" s="235"/>
      <c r="H71" s="235"/>
      <c r="I71" s="235"/>
      <c r="J71" s="235"/>
      <c r="K71" s="235"/>
      <c r="L71" s="235"/>
      <c r="M71" s="235"/>
      <c r="N71" s="224"/>
      <c r="O71" s="224"/>
      <c r="P71" s="224"/>
      <c r="Q71" s="224"/>
      <c r="R71" s="224"/>
      <c r="S71" s="224"/>
      <c r="T71" s="225"/>
      <c r="U71" s="224"/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112</v>
      </c>
      <c r="AF71" s="214">
        <v>0</v>
      </c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15">
        <v>25</v>
      </c>
      <c r="B72" s="222" t="s">
        <v>189</v>
      </c>
      <c r="C72" s="267" t="s">
        <v>190</v>
      </c>
      <c r="D72" s="224" t="s">
        <v>140</v>
      </c>
      <c r="E72" s="230">
        <v>128.15600000000001</v>
      </c>
      <c r="F72" s="234"/>
      <c r="G72" s="235">
        <f>ROUND(E72*F72,2)</f>
        <v>0</v>
      </c>
      <c r="H72" s="234"/>
      <c r="I72" s="235">
        <f>ROUND(E72*H72,2)</f>
        <v>0</v>
      </c>
      <c r="J72" s="234"/>
      <c r="K72" s="235">
        <f>ROUND(E72*J72,2)</f>
        <v>0</v>
      </c>
      <c r="L72" s="235">
        <v>21</v>
      </c>
      <c r="M72" s="235">
        <f>G72*(1+L72/100)</f>
        <v>0</v>
      </c>
      <c r="N72" s="224">
        <v>0</v>
      </c>
      <c r="O72" s="224">
        <f>ROUND(E72*N72,5)</f>
        <v>0</v>
      </c>
      <c r="P72" s="224">
        <v>0</v>
      </c>
      <c r="Q72" s="224">
        <f>ROUND(E72*P72,5)</f>
        <v>0</v>
      </c>
      <c r="R72" s="224"/>
      <c r="S72" s="224"/>
      <c r="T72" s="225">
        <v>0.06</v>
      </c>
      <c r="U72" s="224">
        <f>ROUND(E72*T72,2)</f>
        <v>7.69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110</v>
      </c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15"/>
      <c r="B73" s="222"/>
      <c r="C73" s="268" t="s">
        <v>191</v>
      </c>
      <c r="D73" s="226"/>
      <c r="E73" s="231">
        <v>128.15600000000001</v>
      </c>
      <c r="F73" s="235"/>
      <c r="G73" s="235"/>
      <c r="H73" s="235"/>
      <c r="I73" s="235"/>
      <c r="J73" s="235"/>
      <c r="K73" s="235"/>
      <c r="L73" s="235"/>
      <c r="M73" s="235"/>
      <c r="N73" s="224"/>
      <c r="O73" s="224"/>
      <c r="P73" s="224"/>
      <c r="Q73" s="224"/>
      <c r="R73" s="224"/>
      <c r="S73" s="224"/>
      <c r="T73" s="225"/>
      <c r="U73" s="224"/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112</v>
      </c>
      <c r="AF73" s="214">
        <v>0</v>
      </c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15">
        <v>26</v>
      </c>
      <c r="B74" s="222" t="s">
        <v>192</v>
      </c>
      <c r="C74" s="267" t="s">
        <v>193</v>
      </c>
      <c r="D74" s="224" t="s">
        <v>194</v>
      </c>
      <c r="E74" s="230">
        <v>2.5631200000000001</v>
      </c>
      <c r="F74" s="234"/>
      <c r="G74" s="235">
        <f>ROUND(E74*F74,2)</f>
        <v>0</v>
      </c>
      <c r="H74" s="234"/>
      <c r="I74" s="235">
        <f>ROUND(E74*H74,2)</f>
        <v>0</v>
      </c>
      <c r="J74" s="234"/>
      <c r="K74" s="235">
        <f>ROUND(E74*J74,2)</f>
        <v>0</v>
      </c>
      <c r="L74" s="235">
        <v>21</v>
      </c>
      <c r="M74" s="235">
        <f>G74*(1+L74/100)</f>
        <v>0</v>
      </c>
      <c r="N74" s="224">
        <v>1E-3</v>
      </c>
      <c r="O74" s="224">
        <f>ROUND(E74*N74,5)</f>
        <v>2.5600000000000002E-3</v>
      </c>
      <c r="P74" s="224">
        <v>0</v>
      </c>
      <c r="Q74" s="224">
        <f>ROUND(E74*P74,5)</f>
        <v>0</v>
      </c>
      <c r="R74" s="224"/>
      <c r="S74" s="224"/>
      <c r="T74" s="225">
        <v>0</v>
      </c>
      <c r="U74" s="224">
        <f>ROUND(E74*T74,2)</f>
        <v>0</v>
      </c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187</v>
      </c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15"/>
      <c r="B75" s="222"/>
      <c r="C75" s="268" t="s">
        <v>195</v>
      </c>
      <c r="D75" s="226"/>
      <c r="E75" s="231">
        <v>2.5631200000000001</v>
      </c>
      <c r="F75" s="235"/>
      <c r="G75" s="235"/>
      <c r="H75" s="235"/>
      <c r="I75" s="235"/>
      <c r="J75" s="235"/>
      <c r="K75" s="235"/>
      <c r="L75" s="235"/>
      <c r="M75" s="235"/>
      <c r="N75" s="224"/>
      <c r="O75" s="224"/>
      <c r="P75" s="224"/>
      <c r="Q75" s="224"/>
      <c r="R75" s="224"/>
      <c r="S75" s="224"/>
      <c r="T75" s="225"/>
      <c r="U75" s="224"/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112</v>
      </c>
      <c r="AF75" s="214">
        <v>0</v>
      </c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1" x14ac:dyDescent="0.2">
      <c r="A76" s="215">
        <v>27</v>
      </c>
      <c r="B76" s="222" t="s">
        <v>196</v>
      </c>
      <c r="C76" s="267" t="s">
        <v>197</v>
      </c>
      <c r="D76" s="224" t="s">
        <v>140</v>
      </c>
      <c r="E76" s="230">
        <v>128.15600000000001</v>
      </c>
      <c r="F76" s="234"/>
      <c r="G76" s="235">
        <f>ROUND(E76*F76,2)</f>
        <v>0</v>
      </c>
      <c r="H76" s="234"/>
      <c r="I76" s="235">
        <f>ROUND(E76*H76,2)</f>
        <v>0</v>
      </c>
      <c r="J76" s="234"/>
      <c r="K76" s="235">
        <f>ROUND(E76*J76,2)</f>
        <v>0</v>
      </c>
      <c r="L76" s="235">
        <v>21</v>
      </c>
      <c r="M76" s="235">
        <f>G76*(1+L76/100)</f>
        <v>0</v>
      </c>
      <c r="N76" s="224">
        <v>0</v>
      </c>
      <c r="O76" s="224">
        <f>ROUND(E76*N76,5)</f>
        <v>0</v>
      </c>
      <c r="P76" s="224">
        <v>0</v>
      </c>
      <c r="Q76" s="224">
        <f>ROUND(E76*P76,5)</f>
        <v>0</v>
      </c>
      <c r="R76" s="224"/>
      <c r="S76" s="224"/>
      <c r="T76" s="225">
        <v>1.0999999999999999E-2</v>
      </c>
      <c r="U76" s="224">
        <f>ROUND(E76*T76,2)</f>
        <v>1.41</v>
      </c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110</v>
      </c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15"/>
      <c r="B77" s="222"/>
      <c r="C77" s="268" t="s">
        <v>191</v>
      </c>
      <c r="D77" s="226"/>
      <c r="E77" s="231">
        <v>128.15600000000001</v>
      </c>
      <c r="F77" s="235"/>
      <c r="G77" s="235"/>
      <c r="H77" s="235"/>
      <c r="I77" s="235"/>
      <c r="J77" s="235"/>
      <c r="K77" s="235"/>
      <c r="L77" s="235"/>
      <c r="M77" s="235"/>
      <c r="N77" s="224"/>
      <c r="O77" s="224"/>
      <c r="P77" s="224"/>
      <c r="Q77" s="224"/>
      <c r="R77" s="224"/>
      <c r="S77" s="224"/>
      <c r="T77" s="225"/>
      <c r="U77" s="224"/>
      <c r="V77" s="214"/>
      <c r="W77" s="214"/>
      <c r="X77" s="214"/>
      <c r="Y77" s="214"/>
      <c r="Z77" s="214"/>
      <c r="AA77" s="214"/>
      <c r="AB77" s="214"/>
      <c r="AC77" s="214"/>
      <c r="AD77" s="214"/>
      <c r="AE77" s="214" t="s">
        <v>112</v>
      </c>
      <c r="AF77" s="214">
        <v>0</v>
      </c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x14ac:dyDescent="0.2">
      <c r="A78" s="216" t="s">
        <v>105</v>
      </c>
      <c r="B78" s="223" t="s">
        <v>62</v>
      </c>
      <c r="C78" s="270" t="s">
        <v>63</v>
      </c>
      <c r="D78" s="228"/>
      <c r="E78" s="233"/>
      <c r="F78" s="238"/>
      <c r="G78" s="238">
        <f>SUMIF(AE79:AE92,"&lt;&gt;NOR",G79:G92)</f>
        <v>0</v>
      </c>
      <c r="H78" s="238"/>
      <c r="I78" s="238">
        <f>SUM(I79:I92)</f>
        <v>0</v>
      </c>
      <c r="J78" s="238"/>
      <c r="K78" s="238">
        <f>SUM(K79:K92)</f>
        <v>0</v>
      </c>
      <c r="L78" s="238"/>
      <c r="M78" s="238">
        <f>SUM(M79:M92)</f>
        <v>0</v>
      </c>
      <c r="N78" s="228"/>
      <c r="O78" s="228">
        <f>SUM(O79:O92)</f>
        <v>86.013729999999995</v>
      </c>
      <c r="P78" s="228"/>
      <c r="Q78" s="228">
        <f>SUM(Q79:Q92)</f>
        <v>0</v>
      </c>
      <c r="R78" s="228"/>
      <c r="S78" s="228"/>
      <c r="T78" s="229"/>
      <c r="U78" s="228">
        <f>SUM(U79:U92)</f>
        <v>67.460000000000008</v>
      </c>
      <c r="AE78" t="s">
        <v>106</v>
      </c>
    </row>
    <row r="79" spans="1:60" outlineLevel="1" x14ac:dyDescent="0.2">
      <c r="A79" s="215">
        <v>28</v>
      </c>
      <c r="B79" s="222" t="s">
        <v>198</v>
      </c>
      <c r="C79" s="267" t="s">
        <v>199</v>
      </c>
      <c r="D79" s="224" t="s">
        <v>173</v>
      </c>
      <c r="E79" s="230">
        <v>201.982</v>
      </c>
      <c r="F79" s="234"/>
      <c r="G79" s="235">
        <f>ROUND(E79*F79,2)</f>
        <v>0</v>
      </c>
      <c r="H79" s="234"/>
      <c r="I79" s="235">
        <f>ROUND(E79*H79,2)</f>
        <v>0</v>
      </c>
      <c r="J79" s="234"/>
      <c r="K79" s="235">
        <f>ROUND(E79*J79,2)</f>
        <v>0</v>
      </c>
      <c r="L79" s="235">
        <v>21</v>
      </c>
      <c r="M79" s="235">
        <f>G79*(1+L79/100)</f>
        <v>0</v>
      </c>
      <c r="N79" s="224">
        <v>0.22106999999999999</v>
      </c>
      <c r="O79" s="224">
        <f>ROUND(E79*N79,5)</f>
        <v>44.652160000000002</v>
      </c>
      <c r="P79" s="224">
        <v>0</v>
      </c>
      <c r="Q79" s="224">
        <f>ROUND(E79*P79,5)</f>
        <v>0</v>
      </c>
      <c r="R79" s="224"/>
      <c r="S79" s="224"/>
      <c r="T79" s="225">
        <v>0.185</v>
      </c>
      <c r="U79" s="224">
        <f>ROUND(E79*T79,2)</f>
        <v>37.369999999999997</v>
      </c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110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15"/>
      <c r="B80" s="222"/>
      <c r="C80" s="268" t="s">
        <v>200</v>
      </c>
      <c r="D80" s="226"/>
      <c r="E80" s="231">
        <v>201.982</v>
      </c>
      <c r="F80" s="235"/>
      <c r="G80" s="235"/>
      <c r="H80" s="235"/>
      <c r="I80" s="235"/>
      <c r="J80" s="235"/>
      <c r="K80" s="235"/>
      <c r="L80" s="235"/>
      <c r="M80" s="235"/>
      <c r="N80" s="224"/>
      <c r="O80" s="224"/>
      <c r="P80" s="224"/>
      <c r="Q80" s="224"/>
      <c r="R80" s="224"/>
      <c r="S80" s="224"/>
      <c r="T80" s="225"/>
      <c r="U80" s="224"/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112</v>
      </c>
      <c r="AF80" s="214">
        <v>0</v>
      </c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1" x14ac:dyDescent="0.2">
      <c r="A81" s="215">
        <v>29</v>
      </c>
      <c r="B81" s="222" t="s">
        <v>201</v>
      </c>
      <c r="C81" s="267" t="s">
        <v>202</v>
      </c>
      <c r="D81" s="224" t="s">
        <v>173</v>
      </c>
      <c r="E81" s="230">
        <v>206.02163999999999</v>
      </c>
      <c r="F81" s="234"/>
      <c r="G81" s="235">
        <f>ROUND(E81*F81,2)</f>
        <v>0</v>
      </c>
      <c r="H81" s="234"/>
      <c r="I81" s="235">
        <f>ROUND(E81*H81,2)</f>
        <v>0</v>
      </c>
      <c r="J81" s="234"/>
      <c r="K81" s="235">
        <f>ROUND(E81*J81,2)</f>
        <v>0</v>
      </c>
      <c r="L81" s="235">
        <v>21</v>
      </c>
      <c r="M81" s="235">
        <f>G81*(1+L81/100)</f>
        <v>0</v>
      </c>
      <c r="N81" s="224">
        <v>4.8000000000000001E-4</v>
      </c>
      <c r="O81" s="224">
        <f>ROUND(E81*N81,5)</f>
        <v>9.8890000000000006E-2</v>
      </c>
      <c r="P81" s="224">
        <v>0</v>
      </c>
      <c r="Q81" s="224">
        <f>ROUND(E81*P81,5)</f>
        <v>0</v>
      </c>
      <c r="R81" s="224"/>
      <c r="S81" s="224"/>
      <c r="T81" s="225">
        <v>0</v>
      </c>
      <c r="U81" s="224">
        <f>ROUND(E81*T81,2)</f>
        <v>0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187</v>
      </c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15"/>
      <c r="B82" s="222"/>
      <c r="C82" s="268" t="s">
        <v>203</v>
      </c>
      <c r="D82" s="226"/>
      <c r="E82" s="231">
        <v>206.02163999999999</v>
      </c>
      <c r="F82" s="235"/>
      <c r="G82" s="235"/>
      <c r="H82" s="235"/>
      <c r="I82" s="235"/>
      <c r="J82" s="235"/>
      <c r="K82" s="235"/>
      <c r="L82" s="235"/>
      <c r="M82" s="235"/>
      <c r="N82" s="224"/>
      <c r="O82" s="224"/>
      <c r="P82" s="224"/>
      <c r="Q82" s="224"/>
      <c r="R82" s="224"/>
      <c r="S82" s="224"/>
      <c r="T82" s="225"/>
      <c r="U82" s="224"/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112</v>
      </c>
      <c r="AF82" s="214">
        <v>0</v>
      </c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15">
        <v>30</v>
      </c>
      <c r="B83" s="222" t="s">
        <v>204</v>
      </c>
      <c r="C83" s="267" t="s">
        <v>205</v>
      </c>
      <c r="D83" s="224" t="s">
        <v>140</v>
      </c>
      <c r="E83" s="230">
        <v>76.106817599999999</v>
      </c>
      <c r="F83" s="234"/>
      <c r="G83" s="235">
        <f>ROUND(E83*F83,2)</f>
        <v>0</v>
      </c>
      <c r="H83" s="234"/>
      <c r="I83" s="235">
        <f>ROUND(E83*H83,2)</f>
        <v>0</v>
      </c>
      <c r="J83" s="234"/>
      <c r="K83" s="235">
        <f>ROUND(E83*J83,2)</f>
        <v>0</v>
      </c>
      <c r="L83" s="235">
        <v>21</v>
      </c>
      <c r="M83" s="235">
        <f>G83*(1+L83/100)</f>
        <v>0</v>
      </c>
      <c r="N83" s="224">
        <v>1.8000000000000001E-4</v>
      </c>
      <c r="O83" s="224">
        <f>ROUND(E83*N83,5)</f>
        <v>1.37E-2</v>
      </c>
      <c r="P83" s="224">
        <v>0</v>
      </c>
      <c r="Q83" s="224">
        <f>ROUND(E83*P83,5)</f>
        <v>0</v>
      </c>
      <c r="R83" s="224"/>
      <c r="S83" s="224"/>
      <c r="T83" s="225">
        <v>7.4999999999999997E-2</v>
      </c>
      <c r="U83" s="224">
        <f>ROUND(E83*T83,2)</f>
        <v>5.71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 t="s">
        <v>110</v>
      </c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ht="22.5" outlineLevel="1" x14ac:dyDescent="0.2">
      <c r="A84" s="215"/>
      <c r="B84" s="222"/>
      <c r="C84" s="268" t="s">
        <v>206</v>
      </c>
      <c r="D84" s="226"/>
      <c r="E84" s="231">
        <v>76.106817599999999</v>
      </c>
      <c r="F84" s="235"/>
      <c r="G84" s="235"/>
      <c r="H84" s="235"/>
      <c r="I84" s="235"/>
      <c r="J84" s="235"/>
      <c r="K84" s="235"/>
      <c r="L84" s="235"/>
      <c r="M84" s="235"/>
      <c r="N84" s="224"/>
      <c r="O84" s="224"/>
      <c r="P84" s="224"/>
      <c r="Q84" s="224"/>
      <c r="R84" s="224"/>
      <c r="S84" s="224"/>
      <c r="T84" s="225"/>
      <c r="U84" s="224"/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112</v>
      </c>
      <c r="AF84" s="214">
        <v>0</v>
      </c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15">
        <v>31</v>
      </c>
      <c r="B85" s="222" t="s">
        <v>207</v>
      </c>
      <c r="C85" s="267" t="s">
        <v>208</v>
      </c>
      <c r="D85" s="224" t="s">
        <v>140</v>
      </c>
      <c r="E85" s="230">
        <v>76.867885775999994</v>
      </c>
      <c r="F85" s="234"/>
      <c r="G85" s="235">
        <f>ROUND(E85*F85,2)</f>
        <v>0</v>
      </c>
      <c r="H85" s="234"/>
      <c r="I85" s="235">
        <f>ROUND(E85*H85,2)</f>
        <v>0</v>
      </c>
      <c r="J85" s="234"/>
      <c r="K85" s="235">
        <f>ROUND(E85*J85,2)</f>
        <v>0</v>
      </c>
      <c r="L85" s="235">
        <v>21</v>
      </c>
      <c r="M85" s="235">
        <f>G85*(1+L85/100)</f>
        <v>0</v>
      </c>
      <c r="N85" s="224">
        <v>2.0000000000000001E-4</v>
      </c>
      <c r="O85" s="224">
        <f>ROUND(E85*N85,5)</f>
        <v>1.537E-2</v>
      </c>
      <c r="P85" s="224">
        <v>0</v>
      </c>
      <c r="Q85" s="224">
        <f>ROUND(E85*P85,5)</f>
        <v>0</v>
      </c>
      <c r="R85" s="224"/>
      <c r="S85" s="224"/>
      <c r="T85" s="225">
        <v>0</v>
      </c>
      <c r="U85" s="224">
        <f>ROUND(E85*T85,2)</f>
        <v>0</v>
      </c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187</v>
      </c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ht="33.75" outlineLevel="1" x14ac:dyDescent="0.2">
      <c r="A86" s="215"/>
      <c r="B86" s="222"/>
      <c r="C86" s="268" t="s">
        <v>209</v>
      </c>
      <c r="D86" s="226"/>
      <c r="E86" s="231">
        <v>76.867885775999994</v>
      </c>
      <c r="F86" s="235"/>
      <c r="G86" s="235"/>
      <c r="H86" s="235"/>
      <c r="I86" s="235"/>
      <c r="J86" s="235"/>
      <c r="K86" s="235"/>
      <c r="L86" s="235"/>
      <c r="M86" s="235"/>
      <c r="N86" s="224"/>
      <c r="O86" s="224"/>
      <c r="P86" s="224"/>
      <c r="Q86" s="224"/>
      <c r="R86" s="224"/>
      <c r="S86" s="224"/>
      <c r="T86" s="225"/>
      <c r="U86" s="224"/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112</v>
      </c>
      <c r="AF86" s="214">
        <v>0</v>
      </c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15">
        <v>32</v>
      </c>
      <c r="B87" s="222" t="s">
        <v>210</v>
      </c>
      <c r="C87" s="267" t="s">
        <v>211</v>
      </c>
      <c r="D87" s="224" t="s">
        <v>109</v>
      </c>
      <c r="E87" s="230">
        <v>18.784326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21</v>
      </c>
      <c r="M87" s="235">
        <f>G87*(1+L87/100)</f>
        <v>0</v>
      </c>
      <c r="N87" s="224">
        <v>1.9205000000000001</v>
      </c>
      <c r="O87" s="224">
        <f>ROUND(E87*N87,5)</f>
        <v>36.075299999999999</v>
      </c>
      <c r="P87" s="224">
        <v>0</v>
      </c>
      <c r="Q87" s="224">
        <f>ROUND(E87*P87,5)</f>
        <v>0</v>
      </c>
      <c r="R87" s="224"/>
      <c r="S87" s="224"/>
      <c r="T87" s="225">
        <v>1.2310000000000001</v>
      </c>
      <c r="U87" s="224">
        <f>ROUND(E87*T87,2)</f>
        <v>23.12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110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ht="22.5" outlineLevel="1" x14ac:dyDescent="0.2">
      <c r="A88" s="215"/>
      <c r="B88" s="222"/>
      <c r="C88" s="268" t="s">
        <v>212</v>
      </c>
      <c r="D88" s="226"/>
      <c r="E88" s="231">
        <v>18.784326</v>
      </c>
      <c r="F88" s="235"/>
      <c r="G88" s="235"/>
      <c r="H88" s="235"/>
      <c r="I88" s="235"/>
      <c r="J88" s="235"/>
      <c r="K88" s="235"/>
      <c r="L88" s="235"/>
      <c r="M88" s="235"/>
      <c r="N88" s="224"/>
      <c r="O88" s="224"/>
      <c r="P88" s="224"/>
      <c r="Q88" s="224"/>
      <c r="R88" s="224"/>
      <c r="S88" s="224"/>
      <c r="T88" s="225"/>
      <c r="U88" s="224"/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112</v>
      </c>
      <c r="AF88" s="214">
        <v>0</v>
      </c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ht="22.5" outlineLevel="1" x14ac:dyDescent="0.2">
      <c r="A89" s="215">
        <v>33</v>
      </c>
      <c r="B89" s="222" t="s">
        <v>213</v>
      </c>
      <c r="C89" s="267" t="s">
        <v>214</v>
      </c>
      <c r="D89" s="224" t="s">
        <v>109</v>
      </c>
      <c r="E89" s="230">
        <v>2.0317500000000002</v>
      </c>
      <c r="F89" s="234"/>
      <c r="G89" s="235">
        <f>ROUND(E89*F89,2)</f>
        <v>0</v>
      </c>
      <c r="H89" s="234"/>
      <c r="I89" s="235">
        <f>ROUND(E89*H89,2)</f>
        <v>0</v>
      </c>
      <c r="J89" s="234"/>
      <c r="K89" s="235">
        <f>ROUND(E89*J89,2)</f>
        <v>0</v>
      </c>
      <c r="L89" s="235">
        <v>21</v>
      </c>
      <c r="M89" s="235">
        <f>G89*(1+L89/100)</f>
        <v>0</v>
      </c>
      <c r="N89" s="224">
        <v>2.5249999999999999</v>
      </c>
      <c r="O89" s="224">
        <f>ROUND(E89*N89,5)</f>
        <v>5.1301699999999997</v>
      </c>
      <c r="P89" s="224">
        <v>0</v>
      </c>
      <c r="Q89" s="224">
        <f>ROUND(E89*P89,5)</f>
        <v>0</v>
      </c>
      <c r="R89" s="224"/>
      <c r="S89" s="224"/>
      <c r="T89" s="225">
        <v>0.46</v>
      </c>
      <c r="U89" s="224">
        <f>ROUND(E89*T89,2)</f>
        <v>0.93</v>
      </c>
      <c r="V89" s="214"/>
      <c r="W89" s="214"/>
      <c r="X89" s="214"/>
      <c r="Y89" s="214"/>
      <c r="Z89" s="214"/>
      <c r="AA89" s="214"/>
      <c r="AB89" s="214"/>
      <c r="AC89" s="214"/>
      <c r="AD89" s="214"/>
      <c r="AE89" s="214" t="s">
        <v>110</v>
      </c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15"/>
      <c r="B90" s="222"/>
      <c r="C90" s="268" t="s">
        <v>215</v>
      </c>
      <c r="D90" s="226"/>
      <c r="E90" s="231">
        <v>2.0317500000000002</v>
      </c>
      <c r="F90" s="235"/>
      <c r="G90" s="235"/>
      <c r="H90" s="235"/>
      <c r="I90" s="235"/>
      <c r="J90" s="235"/>
      <c r="K90" s="235"/>
      <c r="L90" s="235"/>
      <c r="M90" s="235"/>
      <c r="N90" s="224"/>
      <c r="O90" s="224"/>
      <c r="P90" s="224"/>
      <c r="Q90" s="224"/>
      <c r="R90" s="224"/>
      <c r="S90" s="224"/>
      <c r="T90" s="225"/>
      <c r="U90" s="224"/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112</v>
      </c>
      <c r="AF90" s="214">
        <v>0</v>
      </c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ht="22.5" outlineLevel="1" x14ac:dyDescent="0.2">
      <c r="A91" s="215">
        <v>34</v>
      </c>
      <c r="B91" s="222" t="s">
        <v>216</v>
      </c>
      <c r="C91" s="267" t="s">
        <v>217</v>
      </c>
      <c r="D91" s="224" t="s">
        <v>218</v>
      </c>
      <c r="E91" s="230">
        <v>2.6724600000000001E-2</v>
      </c>
      <c r="F91" s="234"/>
      <c r="G91" s="235">
        <f>ROUND(E91*F91,2)</f>
        <v>0</v>
      </c>
      <c r="H91" s="234"/>
      <c r="I91" s="235">
        <f>ROUND(E91*H91,2)</f>
        <v>0</v>
      </c>
      <c r="J91" s="234"/>
      <c r="K91" s="235">
        <f>ROUND(E91*J91,2)</f>
        <v>0</v>
      </c>
      <c r="L91" s="235">
        <v>21</v>
      </c>
      <c r="M91" s="235">
        <f>G91*(1+L91/100)</f>
        <v>0</v>
      </c>
      <c r="N91" s="224">
        <v>1.05294</v>
      </c>
      <c r="O91" s="224">
        <f>ROUND(E91*N91,5)</f>
        <v>2.8139999999999998E-2</v>
      </c>
      <c r="P91" s="224">
        <v>0</v>
      </c>
      <c r="Q91" s="224">
        <f>ROUND(E91*P91,5)</f>
        <v>0</v>
      </c>
      <c r="R91" s="224"/>
      <c r="S91" s="224"/>
      <c r="T91" s="225">
        <v>12.368</v>
      </c>
      <c r="U91" s="224">
        <f>ROUND(E91*T91,2)</f>
        <v>0.33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110</v>
      </c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15"/>
      <c r="B92" s="222"/>
      <c r="C92" s="268" t="s">
        <v>219</v>
      </c>
      <c r="D92" s="226"/>
      <c r="E92" s="231">
        <v>2.6724600000000001E-2</v>
      </c>
      <c r="F92" s="235"/>
      <c r="G92" s="235"/>
      <c r="H92" s="235"/>
      <c r="I92" s="235"/>
      <c r="J92" s="235"/>
      <c r="K92" s="235"/>
      <c r="L92" s="235"/>
      <c r="M92" s="235"/>
      <c r="N92" s="224"/>
      <c r="O92" s="224"/>
      <c r="P92" s="224"/>
      <c r="Q92" s="224"/>
      <c r="R92" s="224"/>
      <c r="S92" s="224"/>
      <c r="T92" s="225"/>
      <c r="U92" s="224"/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112</v>
      </c>
      <c r="AF92" s="214">
        <v>0</v>
      </c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x14ac:dyDescent="0.2">
      <c r="A93" s="216" t="s">
        <v>105</v>
      </c>
      <c r="B93" s="223" t="s">
        <v>64</v>
      </c>
      <c r="C93" s="270" t="s">
        <v>65</v>
      </c>
      <c r="D93" s="228"/>
      <c r="E93" s="233"/>
      <c r="F93" s="238"/>
      <c r="G93" s="238">
        <f>SUMIF(AE94:AE125,"&lt;&gt;NOR",G94:G125)</f>
        <v>0</v>
      </c>
      <c r="H93" s="238"/>
      <c r="I93" s="238">
        <f>SUM(I94:I125)</f>
        <v>0</v>
      </c>
      <c r="J93" s="238"/>
      <c r="K93" s="238">
        <f>SUM(K94:K125)</f>
        <v>0</v>
      </c>
      <c r="L93" s="238"/>
      <c r="M93" s="238">
        <f>SUM(M94:M125)</f>
        <v>0</v>
      </c>
      <c r="N93" s="228"/>
      <c r="O93" s="228">
        <f>SUM(O94:O125)</f>
        <v>3327.5501899999995</v>
      </c>
      <c r="P93" s="228"/>
      <c r="Q93" s="228">
        <f>SUM(Q94:Q125)</f>
        <v>0</v>
      </c>
      <c r="R93" s="228"/>
      <c r="S93" s="228"/>
      <c r="T93" s="229"/>
      <c r="U93" s="228">
        <f>SUM(U94:U125)</f>
        <v>878.7</v>
      </c>
      <c r="AE93" t="s">
        <v>106</v>
      </c>
    </row>
    <row r="94" spans="1:60" outlineLevel="1" x14ac:dyDescent="0.2">
      <c r="A94" s="215">
        <v>35</v>
      </c>
      <c r="B94" s="222" t="s">
        <v>220</v>
      </c>
      <c r="C94" s="267" t="s">
        <v>221</v>
      </c>
      <c r="D94" s="224" t="s">
        <v>140</v>
      </c>
      <c r="E94" s="230">
        <v>1930.768</v>
      </c>
      <c r="F94" s="234"/>
      <c r="G94" s="235">
        <f>ROUND(E94*F94,2)</f>
        <v>0</v>
      </c>
      <c r="H94" s="234"/>
      <c r="I94" s="235">
        <f>ROUND(E94*H94,2)</f>
        <v>0</v>
      </c>
      <c r="J94" s="234"/>
      <c r="K94" s="235">
        <f>ROUND(E94*J94,2)</f>
        <v>0</v>
      </c>
      <c r="L94" s="235">
        <v>21</v>
      </c>
      <c r="M94" s="235">
        <f>G94*(1+L94/100)</f>
        <v>0</v>
      </c>
      <c r="N94" s="224">
        <v>0.441</v>
      </c>
      <c r="O94" s="224">
        <f>ROUND(E94*N94,5)</f>
        <v>851.46869000000004</v>
      </c>
      <c r="P94" s="224">
        <v>0</v>
      </c>
      <c r="Q94" s="224">
        <f>ROUND(E94*P94,5)</f>
        <v>0</v>
      </c>
      <c r="R94" s="224"/>
      <c r="S94" s="224"/>
      <c r="T94" s="225">
        <v>2.9000000000000001E-2</v>
      </c>
      <c r="U94" s="224">
        <f>ROUND(E94*T94,2)</f>
        <v>55.99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110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15"/>
      <c r="B95" s="222"/>
      <c r="C95" s="268" t="s">
        <v>222</v>
      </c>
      <c r="D95" s="226"/>
      <c r="E95" s="231">
        <v>1930.768</v>
      </c>
      <c r="F95" s="235"/>
      <c r="G95" s="235"/>
      <c r="H95" s="235"/>
      <c r="I95" s="235"/>
      <c r="J95" s="235"/>
      <c r="K95" s="235"/>
      <c r="L95" s="235"/>
      <c r="M95" s="235"/>
      <c r="N95" s="224"/>
      <c r="O95" s="224"/>
      <c r="P95" s="224"/>
      <c r="Q95" s="224"/>
      <c r="R95" s="224"/>
      <c r="S95" s="224"/>
      <c r="T95" s="225"/>
      <c r="U95" s="224"/>
      <c r="V95" s="214"/>
      <c r="W95" s="214"/>
      <c r="X95" s="214"/>
      <c r="Y95" s="214"/>
      <c r="Z95" s="214"/>
      <c r="AA95" s="214"/>
      <c r="AB95" s="214"/>
      <c r="AC95" s="214"/>
      <c r="AD95" s="214"/>
      <c r="AE95" s="214" t="s">
        <v>112</v>
      </c>
      <c r="AF95" s="214">
        <v>0</v>
      </c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ht="22.5" outlineLevel="1" x14ac:dyDescent="0.2">
      <c r="A96" s="215">
        <v>36</v>
      </c>
      <c r="B96" s="222" t="s">
        <v>223</v>
      </c>
      <c r="C96" s="267" t="s">
        <v>224</v>
      </c>
      <c r="D96" s="224" t="s">
        <v>140</v>
      </c>
      <c r="E96" s="230">
        <v>1930.768</v>
      </c>
      <c r="F96" s="234"/>
      <c r="G96" s="235">
        <f>ROUND(E96*F96,2)</f>
        <v>0</v>
      </c>
      <c r="H96" s="234"/>
      <c r="I96" s="235">
        <f>ROUND(E96*H96,2)</f>
        <v>0</v>
      </c>
      <c r="J96" s="234"/>
      <c r="K96" s="235">
        <f>ROUND(E96*J96,2)</f>
        <v>0</v>
      </c>
      <c r="L96" s="235">
        <v>21</v>
      </c>
      <c r="M96" s="235">
        <f>G96*(1+L96/100)</f>
        <v>0</v>
      </c>
      <c r="N96" s="224">
        <v>0.33206000000000002</v>
      </c>
      <c r="O96" s="224">
        <f>ROUND(E96*N96,5)</f>
        <v>641.13081999999997</v>
      </c>
      <c r="P96" s="224">
        <v>0</v>
      </c>
      <c r="Q96" s="224">
        <f>ROUND(E96*P96,5)</f>
        <v>0</v>
      </c>
      <c r="R96" s="224"/>
      <c r="S96" s="224"/>
      <c r="T96" s="225">
        <v>2.5000000000000001E-2</v>
      </c>
      <c r="U96" s="224">
        <f>ROUND(E96*T96,2)</f>
        <v>48.27</v>
      </c>
      <c r="V96" s="214"/>
      <c r="W96" s="214"/>
      <c r="X96" s="214"/>
      <c r="Y96" s="214"/>
      <c r="Z96" s="214"/>
      <c r="AA96" s="214"/>
      <c r="AB96" s="214"/>
      <c r="AC96" s="214"/>
      <c r="AD96" s="214"/>
      <c r="AE96" s="214" t="s">
        <v>110</v>
      </c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">
      <c r="A97" s="215"/>
      <c r="B97" s="222"/>
      <c r="C97" s="268" t="s">
        <v>222</v>
      </c>
      <c r="D97" s="226"/>
      <c r="E97" s="231">
        <v>1930.768</v>
      </c>
      <c r="F97" s="235"/>
      <c r="G97" s="235"/>
      <c r="H97" s="235"/>
      <c r="I97" s="235"/>
      <c r="J97" s="235"/>
      <c r="K97" s="235"/>
      <c r="L97" s="235"/>
      <c r="M97" s="235"/>
      <c r="N97" s="224"/>
      <c r="O97" s="224"/>
      <c r="P97" s="224"/>
      <c r="Q97" s="224"/>
      <c r="R97" s="224"/>
      <c r="S97" s="224"/>
      <c r="T97" s="225"/>
      <c r="U97" s="224"/>
      <c r="V97" s="214"/>
      <c r="W97" s="214"/>
      <c r="X97" s="214"/>
      <c r="Y97" s="214"/>
      <c r="Z97" s="214"/>
      <c r="AA97" s="214"/>
      <c r="AB97" s="214"/>
      <c r="AC97" s="214"/>
      <c r="AD97" s="214"/>
      <c r="AE97" s="214" t="s">
        <v>112</v>
      </c>
      <c r="AF97" s="214">
        <v>0</v>
      </c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 x14ac:dyDescent="0.2">
      <c r="A98" s="215">
        <v>37</v>
      </c>
      <c r="B98" s="222" t="s">
        <v>225</v>
      </c>
      <c r="C98" s="267" t="s">
        <v>226</v>
      </c>
      <c r="D98" s="224" t="s">
        <v>140</v>
      </c>
      <c r="E98" s="230">
        <v>1930.768</v>
      </c>
      <c r="F98" s="234"/>
      <c r="G98" s="235">
        <f>ROUND(E98*F98,2)</f>
        <v>0</v>
      </c>
      <c r="H98" s="234"/>
      <c r="I98" s="235">
        <f>ROUND(E98*H98,2)</f>
        <v>0</v>
      </c>
      <c r="J98" s="234"/>
      <c r="K98" s="235">
        <f>ROUND(E98*J98,2)</f>
        <v>0</v>
      </c>
      <c r="L98" s="235">
        <v>21</v>
      </c>
      <c r="M98" s="235">
        <f>G98*(1+L98/100)</f>
        <v>0</v>
      </c>
      <c r="N98" s="224">
        <v>6.5199999999999998E-3</v>
      </c>
      <c r="O98" s="224">
        <f>ROUND(E98*N98,5)</f>
        <v>12.588609999999999</v>
      </c>
      <c r="P98" s="224">
        <v>0</v>
      </c>
      <c r="Q98" s="224">
        <f>ROUND(E98*P98,5)</f>
        <v>0</v>
      </c>
      <c r="R98" s="224"/>
      <c r="S98" s="224"/>
      <c r="T98" s="225">
        <v>4.0000000000000001E-3</v>
      </c>
      <c r="U98" s="224">
        <f>ROUND(E98*T98,2)</f>
        <v>7.72</v>
      </c>
      <c r="V98" s="214"/>
      <c r="W98" s="214"/>
      <c r="X98" s="214"/>
      <c r="Y98" s="214"/>
      <c r="Z98" s="214"/>
      <c r="AA98" s="214"/>
      <c r="AB98" s="214"/>
      <c r="AC98" s="214"/>
      <c r="AD98" s="214"/>
      <c r="AE98" s="214" t="s">
        <v>110</v>
      </c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15"/>
      <c r="B99" s="222"/>
      <c r="C99" s="268" t="s">
        <v>222</v>
      </c>
      <c r="D99" s="226"/>
      <c r="E99" s="231">
        <v>1930.768</v>
      </c>
      <c r="F99" s="235"/>
      <c r="G99" s="235"/>
      <c r="H99" s="235"/>
      <c r="I99" s="235"/>
      <c r="J99" s="235"/>
      <c r="K99" s="235"/>
      <c r="L99" s="235"/>
      <c r="M99" s="235"/>
      <c r="N99" s="224"/>
      <c r="O99" s="224"/>
      <c r="P99" s="224"/>
      <c r="Q99" s="224"/>
      <c r="R99" s="224"/>
      <c r="S99" s="224"/>
      <c r="T99" s="225"/>
      <c r="U99" s="224"/>
      <c r="V99" s="214"/>
      <c r="W99" s="214"/>
      <c r="X99" s="214"/>
      <c r="Y99" s="214"/>
      <c r="Z99" s="214"/>
      <c r="AA99" s="214"/>
      <c r="AB99" s="214"/>
      <c r="AC99" s="214"/>
      <c r="AD99" s="214"/>
      <c r="AE99" s="214" t="s">
        <v>112</v>
      </c>
      <c r="AF99" s="214">
        <v>0</v>
      </c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ht="22.5" outlineLevel="1" x14ac:dyDescent="0.2">
      <c r="A100" s="215">
        <v>38</v>
      </c>
      <c r="B100" s="222" t="s">
        <v>227</v>
      </c>
      <c r="C100" s="267" t="s">
        <v>228</v>
      </c>
      <c r="D100" s="224" t="s">
        <v>140</v>
      </c>
      <c r="E100" s="230">
        <v>1930.768</v>
      </c>
      <c r="F100" s="234"/>
      <c r="G100" s="235">
        <f>ROUND(E100*F100,2)</f>
        <v>0</v>
      </c>
      <c r="H100" s="234"/>
      <c r="I100" s="235">
        <f>ROUND(E100*H100,2)</f>
        <v>0</v>
      </c>
      <c r="J100" s="234"/>
      <c r="K100" s="235">
        <f>ROUND(E100*J100,2)</f>
        <v>0</v>
      </c>
      <c r="L100" s="235">
        <v>21</v>
      </c>
      <c r="M100" s="235">
        <f>G100*(1+L100/100)</f>
        <v>0</v>
      </c>
      <c r="N100" s="224">
        <v>0.18462999999999999</v>
      </c>
      <c r="O100" s="224">
        <f>ROUND(E100*N100,5)</f>
        <v>356.47770000000003</v>
      </c>
      <c r="P100" s="224">
        <v>0</v>
      </c>
      <c r="Q100" s="224">
        <f>ROUND(E100*P100,5)</f>
        <v>0</v>
      </c>
      <c r="R100" s="224"/>
      <c r="S100" s="224"/>
      <c r="T100" s="225">
        <v>2.9000000000000001E-2</v>
      </c>
      <c r="U100" s="224">
        <f>ROUND(E100*T100,2)</f>
        <v>55.99</v>
      </c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 t="s">
        <v>110</v>
      </c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15"/>
      <c r="B101" s="222"/>
      <c r="C101" s="268" t="s">
        <v>222</v>
      </c>
      <c r="D101" s="226"/>
      <c r="E101" s="231">
        <v>1930.768</v>
      </c>
      <c r="F101" s="235"/>
      <c r="G101" s="235"/>
      <c r="H101" s="235"/>
      <c r="I101" s="235"/>
      <c r="J101" s="235"/>
      <c r="K101" s="235"/>
      <c r="L101" s="235"/>
      <c r="M101" s="235"/>
      <c r="N101" s="224"/>
      <c r="O101" s="224"/>
      <c r="P101" s="224"/>
      <c r="Q101" s="224"/>
      <c r="R101" s="224"/>
      <c r="S101" s="224"/>
      <c r="T101" s="225"/>
      <c r="U101" s="22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 t="s">
        <v>112</v>
      </c>
      <c r="AF101" s="214">
        <v>0</v>
      </c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15">
        <v>39</v>
      </c>
      <c r="B102" s="222" t="s">
        <v>229</v>
      </c>
      <c r="C102" s="267" t="s">
        <v>230</v>
      </c>
      <c r="D102" s="224" t="s">
        <v>140</v>
      </c>
      <c r="E102" s="230">
        <v>1930.768</v>
      </c>
      <c r="F102" s="234"/>
      <c r="G102" s="235">
        <f>ROUND(E102*F102,2)</f>
        <v>0</v>
      </c>
      <c r="H102" s="234"/>
      <c r="I102" s="235">
        <f>ROUND(E102*H102,2)</f>
        <v>0</v>
      </c>
      <c r="J102" s="234"/>
      <c r="K102" s="235">
        <f>ROUND(E102*J102,2)</f>
        <v>0</v>
      </c>
      <c r="L102" s="235">
        <v>21</v>
      </c>
      <c r="M102" s="235">
        <f>G102*(1+L102/100)</f>
        <v>0</v>
      </c>
      <c r="N102" s="224">
        <v>6.0999999999999997E-4</v>
      </c>
      <c r="O102" s="224">
        <f>ROUND(E102*N102,5)</f>
        <v>1.17777</v>
      </c>
      <c r="P102" s="224">
        <v>0</v>
      </c>
      <c r="Q102" s="224">
        <f>ROUND(E102*P102,5)</f>
        <v>0</v>
      </c>
      <c r="R102" s="224"/>
      <c r="S102" s="224"/>
      <c r="T102" s="225">
        <v>2E-3</v>
      </c>
      <c r="U102" s="224">
        <f>ROUND(E102*T102,2)</f>
        <v>3.86</v>
      </c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 t="s">
        <v>110</v>
      </c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1" x14ac:dyDescent="0.2">
      <c r="A103" s="215"/>
      <c r="B103" s="222"/>
      <c r="C103" s="268" t="s">
        <v>222</v>
      </c>
      <c r="D103" s="226"/>
      <c r="E103" s="231">
        <v>1930.768</v>
      </c>
      <c r="F103" s="235"/>
      <c r="G103" s="235"/>
      <c r="H103" s="235"/>
      <c r="I103" s="235"/>
      <c r="J103" s="235"/>
      <c r="K103" s="235"/>
      <c r="L103" s="235"/>
      <c r="M103" s="235"/>
      <c r="N103" s="224"/>
      <c r="O103" s="224"/>
      <c r="P103" s="224"/>
      <c r="Q103" s="224"/>
      <c r="R103" s="224"/>
      <c r="S103" s="224"/>
      <c r="T103" s="225"/>
      <c r="U103" s="22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 t="s">
        <v>112</v>
      </c>
      <c r="AF103" s="214">
        <v>0</v>
      </c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 x14ac:dyDescent="0.2">
      <c r="A104" s="215">
        <v>40</v>
      </c>
      <c r="B104" s="222" t="s">
        <v>231</v>
      </c>
      <c r="C104" s="267" t="s">
        <v>232</v>
      </c>
      <c r="D104" s="224" t="s">
        <v>140</v>
      </c>
      <c r="E104" s="230">
        <v>1930.768</v>
      </c>
      <c r="F104" s="234"/>
      <c r="G104" s="235">
        <f>ROUND(E104*F104,2)</f>
        <v>0</v>
      </c>
      <c r="H104" s="234"/>
      <c r="I104" s="235">
        <f>ROUND(E104*H104,2)</f>
        <v>0</v>
      </c>
      <c r="J104" s="234"/>
      <c r="K104" s="235">
        <f>ROUND(E104*J104,2)</f>
        <v>0</v>
      </c>
      <c r="L104" s="235">
        <v>21</v>
      </c>
      <c r="M104" s="235">
        <f>G104*(1+L104/100)</f>
        <v>0</v>
      </c>
      <c r="N104" s="224">
        <v>0.10141</v>
      </c>
      <c r="O104" s="224">
        <f>ROUND(E104*N104,5)</f>
        <v>195.79918000000001</v>
      </c>
      <c r="P104" s="224">
        <v>0</v>
      </c>
      <c r="Q104" s="224">
        <f>ROUND(E104*P104,5)</f>
        <v>0</v>
      </c>
      <c r="R104" s="224"/>
      <c r="S104" s="224"/>
      <c r="T104" s="225">
        <v>1.4999999999999999E-2</v>
      </c>
      <c r="U104" s="224">
        <f>ROUND(E104*T104,2)</f>
        <v>28.96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 t="s">
        <v>110</v>
      </c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15"/>
      <c r="B105" s="222"/>
      <c r="C105" s="268" t="s">
        <v>222</v>
      </c>
      <c r="D105" s="226"/>
      <c r="E105" s="231">
        <v>1930.768</v>
      </c>
      <c r="F105" s="235"/>
      <c r="G105" s="235"/>
      <c r="H105" s="235"/>
      <c r="I105" s="235"/>
      <c r="J105" s="235"/>
      <c r="K105" s="235"/>
      <c r="L105" s="235"/>
      <c r="M105" s="235"/>
      <c r="N105" s="224"/>
      <c r="O105" s="224"/>
      <c r="P105" s="224"/>
      <c r="Q105" s="224"/>
      <c r="R105" s="224"/>
      <c r="S105" s="224"/>
      <c r="T105" s="225"/>
      <c r="U105" s="22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 t="s">
        <v>112</v>
      </c>
      <c r="AF105" s="214">
        <v>0</v>
      </c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 x14ac:dyDescent="0.2">
      <c r="A106" s="215">
        <v>41</v>
      </c>
      <c r="B106" s="222" t="s">
        <v>233</v>
      </c>
      <c r="C106" s="267" t="s">
        <v>234</v>
      </c>
      <c r="D106" s="224" t="s">
        <v>140</v>
      </c>
      <c r="E106" s="230">
        <v>1345.68</v>
      </c>
      <c r="F106" s="234"/>
      <c r="G106" s="235">
        <f>ROUND(E106*F106,2)</f>
        <v>0</v>
      </c>
      <c r="H106" s="234"/>
      <c r="I106" s="235">
        <f>ROUND(E106*H106,2)</f>
        <v>0</v>
      </c>
      <c r="J106" s="234"/>
      <c r="K106" s="235">
        <f>ROUND(E106*J106,2)</f>
        <v>0</v>
      </c>
      <c r="L106" s="235">
        <v>21</v>
      </c>
      <c r="M106" s="235">
        <f>G106*(1+L106/100)</f>
        <v>0</v>
      </c>
      <c r="N106" s="224">
        <v>0.4284</v>
      </c>
      <c r="O106" s="224">
        <f>ROUND(E106*N106,5)</f>
        <v>576.48931000000005</v>
      </c>
      <c r="P106" s="224">
        <v>0</v>
      </c>
      <c r="Q106" s="224">
        <f>ROUND(E106*P106,5)</f>
        <v>0</v>
      </c>
      <c r="R106" s="224"/>
      <c r="S106" s="224"/>
      <c r="T106" s="225">
        <v>2.5999999999999999E-2</v>
      </c>
      <c r="U106" s="224">
        <f>ROUND(E106*T106,2)</f>
        <v>34.99</v>
      </c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 t="s">
        <v>110</v>
      </c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15"/>
      <c r="B107" s="222"/>
      <c r="C107" s="268" t="s">
        <v>235</v>
      </c>
      <c r="D107" s="226"/>
      <c r="E107" s="231">
        <v>1056.5341000000001</v>
      </c>
      <c r="F107" s="235"/>
      <c r="G107" s="235"/>
      <c r="H107" s="235"/>
      <c r="I107" s="235"/>
      <c r="J107" s="235"/>
      <c r="K107" s="235"/>
      <c r="L107" s="235"/>
      <c r="M107" s="235"/>
      <c r="N107" s="224"/>
      <c r="O107" s="224"/>
      <c r="P107" s="224"/>
      <c r="Q107" s="224"/>
      <c r="R107" s="224"/>
      <c r="S107" s="224"/>
      <c r="T107" s="225"/>
      <c r="U107" s="22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 t="s">
        <v>112</v>
      </c>
      <c r="AF107" s="214">
        <v>0</v>
      </c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15"/>
      <c r="B108" s="222"/>
      <c r="C108" s="268" t="s">
        <v>236</v>
      </c>
      <c r="D108" s="226"/>
      <c r="E108" s="231">
        <v>289.14589999999998</v>
      </c>
      <c r="F108" s="235"/>
      <c r="G108" s="235"/>
      <c r="H108" s="235"/>
      <c r="I108" s="235"/>
      <c r="J108" s="235"/>
      <c r="K108" s="235"/>
      <c r="L108" s="235"/>
      <c r="M108" s="235"/>
      <c r="N108" s="224"/>
      <c r="O108" s="224"/>
      <c r="P108" s="224"/>
      <c r="Q108" s="224"/>
      <c r="R108" s="224"/>
      <c r="S108" s="224"/>
      <c r="T108" s="225"/>
      <c r="U108" s="22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 t="s">
        <v>112</v>
      </c>
      <c r="AF108" s="214">
        <v>0</v>
      </c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ht="22.5" outlineLevel="1" x14ac:dyDescent="0.2">
      <c r="A109" s="215">
        <v>42</v>
      </c>
      <c r="B109" s="222" t="s">
        <v>237</v>
      </c>
      <c r="C109" s="267" t="s">
        <v>238</v>
      </c>
      <c r="D109" s="224" t="s">
        <v>140</v>
      </c>
      <c r="E109" s="230">
        <v>1345.68</v>
      </c>
      <c r="F109" s="234"/>
      <c r="G109" s="235">
        <f>ROUND(E109*F109,2)</f>
        <v>0</v>
      </c>
      <c r="H109" s="234"/>
      <c r="I109" s="235">
        <f>ROUND(E109*H109,2)</f>
        <v>0</v>
      </c>
      <c r="J109" s="234"/>
      <c r="K109" s="235">
        <f>ROUND(E109*J109,2)</f>
        <v>0</v>
      </c>
      <c r="L109" s="235">
        <v>21</v>
      </c>
      <c r="M109" s="235">
        <f>G109*(1+L109/100)</f>
        <v>0</v>
      </c>
      <c r="N109" s="224">
        <v>0.30651</v>
      </c>
      <c r="O109" s="224">
        <f>ROUND(E109*N109,5)</f>
        <v>412.46438000000001</v>
      </c>
      <c r="P109" s="224">
        <v>0</v>
      </c>
      <c r="Q109" s="224">
        <f>ROUND(E109*P109,5)</f>
        <v>0</v>
      </c>
      <c r="R109" s="224"/>
      <c r="S109" s="224"/>
      <c r="T109" s="225">
        <v>2.5000000000000001E-2</v>
      </c>
      <c r="U109" s="224">
        <f>ROUND(E109*T109,2)</f>
        <v>33.64</v>
      </c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 t="s">
        <v>110</v>
      </c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15"/>
      <c r="B110" s="222"/>
      <c r="C110" s="268" t="s">
        <v>235</v>
      </c>
      <c r="D110" s="226"/>
      <c r="E110" s="231">
        <v>1056.5341000000001</v>
      </c>
      <c r="F110" s="235"/>
      <c r="G110" s="235"/>
      <c r="H110" s="235"/>
      <c r="I110" s="235"/>
      <c r="J110" s="235"/>
      <c r="K110" s="235"/>
      <c r="L110" s="235"/>
      <c r="M110" s="235"/>
      <c r="N110" s="224"/>
      <c r="O110" s="224"/>
      <c r="P110" s="224"/>
      <c r="Q110" s="224"/>
      <c r="R110" s="224"/>
      <c r="S110" s="224"/>
      <c r="T110" s="225"/>
      <c r="U110" s="22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 t="s">
        <v>112</v>
      </c>
      <c r="AF110" s="214">
        <v>0</v>
      </c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outlineLevel="1" x14ac:dyDescent="0.2">
      <c r="A111" s="215"/>
      <c r="B111" s="222"/>
      <c r="C111" s="268" t="s">
        <v>236</v>
      </c>
      <c r="D111" s="226"/>
      <c r="E111" s="231">
        <v>289.14589999999998</v>
      </c>
      <c r="F111" s="235"/>
      <c r="G111" s="235"/>
      <c r="H111" s="235"/>
      <c r="I111" s="235"/>
      <c r="J111" s="235"/>
      <c r="K111" s="235"/>
      <c r="L111" s="235"/>
      <c r="M111" s="235"/>
      <c r="N111" s="224"/>
      <c r="O111" s="224"/>
      <c r="P111" s="224"/>
      <c r="Q111" s="224"/>
      <c r="R111" s="224"/>
      <c r="S111" s="224"/>
      <c r="T111" s="225"/>
      <c r="U111" s="22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 t="s">
        <v>112</v>
      </c>
      <c r="AF111" s="214">
        <v>0</v>
      </c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15">
        <v>43</v>
      </c>
      <c r="B112" s="222" t="s">
        <v>239</v>
      </c>
      <c r="C112" s="267" t="s">
        <v>240</v>
      </c>
      <c r="D112" s="224" t="s">
        <v>140</v>
      </c>
      <c r="E112" s="230">
        <v>1065.7723000000001</v>
      </c>
      <c r="F112" s="234"/>
      <c r="G112" s="235">
        <f>ROUND(E112*F112,2)</f>
        <v>0</v>
      </c>
      <c r="H112" s="234"/>
      <c r="I112" s="235">
        <f>ROUND(E112*H112,2)</f>
        <v>0</v>
      </c>
      <c r="J112" s="234"/>
      <c r="K112" s="235">
        <f>ROUND(E112*J112,2)</f>
        <v>0</v>
      </c>
      <c r="L112" s="235">
        <v>21</v>
      </c>
      <c r="M112" s="235">
        <f>G112*(1+L112/100)</f>
        <v>0</v>
      </c>
      <c r="N112" s="224">
        <v>5.5449999999999999E-2</v>
      </c>
      <c r="O112" s="224">
        <f>ROUND(E112*N112,5)</f>
        <v>59.097070000000002</v>
      </c>
      <c r="P112" s="224">
        <v>0</v>
      </c>
      <c r="Q112" s="224">
        <f>ROUND(E112*P112,5)</f>
        <v>0</v>
      </c>
      <c r="R112" s="224"/>
      <c r="S112" s="224"/>
      <c r="T112" s="225">
        <v>0.442</v>
      </c>
      <c r="U112" s="224">
        <f>ROUND(E112*T112,2)</f>
        <v>471.07</v>
      </c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 t="s">
        <v>110</v>
      </c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15"/>
      <c r="B113" s="222"/>
      <c r="C113" s="268" t="s">
        <v>241</v>
      </c>
      <c r="D113" s="226"/>
      <c r="E113" s="231">
        <v>1065.7723000000001</v>
      </c>
      <c r="F113" s="235"/>
      <c r="G113" s="235"/>
      <c r="H113" s="235"/>
      <c r="I113" s="235"/>
      <c r="J113" s="235"/>
      <c r="K113" s="235"/>
      <c r="L113" s="235"/>
      <c r="M113" s="235"/>
      <c r="N113" s="224"/>
      <c r="O113" s="224"/>
      <c r="P113" s="224"/>
      <c r="Q113" s="224"/>
      <c r="R113" s="224"/>
      <c r="S113" s="224"/>
      <c r="T113" s="225"/>
      <c r="U113" s="22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 t="s">
        <v>112</v>
      </c>
      <c r="AF113" s="214">
        <v>0</v>
      </c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15">
        <v>44</v>
      </c>
      <c r="B114" s="222" t="s">
        <v>242</v>
      </c>
      <c r="C114" s="267" t="s">
        <v>243</v>
      </c>
      <c r="D114" s="224" t="s">
        <v>140</v>
      </c>
      <c r="E114" s="230">
        <v>999.04665</v>
      </c>
      <c r="F114" s="234"/>
      <c r="G114" s="235">
        <f>ROUND(E114*F114,2)</f>
        <v>0</v>
      </c>
      <c r="H114" s="234"/>
      <c r="I114" s="235">
        <f>ROUND(E114*H114,2)</f>
        <v>0</v>
      </c>
      <c r="J114" s="234"/>
      <c r="K114" s="235">
        <f>ROUND(E114*J114,2)</f>
        <v>0</v>
      </c>
      <c r="L114" s="235">
        <v>21</v>
      </c>
      <c r="M114" s="235">
        <f>G114*(1+L114/100)</f>
        <v>0</v>
      </c>
      <c r="N114" s="224">
        <v>0.13100000000000001</v>
      </c>
      <c r="O114" s="224">
        <f>ROUND(E114*N114,5)</f>
        <v>130.87511000000001</v>
      </c>
      <c r="P114" s="224">
        <v>0</v>
      </c>
      <c r="Q114" s="224">
        <f>ROUND(E114*P114,5)</f>
        <v>0</v>
      </c>
      <c r="R114" s="224"/>
      <c r="S114" s="224"/>
      <c r="T114" s="225">
        <v>0</v>
      </c>
      <c r="U114" s="224">
        <f>ROUND(E114*T114,2)</f>
        <v>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 t="s">
        <v>187</v>
      </c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15"/>
      <c r="B115" s="222"/>
      <c r="C115" s="268" t="s">
        <v>244</v>
      </c>
      <c r="D115" s="226"/>
      <c r="E115" s="231">
        <v>999.04665</v>
      </c>
      <c r="F115" s="235"/>
      <c r="G115" s="235"/>
      <c r="H115" s="235"/>
      <c r="I115" s="235"/>
      <c r="J115" s="235"/>
      <c r="K115" s="235"/>
      <c r="L115" s="235"/>
      <c r="M115" s="235"/>
      <c r="N115" s="224"/>
      <c r="O115" s="224"/>
      <c r="P115" s="224"/>
      <c r="Q115" s="224"/>
      <c r="R115" s="224"/>
      <c r="S115" s="224"/>
      <c r="T115" s="225"/>
      <c r="U115" s="22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 t="s">
        <v>112</v>
      </c>
      <c r="AF115" s="214">
        <v>0</v>
      </c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ht="22.5" outlineLevel="1" x14ac:dyDescent="0.2">
      <c r="A116" s="215">
        <v>45</v>
      </c>
      <c r="B116" s="222" t="s">
        <v>245</v>
      </c>
      <c r="C116" s="267" t="s">
        <v>246</v>
      </c>
      <c r="D116" s="224" t="s">
        <v>140</v>
      </c>
      <c r="E116" s="230">
        <v>101.83571999999999</v>
      </c>
      <c r="F116" s="234"/>
      <c r="G116" s="235">
        <f>ROUND(E116*F116,2)</f>
        <v>0</v>
      </c>
      <c r="H116" s="234"/>
      <c r="I116" s="235">
        <f>ROUND(E116*H116,2)</f>
        <v>0</v>
      </c>
      <c r="J116" s="234"/>
      <c r="K116" s="235">
        <f>ROUND(E116*J116,2)</f>
        <v>0</v>
      </c>
      <c r="L116" s="235">
        <v>21</v>
      </c>
      <c r="M116" s="235">
        <f>G116*(1+L116/100)</f>
        <v>0</v>
      </c>
      <c r="N116" s="224">
        <v>0.13100000000000001</v>
      </c>
      <c r="O116" s="224">
        <f>ROUND(E116*N116,5)</f>
        <v>13.340479999999999</v>
      </c>
      <c r="P116" s="224">
        <v>0</v>
      </c>
      <c r="Q116" s="224">
        <f>ROUND(E116*P116,5)</f>
        <v>0</v>
      </c>
      <c r="R116" s="224"/>
      <c r="S116" s="224"/>
      <c r="T116" s="225">
        <v>0</v>
      </c>
      <c r="U116" s="224">
        <f>ROUND(E116*T116,2)</f>
        <v>0</v>
      </c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 t="s">
        <v>187</v>
      </c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1" x14ac:dyDescent="0.2">
      <c r="A117" s="215"/>
      <c r="B117" s="222"/>
      <c r="C117" s="268" t="s">
        <v>247</v>
      </c>
      <c r="D117" s="226"/>
      <c r="E117" s="231">
        <v>101.83571999999999</v>
      </c>
      <c r="F117" s="235"/>
      <c r="G117" s="235"/>
      <c r="H117" s="235"/>
      <c r="I117" s="235"/>
      <c r="J117" s="235"/>
      <c r="K117" s="235"/>
      <c r="L117" s="235"/>
      <c r="M117" s="235"/>
      <c r="N117" s="224"/>
      <c r="O117" s="224"/>
      <c r="P117" s="224"/>
      <c r="Q117" s="224"/>
      <c r="R117" s="224"/>
      <c r="S117" s="224"/>
      <c r="T117" s="225"/>
      <c r="U117" s="22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 t="s">
        <v>112</v>
      </c>
      <c r="AF117" s="214">
        <v>0</v>
      </c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ht="22.5" outlineLevel="1" x14ac:dyDescent="0.2">
      <c r="A118" s="215">
        <v>46</v>
      </c>
      <c r="B118" s="222" t="s">
        <v>248</v>
      </c>
      <c r="C118" s="267" t="s">
        <v>249</v>
      </c>
      <c r="D118" s="224" t="s">
        <v>140</v>
      </c>
      <c r="E118" s="230">
        <v>18.178545</v>
      </c>
      <c r="F118" s="234"/>
      <c r="G118" s="235">
        <f>ROUND(E118*F118,2)</f>
        <v>0</v>
      </c>
      <c r="H118" s="234"/>
      <c r="I118" s="235">
        <f>ROUND(E118*H118,2)</f>
        <v>0</v>
      </c>
      <c r="J118" s="234"/>
      <c r="K118" s="235">
        <f>ROUND(E118*J118,2)</f>
        <v>0</v>
      </c>
      <c r="L118" s="235">
        <v>21</v>
      </c>
      <c r="M118" s="235">
        <f>G118*(1+L118/100)</f>
        <v>0</v>
      </c>
      <c r="N118" s="224">
        <v>0.13100000000000001</v>
      </c>
      <c r="O118" s="224">
        <f>ROUND(E118*N118,5)</f>
        <v>2.3813900000000001</v>
      </c>
      <c r="P118" s="224">
        <v>0</v>
      </c>
      <c r="Q118" s="224">
        <f>ROUND(E118*P118,5)</f>
        <v>0</v>
      </c>
      <c r="R118" s="224"/>
      <c r="S118" s="224"/>
      <c r="T118" s="225">
        <v>0</v>
      </c>
      <c r="U118" s="224">
        <f>ROUND(E118*T118,2)</f>
        <v>0</v>
      </c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 t="s">
        <v>187</v>
      </c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15"/>
      <c r="B119" s="222"/>
      <c r="C119" s="268" t="s">
        <v>250</v>
      </c>
      <c r="D119" s="226"/>
      <c r="E119" s="231">
        <v>18.178545</v>
      </c>
      <c r="F119" s="235"/>
      <c r="G119" s="235"/>
      <c r="H119" s="235"/>
      <c r="I119" s="235"/>
      <c r="J119" s="235"/>
      <c r="K119" s="235"/>
      <c r="L119" s="235"/>
      <c r="M119" s="235"/>
      <c r="N119" s="224"/>
      <c r="O119" s="224"/>
      <c r="P119" s="224"/>
      <c r="Q119" s="224"/>
      <c r="R119" s="224"/>
      <c r="S119" s="224"/>
      <c r="T119" s="225"/>
      <c r="U119" s="22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 t="s">
        <v>112</v>
      </c>
      <c r="AF119" s="214">
        <v>0</v>
      </c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15">
        <v>47</v>
      </c>
      <c r="B120" s="222" t="s">
        <v>251</v>
      </c>
      <c r="C120" s="267" t="s">
        <v>252</v>
      </c>
      <c r="D120" s="224" t="s">
        <v>140</v>
      </c>
      <c r="E120" s="230">
        <v>289.14589999999998</v>
      </c>
      <c r="F120" s="234"/>
      <c r="G120" s="235">
        <f>ROUND(E120*F120,2)</f>
        <v>0</v>
      </c>
      <c r="H120" s="234"/>
      <c r="I120" s="235">
        <f>ROUND(E120*H120,2)</f>
        <v>0</v>
      </c>
      <c r="J120" s="234"/>
      <c r="K120" s="235">
        <f>ROUND(E120*J120,2)</f>
        <v>0</v>
      </c>
      <c r="L120" s="235">
        <v>21</v>
      </c>
      <c r="M120" s="235">
        <f>G120*(1+L120/100)</f>
        <v>0</v>
      </c>
      <c r="N120" s="224">
        <v>7.3899999999999993E-2</v>
      </c>
      <c r="O120" s="224">
        <f>ROUND(E120*N120,5)</f>
        <v>21.36788</v>
      </c>
      <c r="P120" s="224">
        <v>0</v>
      </c>
      <c r="Q120" s="224">
        <f>ROUND(E120*P120,5)</f>
        <v>0</v>
      </c>
      <c r="R120" s="224"/>
      <c r="S120" s="224"/>
      <c r="T120" s="225">
        <v>0.47799999999999998</v>
      </c>
      <c r="U120" s="224">
        <f>ROUND(E120*T120,2)</f>
        <v>138.21</v>
      </c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 t="s">
        <v>110</v>
      </c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15"/>
      <c r="B121" s="222"/>
      <c r="C121" s="268" t="s">
        <v>236</v>
      </c>
      <c r="D121" s="226"/>
      <c r="E121" s="231">
        <v>289.14589999999998</v>
      </c>
      <c r="F121" s="235"/>
      <c r="G121" s="235"/>
      <c r="H121" s="235"/>
      <c r="I121" s="235"/>
      <c r="J121" s="235"/>
      <c r="K121" s="235"/>
      <c r="L121" s="235"/>
      <c r="M121" s="235"/>
      <c r="N121" s="224"/>
      <c r="O121" s="224"/>
      <c r="P121" s="224"/>
      <c r="Q121" s="224"/>
      <c r="R121" s="224"/>
      <c r="S121" s="224"/>
      <c r="T121" s="225"/>
      <c r="U121" s="22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 t="s">
        <v>112</v>
      </c>
      <c r="AF121" s="214">
        <v>0</v>
      </c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ht="22.5" outlineLevel="1" x14ac:dyDescent="0.2">
      <c r="A122" s="215">
        <v>48</v>
      </c>
      <c r="B122" s="222" t="s">
        <v>253</v>
      </c>
      <c r="C122" s="267" t="s">
        <v>254</v>
      </c>
      <c r="D122" s="224" t="s">
        <v>140</v>
      </c>
      <c r="E122" s="230">
        <v>291.55066499999998</v>
      </c>
      <c r="F122" s="234"/>
      <c r="G122" s="235">
        <f>ROUND(E122*F122,2)</f>
        <v>0</v>
      </c>
      <c r="H122" s="234"/>
      <c r="I122" s="235">
        <f>ROUND(E122*H122,2)</f>
        <v>0</v>
      </c>
      <c r="J122" s="234"/>
      <c r="K122" s="235">
        <f>ROUND(E122*J122,2)</f>
        <v>0</v>
      </c>
      <c r="L122" s="235">
        <v>21</v>
      </c>
      <c r="M122" s="235">
        <f>G122*(1+L122/100)</f>
        <v>0</v>
      </c>
      <c r="N122" s="224">
        <v>0.17599999999999999</v>
      </c>
      <c r="O122" s="224">
        <f>ROUND(E122*N122,5)</f>
        <v>51.312919999999998</v>
      </c>
      <c r="P122" s="224">
        <v>0</v>
      </c>
      <c r="Q122" s="224">
        <f>ROUND(E122*P122,5)</f>
        <v>0</v>
      </c>
      <c r="R122" s="224"/>
      <c r="S122" s="224"/>
      <c r="T122" s="225">
        <v>0</v>
      </c>
      <c r="U122" s="224">
        <f>ROUND(E122*T122,2)</f>
        <v>0</v>
      </c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 t="s">
        <v>187</v>
      </c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">
      <c r="A123" s="215"/>
      <c r="B123" s="222"/>
      <c r="C123" s="268" t="s">
        <v>255</v>
      </c>
      <c r="D123" s="226"/>
      <c r="E123" s="231">
        <v>291.55066499999998</v>
      </c>
      <c r="F123" s="235"/>
      <c r="G123" s="235"/>
      <c r="H123" s="235"/>
      <c r="I123" s="235"/>
      <c r="J123" s="235"/>
      <c r="K123" s="235"/>
      <c r="L123" s="235"/>
      <c r="M123" s="235"/>
      <c r="N123" s="224"/>
      <c r="O123" s="224"/>
      <c r="P123" s="224"/>
      <c r="Q123" s="224"/>
      <c r="R123" s="224"/>
      <c r="S123" s="224"/>
      <c r="T123" s="225"/>
      <c r="U123" s="22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 t="s">
        <v>112</v>
      </c>
      <c r="AF123" s="214">
        <v>0</v>
      </c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ht="22.5" outlineLevel="1" x14ac:dyDescent="0.2">
      <c r="A124" s="215">
        <v>49</v>
      </c>
      <c r="B124" s="222" t="s">
        <v>248</v>
      </c>
      <c r="C124" s="267" t="s">
        <v>249</v>
      </c>
      <c r="D124" s="224" t="s">
        <v>140</v>
      </c>
      <c r="E124" s="230">
        <v>12.052530000000001</v>
      </c>
      <c r="F124" s="234"/>
      <c r="G124" s="235">
        <f>ROUND(E124*F124,2)</f>
        <v>0</v>
      </c>
      <c r="H124" s="234"/>
      <c r="I124" s="235">
        <f>ROUND(E124*H124,2)</f>
        <v>0</v>
      </c>
      <c r="J124" s="234"/>
      <c r="K124" s="235">
        <f>ROUND(E124*J124,2)</f>
        <v>0</v>
      </c>
      <c r="L124" s="235">
        <v>21</v>
      </c>
      <c r="M124" s="235">
        <f>G124*(1+L124/100)</f>
        <v>0</v>
      </c>
      <c r="N124" s="224">
        <v>0.13100000000000001</v>
      </c>
      <c r="O124" s="224">
        <f>ROUND(E124*N124,5)</f>
        <v>1.5788800000000001</v>
      </c>
      <c r="P124" s="224">
        <v>0</v>
      </c>
      <c r="Q124" s="224">
        <f>ROUND(E124*P124,5)</f>
        <v>0</v>
      </c>
      <c r="R124" s="224"/>
      <c r="S124" s="224"/>
      <c r="T124" s="225">
        <v>0</v>
      </c>
      <c r="U124" s="224">
        <f>ROUND(E124*T124,2)</f>
        <v>0</v>
      </c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 t="s">
        <v>187</v>
      </c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1" x14ac:dyDescent="0.2">
      <c r="A125" s="215"/>
      <c r="B125" s="222"/>
      <c r="C125" s="268" t="s">
        <v>256</v>
      </c>
      <c r="D125" s="226"/>
      <c r="E125" s="231">
        <v>12.052530000000001</v>
      </c>
      <c r="F125" s="235"/>
      <c r="G125" s="235"/>
      <c r="H125" s="235"/>
      <c r="I125" s="235"/>
      <c r="J125" s="235"/>
      <c r="K125" s="235"/>
      <c r="L125" s="235"/>
      <c r="M125" s="235"/>
      <c r="N125" s="224"/>
      <c r="O125" s="224"/>
      <c r="P125" s="224"/>
      <c r="Q125" s="224"/>
      <c r="R125" s="224"/>
      <c r="S125" s="224"/>
      <c r="T125" s="225"/>
      <c r="U125" s="22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 t="s">
        <v>112</v>
      </c>
      <c r="AF125" s="214">
        <v>0</v>
      </c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x14ac:dyDescent="0.2">
      <c r="A126" s="216" t="s">
        <v>105</v>
      </c>
      <c r="B126" s="223" t="s">
        <v>66</v>
      </c>
      <c r="C126" s="270" t="s">
        <v>67</v>
      </c>
      <c r="D126" s="228"/>
      <c r="E126" s="233"/>
      <c r="F126" s="238"/>
      <c r="G126" s="238">
        <f>SUMIF(AE127:AE130,"&lt;&gt;NOR",G127:G130)</f>
        <v>0</v>
      </c>
      <c r="H126" s="238"/>
      <c r="I126" s="238">
        <f>SUM(I127:I130)</f>
        <v>0</v>
      </c>
      <c r="J126" s="238"/>
      <c r="K126" s="238">
        <f>SUM(K127:K130)</f>
        <v>0</v>
      </c>
      <c r="L126" s="238"/>
      <c r="M126" s="238">
        <f>SUM(M127:M130)</f>
        <v>0</v>
      </c>
      <c r="N126" s="228"/>
      <c r="O126" s="228">
        <f>SUM(O127:O130)</f>
        <v>5.4287400000000003</v>
      </c>
      <c r="P126" s="228"/>
      <c r="Q126" s="228">
        <f>SUM(Q127:Q130)</f>
        <v>0</v>
      </c>
      <c r="R126" s="228"/>
      <c r="S126" s="228"/>
      <c r="T126" s="229"/>
      <c r="U126" s="228">
        <f>SUM(U127:U130)</f>
        <v>36.86</v>
      </c>
      <c r="AE126" t="s">
        <v>106</v>
      </c>
    </row>
    <row r="127" spans="1:60" outlineLevel="1" x14ac:dyDescent="0.2">
      <c r="A127" s="215">
        <v>50</v>
      </c>
      <c r="B127" s="222" t="s">
        <v>257</v>
      </c>
      <c r="C127" s="267" t="s">
        <v>258</v>
      </c>
      <c r="D127" s="224" t="s">
        <v>259</v>
      </c>
      <c r="E127" s="230">
        <v>6</v>
      </c>
      <c r="F127" s="234"/>
      <c r="G127" s="235">
        <f>ROUND(E127*F127,2)</f>
        <v>0</v>
      </c>
      <c r="H127" s="234"/>
      <c r="I127" s="235">
        <f>ROUND(E127*H127,2)</f>
        <v>0</v>
      </c>
      <c r="J127" s="234"/>
      <c r="K127" s="235">
        <f>ROUND(E127*J127,2)</f>
        <v>0</v>
      </c>
      <c r="L127" s="235">
        <v>21</v>
      </c>
      <c r="M127" s="235">
        <f>G127*(1+L127/100)</f>
        <v>0</v>
      </c>
      <c r="N127" s="224">
        <v>0.43093999999999999</v>
      </c>
      <c r="O127" s="224">
        <f>ROUND(E127*N127,5)</f>
        <v>2.5856400000000002</v>
      </c>
      <c r="P127" s="224">
        <v>0</v>
      </c>
      <c r="Q127" s="224">
        <f>ROUND(E127*P127,5)</f>
        <v>0</v>
      </c>
      <c r="R127" s="224"/>
      <c r="S127" s="224"/>
      <c r="T127" s="225">
        <v>3.8170000000000002</v>
      </c>
      <c r="U127" s="224">
        <f>ROUND(E127*T127,2)</f>
        <v>22.9</v>
      </c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 t="s">
        <v>110</v>
      </c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outlineLevel="1" x14ac:dyDescent="0.2">
      <c r="A128" s="215"/>
      <c r="B128" s="222"/>
      <c r="C128" s="268" t="s">
        <v>260</v>
      </c>
      <c r="D128" s="226"/>
      <c r="E128" s="231">
        <v>6</v>
      </c>
      <c r="F128" s="235"/>
      <c r="G128" s="235"/>
      <c r="H128" s="235"/>
      <c r="I128" s="235"/>
      <c r="J128" s="235"/>
      <c r="K128" s="235"/>
      <c r="L128" s="235"/>
      <c r="M128" s="235"/>
      <c r="N128" s="224"/>
      <c r="O128" s="224"/>
      <c r="P128" s="224"/>
      <c r="Q128" s="224"/>
      <c r="R128" s="224"/>
      <c r="S128" s="224"/>
      <c r="T128" s="225"/>
      <c r="U128" s="22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 t="s">
        <v>112</v>
      </c>
      <c r="AF128" s="214">
        <v>0</v>
      </c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1" x14ac:dyDescent="0.2">
      <c r="A129" s="215">
        <v>51</v>
      </c>
      <c r="B129" s="222" t="s">
        <v>261</v>
      </c>
      <c r="C129" s="267" t="s">
        <v>262</v>
      </c>
      <c r="D129" s="224" t="s">
        <v>259</v>
      </c>
      <c r="E129" s="230">
        <v>9</v>
      </c>
      <c r="F129" s="234"/>
      <c r="G129" s="235">
        <f>ROUND(E129*F129,2)</f>
        <v>0</v>
      </c>
      <c r="H129" s="234"/>
      <c r="I129" s="235">
        <f>ROUND(E129*H129,2)</f>
        <v>0</v>
      </c>
      <c r="J129" s="234"/>
      <c r="K129" s="235">
        <f>ROUND(E129*J129,2)</f>
        <v>0</v>
      </c>
      <c r="L129" s="235">
        <v>21</v>
      </c>
      <c r="M129" s="235">
        <f>G129*(1+L129/100)</f>
        <v>0</v>
      </c>
      <c r="N129" s="224">
        <v>0.31590000000000001</v>
      </c>
      <c r="O129" s="224">
        <f>ROUND(E129*N129,5)</f>
        <v>2.8431000000000002</v>
      </c>
      <c r="P129" s="224">
        <v>0</v>
      </c>
      <c r="Q129" s="224">
        <f>ROUND(E129*P129,5)</f>
        <v>0</v>
      </c>
      <c r="R129" s="224"/>
      <c r="S129" s="224"/>
      <c r="T129" s="225">
        <v>1.5509999999999999</v>
      </c>
      <c r="U129" s="224">
        <f>ROUND(E129*T129,2)</f>
        <v>13.96</v>
      </c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 t="s">
        <v>110</v>
      </c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">
      <c r="A130" s="215"/>
      <c r="B130" s="222"/>
      <c r="C130" s="268" t="s">
        <v>263</v>
      </c>
      <c r="D130" s="226"/>
      <c r="E130" s="231">
        <v>9</v>
      </c>
      <c r="F130" s="235"/>
      <c r="G130" s="235"/>
      <c r="H130" s="235"/>
      <c r="I130" s="235"/>
      <c r="J130" s="235"/>
      <c r="K130" s="235"/>
      <c r="L130" s="235"/>
      <c r="M130" s="235"/>
      <c r="N130" s="224"/>
      <c r="O130" s="224"/>
      <c r="P130" s="224"/>
      <c r="Q130" s="224"/>
      <c r="R130" s="224"/>
      <c r="S130" s="224"/>
      <c r="T130" s="225"/>
      <c r="U130" s="22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 t="s">
        <v>112</v>
      </c>
      <c r="AF130" s="214">
        <v>0</v>
      </c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x14ac:dyDescent="0.2">
      <c r="A131" s="216" t="s">
        <v>105</v>
      </c>
      <c r="B131" s="223" t="s">
        <v>68</v>
      </c>
      <c r="C131" s="270" t="s">
        <v>69</v>
      </c>
      <c r="D131" s="228"/>
      <c r="E131" s="233"/>
      <c r="F131" s="238"/>
      <c r="G131" s="238">
        <f>SUMIF(AE132:AE176,"&lt;&gt;NOR",G132:G176)</f>
        <v>0</v>
      </c>
      <c r="H131" s="238"/>
      <c r="I131" s="238">
        <f>SUM(I132:I176)</f>
        <v>0</v>
      </c>
      <c r="J131" s="238"/>
      <c r="K131" s="238">
        <f>SUM(K132:K176)</f>
        <v>0</v>
      </c>
      <c r="L131" s="238"/>
      <c r="M131" s="238">
        <f>SUM(M132:M176)</f>
        <v>0</v>
      </c>
      <c r="N131" s="228"/>
      <c r="O131" s="228">
        <f>SUM(O132:O176)</f>
        <v>184.46207999999996</v>
      </c>
      <c r="P131" s="228"/>
      <c r="Q131" s="228">
        <f>SUM(Q132:Q176)</f>
        <v>0</v>
      </c>
      <c r="R131" s="228"/>
      <c r="S131" s="228"/>
      <c r="T131" s="229"/>
      <c r="U131" s="228">
        <f>SUM(U132:U176)</f>
        <v>213.25</v>
      </c>
      <c r="AE131" t="s">
        <v>106</v>
      </c>
    </row>
    <row r="132" spans="1:60" outlineLevel="1" x14ac:dyDescent="0.2">
      <c r="A132" s="215">
        <v>52</v>
      </c>
      <c r="B132" s="222" t="s">
        <v>264</v>
      </c>
      <c r="C132" s="267" t="s">
        <v>265</v>
      </c>
      <c r="D132" s="224" t="s">
        <v>173</v>
      </c>
      <c r="E132" s="230">
        <v>566.79</v>
      </c>
      <c r="F132" s="234"/>
      <c r="G132" s="235">
        <f>ROUND(E132*F132,2)</f>
        <v>0</v>
      </c>
      <c r="H132" s="234"/>
      <c r="I132" s="235">
        <f>ROUND(E132*H132,2)</f>
        <v>0</v>
      </c>
      <c r="J132" s="234"/>
      <c r="K132" s="235">
        <f>ROUND(E132*J132,2)</f>
        <v>0</v>
      </c>
      <c r="L132" s="235">
        <v>21</v>
      </c>
      <c r="M132" s="235">
        <f>G132*(1+L132/100)</f>
        <v>0</v>
      </c>
      <c r="N132" s="224">
        <v>0.188</v>
      </c>
      <c r="O132" s="224">
        <f>ROUND(E132*N132,5)</f>
        <v>106.55652000000001</v>
      </c>
      <c r="P132" s="224">
        <v>0</v>
      </c>
      <c r="Q132" s="224">
        <f>ROUND(E132*P132,5)</f>
        <v>0</v>
      </c>
      <c r="R132" s="224"/>
      <c r="S132" s="224"/>
      <c r="T132" s="225">
        <v>0.27200000000000002</v>
      </c>
      <c r="U132" s="224">
        <f>ROUND(E132*T132,2)</f>
        <v>154.16999999999999</v>
      </c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 t="s">
        <v>110</v>
      </c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ht="33.75" outlineLevel="1" x14ac:dyDescent="0.2">
      <c r="A133" s="215"/>
      <c r="B133" s="222"/>
      <c r="C133" s="268" t="s">
        <v>266</v>
      </c>
      <c r="D133" s="226"/>
      <c r="E133" s="231">
        <v>280.17</v>
      </c>
      <c r="F133" s="235"/>
      <c r="G133" s="235"/>
      <c r="H133" s="235"/>
      <c r="I133" s="235"/>
      <c r="J133" s="235"/>
      <c r="K133" s="235"/>
      <c r="L133" s="235"/>
      <c r="M133" s="235"/>
      <c r="N133" s="224"/>
      <c r="O133" s="224"/>
      <c r="P133" s="224"/>
      <c r="Q133" s="224"/>
      <c r="R133" s="224"/>
      <c r="S133" s="224"/>
      <c r="T133" s="225"/>
      <c r="U133" s="22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 t="s">
        <v>112</v>
      </c>
      <c r="AF133" s="214">
        <v>0</v>
      </c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1" x14ac:dyDescent="0.2">
      <c r="A134" s="215"/>
      <c r="B134" s="222"/>
      <c r="C134" s="268" t="s">
        <v>267</v>
      </c>
      <c r="D134" s="226"/>
      <c r="E134" s="231">
        <v>143.79</v>
      </c>
      <c r="F134" s="235"/>
      <c r="G134" s="235"/>
      <c r="H134" s="235"/>
      <c r="I134" s="235"/>
      <c r="J134" s="235"/>
      <c r="K134" s="235"/>
      <c r="L134" s="235"/>
      <c r="M134" s="235"/>
      <c r="N134" s="224"/>
      <c r="O134" s="224"/>
      <c r="P134" s="224"/>
      <c r="Q134" s="224"/>
      <c r="R134" s="224"/>
      <c r="S134" s="224"/>
      <c r="T134" s="225"/>
      <c r="U134" s="22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 t="s">
        <v>112</v>
      </c>
      <c r="AF134" s="214">
        <v>0</v>
      </c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 x14ac:dyDescent="0.2">
      <c r="A135" s="215"/>
      <c r="B135" s="222"/>
      <c r="C135" s="268" t="s">
        <v>268</v>
      </c>
      <c r="D135" s="226"/>
      <c r="E135" s="231">
        <v>136.83000000000001</v>
      </c>
      <c r="F135" s="235"/>
      <c r="G135" s="235"/>
      <c r="H135" s="235"/>
      <c r="I135" s="235"/>
      <c r="J135" s="235"/>
      <c r="K135" s="235"/>
      <c r="L135" s="235"/>
      <c r="M135" s="235"/>
      <c r="N135" s="224"/>
      <c r="O135" s="224"/>
      <c r="P135" s="224"/>
      <c r="Q135" s="224"/>
      <c r="R135" s="224"/>
      <c r="S135" s="224"/>
      <c r="T135" s="225"/>
      <c r="U135" s="22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 t="s">
        <v>112</v>
      </c>
      <c r="AF135" s="214">
        <v>0</v>
      </c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 x14ac:dyDescent="0.2">
      <c r="A136" s="215"/>
      <c r="B136" s="222"/>
      <c r="C136" s="268" t="s">
        <v>269</v>
      </c>
      <c r="D136" s="226"/>
      <c r="E136" s="231">
        <v>6</v>
      </c>
      <c r="F136" s="235"/>
      <c r="G136" s="235"/>
      <c r="H136" s="235"/>
      <c r="I136" s="235"/>
      <c r="J136" s="235"/>
      <c r="K136" s="235"/>
      <c r="L136" s="235"/>
      <c r="M136" s="235"/>
      <c r="N136" s="224"/>
      <c r="O136" s="224"/>
      <c r="P136" s="224"/>
      <c r="Q136" s="224"/>
      <c r="R136" s="224"/>
      <c r="S136" s="224"/>
      <c r="T136" s="225"/>
      <c r="U136" s="22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 t="s">
        <v>112</v>
      </c>
      <c r="AF136" s="214">
        <v>0</v>
      </c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ht="22.5" outlineLevel="1" x14ac:dyDescent="0.2">
      <c r="A137" s="215">
        <v>53</v>
      </c>
      <c r="B137" s="222" t="s">
        <v>270</v>
      </c>
      <c r="C137" s="267" t="s">
        <v>271</v>
      </c>
      <c r="D137" s="224" t="s">
        <v>259</v>
      </c>
      <c r="E137" s="230">
        <v>572.4579</v>
      </c>
      <c r="F137" s="234"/>
      <c r="G137" s="235">
        <f>ROUND(E137*F137,2)</f>
        <v>0</v>
      </c>
      <c r="H137" s="234"/>
      <c r="I137" s="235">
        <f>ROUND(E137*H137,2)</f>
        <v>0</v>
      </c>
      <c r="J137" s="234"/>
      <c r="K137" s="235">
        <f>ROUND(E137*J137,2)</f>
        <v>0</v>
      </c>
      <c r="L137" s="235">
        <v>21</v>
      </c>
      <c r="M137" s="235">
        <f>G137*(1+L137/100)</f>
        <v>0</v>
      </c>
      <c r="N137" s="224">
        <v>9.3399999999999997E-2</v>
      </c>
      <c r="O137" s="224">
        <f>ROUND(E137*N137,5)</f>
        <v>53.467570000000002</v>
      </c>
      <c r="P137" s="224">
        <v>0</v>
      </c>
      <c r="Q137" s="224">
        <f>ROUND(E137*P137,5)</f>
        <v>0</v>
      </c>
      <c r="R137" s="224"/>
      <c r="S137" s="224"/>
      <c r="T137" s="225">
        <v>0</v>
      </c>
      <c r="U137" s="224">
        <f>ROUND(E137*T137,2)</f>
        <v>0</v>
      </c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 t="s">
        <v>187</v>
      </c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ht="33.75" outlineLevel="1" x14ac:dyDescent="0.2">
      <c r="A138" s="215"/>
      <c r="B138" s="222"/>
      <c r="C138" s="268" t="s">
        <v>272</v>
      </c>
      <c r="D138" s="226"/>
      <c r="E138" s="231">
        <v>282.9717</v>
      </c>
      <c r="F138" s="235"/>
      <c r="G138" s="235"/>
      <c r="H138" s="235"/>
      <c r="I138" s="235"/>
      <c r="J138" s="235"/>
      <c r="K138" s="235"/>
      <c r="L138" s="235"/>
      <c r="M138" s="235"/>
      <c r="N138" s="224"/>
      <c r="O138" s="224"/>
      <c r="P138" s="224"/>
      <c r="Q138" s="224"/>
      <c r="R138" s="224"/>
      <c r="S138" s="224"/>
      <c r="T138" s="225"/>
      <c r="U138" s="22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 t="s">
        <v>112</v>
      </c>
      <c r="AF138" s="214">
        <v>0</v>
      </c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ht="22.5" outlineLevel="1" x14ac:dyDescent="0.2">
      <c r="A139" s="215"/>
      <c r="B139" s="222"/>
      <c r="C139" s="268" t="s">
        <v>273</v>
      </c>
      <c r="D139" s="226"/>
      <c r="E139" s="231">
        <v>145.22790000000001</v>
      </c>
      <c r="F139" s="235"/>
      <c r="G139" s="235"/>
      <c r="H139" s="235"/>
      <c r="I139" s="235"/>
      <c r="J139" s="235"/>
      <c r="K139" s="235"/>
      <c r="L139" s="235"/>
      <c r="M139" s="235"/>
      <c r="N139" s="224"/>
      <c r="O139" s="224"/>
      <c r="P139" s="224"/>
      <c r="Q139" s="224"/>
      <c r="R139" s="224"/>
      <c r="S139" s="224"/>
      <c r="T139" s="225"/>
      <c r="U139" s="22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 t="s">
        <v>112</v>
      </c>
      <c r="AF139" s="214">
        <v>0</v>
      </c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1" x14ac:dyDescent="0.2">
      <c r="A140" s="215"/>
      <c r="B140" s="222"/>
      <c r="C140" s="268" t="s">
        <v>274</v>
      </c>
      <c r="D140" s="226"/>
      <c r="E140" s="231">
        <v>138.19829999999999</v>
      </c>
      <c r="F140" s="235"/>
      <c r="G140" s="235"/>
      <c r="H140" s="235"/>
      <c r="I140" s="235"/>
      <c r="J140" s="235"/>
      <c r="K140" s="235"/>
      <c r="L140" s="235"/>
      <c r="M140" s="235"/>
      <c r="N140" s="224"/>
      <c r="O140" s="224"/>
      <c r="P140" s="224"/>
      <c r="Q140" s="224"/>
      <c r="R140" s="224"/>
      <c r="S140" s="224"/>
      <c r="T140" s="225"/>
      <c r="U140" s="22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 t="s">
        <v>112</v>
      </c>
      <c r="AF140" s="214">
        <v>0</v>
      </c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outlineLevel="1" x14ac:dyDescent="0.2">
      <c r="A141" s="215"/>
      <c r="B141" s="222"/>
      <c r="C141" s="268" t="s">
        <v>275</v>
      </c>
      <c r="D141" s="226"/>
      <c r="E141" s="231">
        <v>6.06</v>
      </c>
      <c r="F141" s="235"/>
      <c r="G141" s="235"/>
      <c r="H141" s="235"/>
      <c r="I141" s="235"/>
      <c r="J141" s="235"/>
      <c r="K141" s="235"/>
      <c r="L141" s="235"/>
      <c r="M141" s="235"/>
      <c r="N141" s="224"/>
      <c r="O141" s="224"/>
      <c r="P141" s="224"/>
      <c r="Q141" s="224"/>
      <c r="R141" s="224"/>
      <c r="S141" s="224"/>
      <c r="T141" s="225"/>
      <c r="U141" s="22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 t="s">
        <v>112</v>
      </c>
      <c r="AF141" s="214">
        <v>0</v>
      </c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ht="22.5" outlineLevel="1" x14ac:dyDescent="0.2">
      <c r="A142" s="215">
        <v>54</v>
      </c>
      <c r="B142" s="222" t="s">
        <v>276</v>
      </c>
      <c r="C142" s="267" t="s">
        <v>277</v>
      </c>
      <c r="D142" s="224" t="s">
        <v>173</v>
      </c>
      <c r="E142" s="230">
        <v>154.26</v>
      </c>
      <c r="F142" s="234"/>
      <c r="G142" s="235">
        <f>ROUND(E142*F142,2)</f>
        <v>0</v>
      </c>
      <c r="H142" s="234"/>
      <c r="I142" s="235">
        <f>ROUND(E142*H142,2)</f>
        <v>0</v>
      </c>
      <c r="J142" s="234"/>
      <c r="K142" s="235">
        <f>ROUND(E142*J142,2)</f>
        <v>0</v>
      </c>
      <c r="L142" s="235">
        <v>21</v>
      </c>
      <c r="M142" s="235">
        <f>G142*(1+L142/100)</f>
        <v>0</v>
      </c>
      <c r="N142" s="224">
        <v>0.10249999999999999</v>
      </c>
      <c r="O142" s="224">
        <f>ROUND(E142*N142,5)</f>
        <v>15.81165</v>
      </c>
      <c r="P142" s="224">
        <v>0</v>
      </c>
      <c r="Q142" s="224">
        <f>ROUND(E142*P142,5)</f>
        <v>0</v>
      </c>
      <c r="R142" s="224"/>
      <c r="S142" s="224"/>
      <c r="T142" s="225">
        <v>0.14000000000000001</v>
      </c>
      <c r="U142" s="224">
        <f>ROUND(E142*T142,2)</f>
        <v>21.6</v>
      </c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 t="s">
        <v>110</v>
      </c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outlineLevel="1" x14ac:dyDescent="0.2">
      <c r="A143" s="215"/>
      <c r="B143" s="222"/>
      <c r="C143" s="268" t="s">
        <v>278</v>
      </c>
      <c r="D143" s="226"/>
      <c r="E143" s="231">
        <v>96.36</v>
      </c>
      <c r="F143" s="235"/>
      <c r="G143" s="235"/>
      <c r="H143" s="235"/>
      <c r="I143" s="235"/>
      <c r="J143" s="235"/>
      <c r="K143" s="235"/>
      <c r="L143" s="235"/>
      <c r="M143" s="235"/>
      <c r="N143" s="224"/>
      <c r="O143" s="224"/>
      <c r="P143" s="224"/>
      <c r="Q143" s="224"/>
      <c r="R143" s="224"/>
      <c r="S143" s="224"/>
      <c r="T143" s="225"/>
      <c r="U143" s="22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 t="s">
        <v>112</v>
      </c>
      <c r="AF143" s="214">
        <v>0</v>
      </c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1" x14ac:dyDescent="0.2">
      <c r="A144" s="215"/>
      <c r="B144" s="222"/>
      <c r="C144" s="268" t="s">
        <v>279</v>
      </c>
      <c r="D144" s="226"/>
      <c r="E144" s="231">
        <v>12.18</v>
      </c>
      <c r="F144" s="235"/>
      <c r="G144" s="235"/>
      <c r="H144" s="235"/>
      <c r="I144" s="235"/>
      <c r="J144" s="235"/>
      <c r="K144" s="235"/>
      <c r="L144" s="235"/>
      <c r="M144" s="235"/>
      <c r="N144" s="224"/>
      <c r="O144" s="224"/>
      <c r="P144" s="224"/>
      <c r="Q144" s="224"/>
      <c r="R144" s="224"/>
      <c r="S144" s="224"/>
      <c r="T144" s="225"/>
      <c r="U144" s="22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 t="s">
        <v>112</v>
      </c>
      <c r="AF144" s="214">
        <v>0</v>
      </c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ht="22.5" outlineLevel="1" x14ac:dyDescent="0.2">
      <c r="A145" s="215"/>
      <c r="B145" s="222"/>
      <c r="C145" s="268" t="s">
        <v>280</v>
      </c>
      <c r="D145" s="226"/>
      <c r="E145" s="231">
        <v>45.72</v>
      </c>
      <c r="F145" s="235"/>
      <c r="G145" s="235"/>
      <c r="H145" s="235"/>
      <c r="I145" s="235"/>
      <c r="J145" s="235"/>
      <c r="K145" s="235"/>
      <c r="L145" s="235"/>
      <c r="M145" s="235"/>
      <c r="N145" s="224"/>
      <c r="O145" s="224"/>
      <c r="P145" s="224"/>
      <c r="Q145" s="224"/>
      <c r="R145" s="224"/>
      <c r="S145" s="224"/>
      <c r="T145" s="225"/>
      <c r="U145" s="22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 t="s">
        <v>112</v>
      </c>
      <c r="AF145" s="214">
        <v>0</v>
      </c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ht="22.5" outlineLevel="1" x14ac:dyDescent="0.2">
      <c r="A146" s="215">
        <v>55</v>
      </c>
      <c r="B146" s="222" t="s">
        <v>281</v>
      </c>
      <c r="C146" s="267" t="s">
        <v>282</v>
      </c>
      <c r="D146" s="224" t="s">
        <v>259</v>
      </c>
      <c r="E146" s="230">
        <v>155.89349999999999</v>
      </c>
      <c r="F146" s="234"/>
      <c r="G146" s="235">
        <f>ROUND(E146*F146,2)</f>
        <v>0</v>
      </c>
      <c r="H146" s="234"/>
      <c r="I146" s="235">
        <f>ROUND(E146*H146,2)</f>
        <v>0</v>
      </c>
      <c r="J146" s="234"/>
      <c r="K146" s="235">
        <f>ROUND(E146*J146,2)</f>
        <v>0</v>
      </c>
      <c r="L146" s="235">
        <v>21</v>
      </c>
      <c r="M146" s="235">
        <f>G146*(1+L146/100)</f>
        <v>0</v>
      </c>
      <c r="N146" s="224">
        <v>4.4769999999999997E-2</v>
      </c>
      <c r="O146" s="224">
        <f>ROUND(E146*N146,5)</f>
        <v>6.9793500000000002</v>
      </c>
      <c r="P146" s="224">
        <v>0</v>
      </c>
      <c r="Q146" s="224">
        <f>ROUND(E146*P146,5)</f>
        <v>0</v>
      </c>
      <c r="R146" s="224"/>
      <c r="S146" s="224"/>
      <c r="T146" s="225">
        <v>0</v>
      </c>
      <c r="U146" s="224">
        <f>ROUND(E146*T146,2)</f>
        <v>0</v>
      </c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 t="s">
        <v>187</v>
      </c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ht="22.5" outlineLevel="1" x14ac:dyDescent="0.2">
      <c r="A147" s="215"/>
      <c r="B147" s="222"/>
      <c r="C147" s="268" t="s">
        <v>283</v>
      </c>
      <c r="D147" s="226"/>
      <c r="E147" s="231">
        <v>97.414500000000004</v>
      </c>
      <c r="F147" s="235"/>
      <c r="G147" s="235"/>
      <c r="H147" s="235"/>
      <c r="I147" s="235"/>
      <c r="J147" s="235"/>
      <c r="K147" s="235"/>
      <c r="L147" s="235"/>
      <c r="M147" s="235"/>
      <c r="N147" s="224"/>
      <c r="O147" s="224"/>
      <c r="P147" s="224"/>
      <c r="Q147" s="224"/>
      <c r="R147" s="224"/>
      <c r="S147" s="224"/>
      <c r="T147" s="225"/>
      <c r="U147" s="22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 t="s">
        <v>112</v>
      </c>
      <c r="AF147" s="214">
        <v>0</v>
      </c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outlineLevel="1" x14ac:dyDescent="0.2">
      <c r="A148" s="215"/>
      <c r="B148" s="222"/>
      <c r="C148" s="268" t="s">
        <v>284</v>
      </c>
      <c r="D148" s="226"/>
      <c r="E148" s="231">
        <v>12.3018</v>
      </c>
      <c r="F148" s="235"/>
      <c r="G148" s="235"/>
      <c r="H148" s="235"/>
      <c r="I148" s="235"/>
      <c r="J148" s="235"/>
      <c r="K148" s="235"/>
      <c r="L148" s="235"/>
      <c r="M148" s="235"/>
      <c r="N148" s="224"/>
      <c r="O148" s="224"/>
      <c r="P148" s="224"/>
      <c r="Q148" s="224"/>
      <c r="R148" s="224"/>
      <c r="S148" s="224"/>
      <c r="T148" s="225"/>
      <c r="U148" s="22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 t="s">
        <v>112</v>
      </c>
      <c r="AF148" s="214">
        <v>0</v>
      </c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ht="22.5" outlineLevel="1" x14ac:dyDescent="0.2">
      <c r="A149" s="215"/>
      <c r="B149" s="222"/>
      <c r="C149" s="268" t="s">
        <v>285</v>
      </c>
      <c r="D149" s="226"/>
      <c r="E149" s="231">
        <v>46.177199999999999</v>
      </c>
      <c r="F149" s="235"/>
      <c r="G149" s="235"/>
      <c r="H149" s="235"/>
      <c r="I149" s="235"/>
      <c r="J149" s="235"/>
      <c r="K149" s="235"/>
      <c r="L149" s="235"/>
      <c r="M149" s="235"/>
      <c r="N149" s="224"/>
      <c r="O149" s="224"/>
      <c r="P149" s="224"/>
      <c r="Q149" s="224"/>
      <c r="R149" s="224"/>
      <c r="S149" s="224"/>
      <c r="T149" s="225"/>
      <c r="U149" s="22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 t="s">
        <v>112</v>
      </c>
      <c r="AF149" s="214">
        <v>0</v>
      </c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1" x14ac:dyDescent="0.2">
      <c r="A150" s="215">
        <v>56</v>
      </c>
      <c r="B150" s="222" t="s">
        <v>286</v>
      </c>
      <c r="C150" s="267" t="s">
        <v>287</v>
      </c>
      <c r="D150" s="224" t="s">
        <v>173</v>
      </c>
      <c r="E150" s="230">
        <v>343</v>
      </c>
      <c r="F150" s="234"/>
      <c r="G150" s="235">
        <f>ROUND(E150*F150,2)</f>
        <v>0</v>
      </c>
      <c r="H150" s="234"/>
      <c r="I150" s="235">
        <f>ROUND(E150*H150,2)</f>
        <v>0</v>
      </c>
      <c r="J150" s="234"/>
      <c r="K150" s="235">
        <f>ROUND(E150*J150,2)</f>
        <v>0</v>
      </c>
      <c r="L150" s="235">
        <v>21</v>
      </c>
      <c r="M150" s="235">
        <f>G150*(1+L150/100)</f>
        <v>0</v>
      </c>
      <c r="N150" s="224">
        <v>0</v>
      </c>
      <c r="O150" s="224">
        <f>ROUND(E150*N150,5)</f>
        <v>0</v>
      </c>
      <c r="P150" s="224">
        <v>0</v>
      </c>
      <c r="Q150" s="224">
        <f>ROUND(E150*P150,5)</f>
        <v>0</v>
      </c>
      <c r="R150" s="224"/>
      <c r="S150" s="224"/>
      <c r="T150" s="225">
        <v>1.2E-2</v>
      </c>
      <c r="U150" s="224">
        <f>ROUND(E150*T150,2)</f>
        <v>4.12</v>
      </c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 t="s">
        <v>110</v>
      </c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 x14ac:dyDescent="0.2">
      <c r="A151" s="215"/>
      <c r="B151" s="222"/>
      <c r="C151" s="268" t="s">
        <v>288</v>
      </c>
      <c r="D151" s="226"/>
      <c r="E151" s="231">
        <v>333</v>
      </c>
      <c r="F151" s="235"/>
      <c r="G151" s="235"/>
      <c r="H151" s="235"/>
      <c r="I151" s="235"/>
      <c r="J151" s="235"/>
      <c r="K151" s="235"/>
      <c r="L151" s="235"/>
      <c r="M151" s="235"/>
      <c r="N151" s="224"/>
      <c r="O151" s="224"/>
      <c r="P151" s="224"/>
      <c r="Q151" s="224"/>
      <c r="R151" s="224"/>
      <c r="S151" s="224"/>
      <c r="T151" s="225"/>
      <c r="U151" s="22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 t="s">
        <v>112</v>
      </c>
      <c r="AF151" s="214">
        <v>0</v>
      </c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1" x14ac:dyDescent="0.2">
      <c r="A152" s="215"/>
      <c r="B152" s="222"/>
      <c r="C152" s="268" t="s">
        <v>289</v>
      </c>
      <c r="D152" s="226"/>
      <c r="E152" s="231">
        <v>10</v>
      </c>
      <c r="F152" s="235"/>
      <c r="G152" s="235"/>
      <c r="H152" s="235"/>
      <c r="I152" s="235"/>
      <c r="J152" s="235"/>
      <c r="K152" s="235"/>
      <c r="L152" s="235"/>
      <c r="M152" s="235"/>
      <c r="N152" s="224"/>
      <c r="O152" s="224"/>
      <c r="P152" s="224"/>
      <c r="Q152" s="224"/>
      <c r="R152" s="224"/>
      <c r="S152" s="224"/>
      <c r="T152" s="225"/>
      <c r="U152" s="22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 t="s">
        <v>112</v>
      </c>
      <c r="AF152" s="214">
        <v>0</v>
      </c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1" x14ac:dyDescent="0.2">
      <c r="A153" s="215">
        <v>57</v>
      </c>
      <c r="B153" s="222" t="s">
        <v>290</v>
      </c>
      <c r="C153" s="267" t="s">
        <v>291</v>
      </c>
      <c r="D153" s="224" t="s">
        <v>173</v>
      </c>
      <c r="E153" s="230">
        <v>343</v>
      </c>
      <c r="F153" s="234"/>
      <c r="G153" s="235">
        <f>ROUND(E153*F153,2)</f>
        <v>0</v>
      </c>
      <c r="H153" s="234"/>
      <c r="I153" s="235">
        <f>ROUND(E153*H153,2)</f>
        <v>0</v>
      </c>
      <c r="J153" s="234"/>
      <c r="K153" s="235">
        <f>ROUND(E153*J153,2)</f>
        <v>0</v>
      </c>
      <c r="L153" s="235">
        <v>21</v>
      </c>
      <c r="M153" s="235">
        <f>G153*(1+L153/100)</f>
        <v>0</v>
      </c>
      <c r="N153" s="224">
        <v>9.0000000000000006E-5</v>
      </c>
      <c r="O153" s="224">
        <f>ROUND(E153*N153,5)</f>
        <v>3.0870000000000002E-2</v>
      </c>
      <c r="P153" s="224">
        <v>0</v>
      </c>
      <c r="Q153" s="224">
        <f>ROUND(E153*P153,5)</f>
        <v>0</v>
      </c>
      <c r="R153" s="224"/>
      <c r="S153" s="224"/>
      <c r="T153" s="225">
        <v>2.1999999999999999E-2</v>
      </c>
      <c r="U153" s="224">
        <f>ROUND(E153*T153,2)</f>
        <v>7.55</v>
      </c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 t="s">
        <v>110</v>
      </c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">
      <c r="A154" s="215"/>
      <c r="B154" s="222"/>
      <c r="C154" s="268" t="s">
        <v>288</v>
      </c>
      <c r="D154" s="226"/>
      <c r="E154" s="231">
        <v>333</v>
      </c>
      <c r="F154" s="235"/>
      <c r="G154" s="235"/>
      <c r="H154" s="235"/>
      <c r="I154" s="235"/>
      <c r="J154" s="235"/>
      <c r="K154" s="235"/>
      <c r="L154" s="235"/>
      <c r="M154" s="235"/>
      <c r="N154" s="224"/>
      <c r="O154" s="224"/>
      <c r="P154" s="224"/>
      <c r="Q154" s="224"/>
      <c r="R154" s="224"/>
      <c r="S154" s="224"/>
      <c r="T154" s="225"/>
      <c r="U154" s="22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 t="s">
        <v>112</v>
      </c>
      <c r="AF154" s="214">
        <v>0</v>
      </c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 x14ac:dyDescent="0.2">
      <c r="A155" s="215"/>
      <c r="B155" s="222"/>
      <c r="C155" s="268" t="s">
        <v>289</v>
      </c>
      <c r="D155" s="226"/>
      <c r="E155" s="231">
        <v>10</v>
      </c>
      <c r="F155" s="235"/>
      <c r="G155" s="235"/>
      <c r="H155" s="235"/>
      <c r="I155" s="235"/>
      <c r="J155" s="235"/>
      <c r="K155" s="235"/>
      <c r="L155" s="235"/>
      <c r="M155" s="235"/>
      <c r="N155" s="224"/>
      <c r="O155" s="224"/>
      <c r="P155" s="224"/>
      <c r="Q155" s="224"/>
      <c r="R155" s="224"/>
      <c r="S155" s="224"/>
      <c r="T155" s="225"/>
      <c r="U155" s="22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 t="s">
        <v>112</v>
      </c>
      <c r="AF155" s="214">
        <v>0</v>
      </c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 x14ac:dyDescent="0.2">
      <c r="A156" s="215">
        <v>58</v>
      </c>
      <c r="B156" s="222" t="s">
        <v>292</v>
      </c>
      <c r="C156" s="267" t="s">
        <v>293</v>
      </c>
      <c r="D156" s="224" t="s">
        <v>140</v>
      </c>
      <c r="E156" s="230">
        <v>19.636700000000001</v>
      </c>
      <c r="F156" s="234"/>
      <c r="G156" s="235">
        <f>ROUND(E156*F156,2)</f>
        <v>0</v>
      </c>
      <c r="H156" s="234"/>
      <c r="I156" s="235">
        <f>ROUND(E156*H156,2)</f>
        <v>0</v>
      </c>
      <c r="J156" s="234"/>
      <c r="K156" s="235">
        <f>ROUND(E156*J156,2)</f>
        <v>0</v>
      </c>
      <c r="L156" s="235">
        <v>21</v>
      </c>
      <c r="M156" s="235">
        <f>G156*(1+L156/100)</f>
        <v>0</v>
      </c>
      <c r="N156" s="224">
        <v>0</v>
      </c>
      <c r="O156" s="224">
        <f>ROUND(E156*N156,5)</f>
        <v>0</v>
      </c>
      <c r="P156" s="224">
        <v>0</v>
      </c>
      <c r="Q156" s="224">
        <f>ROUND(E156*P156,5)</f>
        <v>0</v>
      </c>
      <c r="R156" s="224"/>
      <c r="S156" s="224"/>
      <c r="T156" s="225">
        <v>0.125</v>
      </c>
      <c r="U156" s="224">
        <f>ROUND(E156*T156,2)</f>
        <v>2.4500000000000002</v>
      </c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 t="s">
        <v>110</v>
      </c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1" x14ac:dyDescent="0.2">
      <c r="A157" s="215"/>
      <c r="B157" s="222"/>
      <c r="C157" s="268" t="s">
        <v>294</v>
      </c>
      <c r="D157" s="226"/>
      <c r="E157" s="231">
        <v>8.9367000000000001</v>
      </c>
      <c r="F157" s="235"/>
      <c r="G157" s="235"/>
      <c r="H157" s="235"/>
      <c r="I157" s="235"/>
      <c r="J157" s="235"/>
      <c r="K157" s="235"/>
      <c r="L157" s="235"/>
      <c r="M157" s="235"/>
      <c r="N157" s="224"/>
      <c r="O157" s="224"/>
      <c r="P157" s="224"/>
      <c r="Q157" s="224"/>
      <c r="R157" s="224"/>
      <c r="S157" s="224"/>
      <c r="T157" s="225"/>
      <c r="U157" s="22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 t="s">
        <v>112</v>
      </c>
      <c r="AF157" s="214">
        <v>0</v>
      </c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1" x14ac:dyDescent="0.2">
      <c r="A158" s="215"/>
      <c r="B158" s="222"/>
      <c r="C158" s="268" t="s">
        <v>295</v>
      </c>
      <c r="D158" s="226"/>
      <c r="E158" s="231">
        <v>10.7</v>
      </c>
      <c r="F158" s="235"/>
      <c r="G158" s="235"/>
      <c r="H158" s="235"/>
      <c r="I158" s="235"/>
      <c r="J158" s="235"/>
      <c r="K158" s="235"/>
      <c r="L158" s="235"/>
      <c r="M158" s="235"/>
      <c r="N158" s="224"/>
      <c r="O158" s="224"/>
      <c r="P158" s="224"/>
      <c r="Q158" s="224"/>
      <c r="R158" s="224"/>
      <c r="S158" s="224"/>
      <c r="T158" s="225"/>
      <c r="U158" s="22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 t="s">
        <v>112</v>
      </c>
      <c r="AF158" s="214">
        <v>0</v>
      </c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outlineLevel="1" x14ac:dyDescent="0.2">
      <c r="A159" s="215">
        <v>59</v>
      </c>
      <c r="B159" s="222" t="s">
        <v>296</v>
      </c>
      <c r="C159" s="267" t="s">
        <v>297</v>
      </c>
      <c r="D159" s="224" t="s">
        <v>140</v>
      </c>
      <c r="E159" s="230">
        <v>19.636700000000001</v>
      </c>
      <c r="F159" s="234"/>
      <c r="G159" s="235">
        <f>ROUND(E159*F159,2)</f>
        <v>0</v>
      </c>
      <c r="H159" s="234"/>
      <c r="I159" s="235">
        <f>ROUND(E159*H159,2)</f>
        <v>0</v>
      </c>
      <c r="J159" s="234"/>
      <c r="K159" s="235">
        <f>ROUND(E159*J159,2)</f>
        <v>0</v>
      </c>
      <c r="L159" s="235">
        <v>21</v>
      </c>
      <c r="M159" s="235">
        <f>G159*(1+L159/100)</f>
        <v>0</v>
      </c>
      <c r="N159" s="224">
        <v>7.6000000000000004E-4</v>
      </c>
      <c r="O159" s="224">
        <f>ROUND(E159*N159,5)</f>
        <v>1.4919999999999999E-2</v>
      </c>
      <c r="P159" s="224">
        <v>0</v>
      </c>
      <c r="Q159" s="224">
        <f>ROUND(E159*P159,5)</f>
        <v>0</v>
      </c>
      <c r="R159" s="224"/>
      <c r="S159" s="224"/>
      <c r="T159" s="225">
        <v>0.311</v>
      </c>
      <c r="U159" s="224">
        <f>ROUND(E159*T159,2)</f>
        <v>6.11</v>
      </c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 t="s">
        <v>110</v>
      </c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1" x14ac:dyDescent="0.2">
      <c r="A160" s="215"/>
      <c r="B160" s="222"/>
      <c r="C160" s="268" t="s">
        <v>294</v>
      </c>
      <c r="D160" s="226"/>
      <c r="E160" s="231">
        <v>8.9367000000000001</v>
      </c>
      <c r="F160" s="235"/>
      <c r="G160" s="235"/>
      <c r="H160" s="235"/>
      <c r="I160" s="235"/>
      <c r="J160" s="235"/>
      <c r="K160" s="235"/>
      <c r="L160" s="235"/>
      <c r="M160" s="235"/>
      <c r="N160" s="224"/>
      <c r="O160" s="224"/>
      <c r="P160" s="224"/>
      <c r="Q160" s="224"/>
      <c r="R160" s="224"/>
      <c r="S160" s="224"/>
      <c r="T160" s="225"/>
      <c r="U160" s="22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 t="s">
        <v>112</v>
      </c>
      <c r="AF160" s="214">
        <v>0</v>
      </c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1" x14ac:dyDescent="0.2">
      <c r="A161" s="215"/>
      <c r="B161" s="222"/>
      <c r="C161" s="268" t="s">
        <v>295</v>
      </c>
      <c r="D161" s="226"/>
      <c r="E161" s="231">
        <v>10.7</v>
      </c>
      <c r="F161" s="235"/>
      <c r="G161" s="235"/>
      <c r="H161" s="235"/>
      <c r="I161" s="235"/>
      <c r="J161" s="235"/>
      <c r="K161" s="235"/>
      <c r="L161" s="235"/>
      <c r="M161" s="235"/>
      <c r="N161" s="224"/>
      <c r="O161" s="224"/>
      <c r="P161" s="224"/>
      <c r="Q161" s="224"/>
      <c r="R161" s="224"/>
      <c r="S161" s="224"/>
      <c r="T161" s="225"/>
      <c r="U161" s="22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 t="s">
        <v>112</v>
      </c>
      <c r="AF161" s="214">
        <v>0</v>
      </c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1" x14ac:dyDescent="0.2">
      <c r="A162" s="215">
        <v>60</v>
      </c>
      <c r="B162" s="222" t="s">
        <v>298</v>
      </c>
      <c r="C162" s="267" t="s">
        <v>299</v>
      </c>
      <c r="D162" s="224" t="s">
        <v>259</v>
      </c>
      <c r="E162" s="230">
        <v>10</v>
      </c>
      <c r="F162" s="234"/>
      <c r="G162" s="235">
        <f>ROUND(E162*F162,2)</f>
        <v>0</v>
      </c>
      <c r="H162" s="234"/>
      <c r="I162" s="235">
        <f>ROUND(E162*H162,2)</f>
        <v>0</v>
      </c>
      <c r="J162" s="234"/>
      <c r="K162" s="235">
        <f>ROUND(E162*J162,2)</f>
        <v>0</v>
      </c>
      <c r="L162" s="235">
        <v>21</v>
      </c>
      <c r="M162" s="235">
        <f>G162*(1+L162/100)</f>
        <v>0</v>
      </c>
      <c r="N162" s="224">
        <v>0.1125</v>
      </c>
      <c r="O162" s="224">
        <f>ROUND(E162*N162,5)</f>
        <v>1.125</v>
      </c>
      <c r="P162" s="224">
        <v>0</v>
      </c>
      <c r="Q162" s="224">
        <f>ROUND(E162*P162,5)</f>
        <v>0</v>
      </c>
      <c r="R162" s="224"/>
      <c r="S162" s="224"/>
      <c r="T162" s="225">
        <v>0.91800000000000004</v>
      </c>
      <c r="U162" s="224">
        <f>ROUND(E162*T162,2)</f>
        <v>9.18</v>
      </c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 t="s">
        <v>110</v>
      </c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1" x14ac:dyDescent="0.2">
      <c r="A163" s="215"/>
      <c r="B163" s="222"/>
      <c r="C163" s="268" t="s">
        <v>300</v>
      </c>
      <c r="D163" s="226"/>
      <c r="E163" s="231">
        <v>10</v>
      </c>
      <c r="F163" s="235"/>
      <c r="G163" s="235"/>
      <c r="H163" s="235"/>
      <c r="I163" s="235"/>
      <c r="J163" s="235"/>
      <c r="K163" s="235"/>
      <c r="L163" s="235"/>
      <c r="M163" s="235"/>
      <c r="N163" s="224"/>
      <c r="O163" s="224"/>
      <c r="P163" s="224"/>
      <c r="Q163" s="224"/>
      <c r="R163" s="224"/>
      <c r="S163" s="224"/>
      <c r="T163" s="225"/>
      <c r="U163" s="22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 t="s">
        <v>112</v>
      </c>
      <c r="AF163" s="214">
        <v>0</v>
      </c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ht="22.5" outlineLevel="1" x14ac:dyDescent="0.2">
      <c r="A164" s="215">
        <v>61</v>
      </c>
      <c r="B164" s="222" t="s">
        <v>301</v>
      </c>
      <c r="C164" s="267" t="s">
        <v>302</v>
      </c>
      <c r="D164" s="224" t="s">
        <v>259</v>
      </c>
      <c r="E164" s="230">
        <v>22</v>
      </c>
      <c r="F164" s="234"/>
      <c r="G164" s="235">
        <f>ROUND(E164*F164,2)</f>
        <v>0</v>
      </c>
      <c r="H164" s="234"/>
      <c r="I164" s="235">
        <f>ROUND(E164*H164,2)</f>
        <v>0</v>
      </c>
      <c r="J164" s="234"/>
      <c r="K164" s="235">
        <f>ROUND(E164*J164,2)</f>
        <v>0</v>
      </c>
      <c r="L164" s="235">
        <v>21</v>
      </c>
      <c r="M164" s="235">
        <f>G164*(1+L164/100)</f>
        <v>0</v>
      </c>
      <c r="N164" s="224">
        <v>0</v>
      </c>
      <c r="O164" s="224">
        <f>ROUND(E164*N164,5)</f>
        <v>0</v>
      </c>
      <c r="P164" s="224">
        <v>0</v>
      </c>
      <c r="Q164" s="224">
        <f>ROUND(E164*P164,5)</f>
        <v>0</v>
      </c>
      <c r="R164" s="224"/>
      <c r="S164" s="224"/>
      <c r="T164" s="225">
        <v>0.2</v>
      </c>
      <c r="U164" s="224">
        <f>ROUND(E164*T164,2)</f>
        <v>4.4000000000000004</v>
      </c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 t="s">
        <v>110</v>
      </c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 x14ac:dyDescent="0.2">
      <c r="A165" s="215"/>
      <c r="B165" s="222"/>
      <c r="C165" s="268" t="s">
        <v>303</v>
      </c>
      <c r="D165" s="226"/>
      <c r="E165" s="231">
        <v>22</v>
      </c>
      <c r="F165" s="235"/>
      <c r="G165" s="235"/>
      <c r="H165" s="235"/>
      <c r="I165" s="235"/>
      <c r="J165" s="235"/>
      <c r="K165" s="235"/>
      <c r="L165" s="235"/>
      <c r="M165" s="235"/>
      <c r="N165" s="224"/>
      <c r="O165" s="224"/>
      <c r="P165" s="224"/>
      <c r="Q165" s="224"/>
      <c r="R165" s="224"/>
      <c r="S165" s="224"/>
      <c r="T165" s="225"/>
      <c r="U165" s="22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 t="s">
        <v>112</v>
      </c>
      <c r="AF165" s="214">
        <v>0</v>
      </c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1" x14ac:dyDescent="0.2">
      <c r="A166" s="215">
        <v>62</v>
      </c>
      <c r="B166" s="222" t="s">
        <v>304</v>
      </c>
      <c r="C166" s="267" t="s">
        <v>305</v>
      </c>
      <c r="D166" s="224" t="s">
        <v>259</v>
      </c>
      <c r="E166" s="230">
        <v>2</v>
      </c>
      <c r="F166" s="234"/>
      <c r="G166" s="235">
        <f>ROUND(E166*F166,2)</f>
        <v>0</v>
      </c>
      <c r="H166" s="234"/>
      <c r="I166" s="235">
        <f>ROUND(E166*H166,2)</f>
        <v>0</v>
      </c>
      <c r="J166" s="234"/>
      <c r="K166" s="235">
        <f>ROUND(E166*J166,2)</f>
        <v>0</v>
      </c>
      <c r="L166" s="235">
        <v>21</v>
      </c>
      <c r="M166" s="235">
        <f>G166*(1+L166/100)</f>
        <v>0</v>
      </c>
      <c r="N166" s="224">
        <v>5.1000000000000004E-3</v>
      </c>
      <c r="O166" s="224">
        <f>ROUND(E166*N166,5)</f>
        <v>1.0200000000000001E-2</v>
      </c>
      <c r="P166" s="224">
        <v>0</v>
      </c>
      <c r="Q166" s="224">
        <f>ROUND(E166*P166,5)</f>
        <v>0</v>
      </c>
      <c r="R166" s="224"/>
      <c r="S166" s="224"/>
      <c r="T166" s="225">
        <v>0</v>
      </c>
      <c r="U166" s="224">
        <f>ROUND(E166*T166,2)</f>
        <v>0</v>
      </c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 t="s">
        <v>187</v>
      </c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1" x14ac:dyDescent="0.2">
      <c r="A167" s="215"/>
      <c r="B167" s="222"/>
      <c r="C167" s="268" t="s">
        <v>306</v>
      </c>
      <c r="D167" s="226"/>
      <c r="E167" s="231">
        <v>2</v>
      </c>
      <c r="F167" s="235"/>
      <c r="G167" s="235"/>
      <c r="H167" s="235"/>
      <c r="I167" s="235"/>
      <c r="J167" s="235"/>
      <c r="K167" s="235"/>
      <c r="L167" s="235"/>
      <c r="M167" s="235"/>
      <c r="N167" s="224"/>
      <c r="O167" s="224"/>
      <c r="P167" s="224"/>
      <c r="Q167" s="224"/>
      <c r="R167" s="224"/>
      <c r="S167" s="224"/>
      <c r="T167" s="225"/>
      <c r="U167" s="22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 t="s">
        <v>112</v>
      </c>
      <c r="AF167" s="214">
        <v>0</v>
      </c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outlineLevel="1" x14ac:dyDescent="0.2">
      <c r="A168" s="215">
        <v>63</v>
      </c>
      <c r="B168" s="222" t="s">
        <v>307</v>
      </c>
      <c r="C168" s="267" t="s">
        <v>308</v>
      </c>
      <c r="D168" s="224" t="s">
        <v>259</v>
      </c>
      <c r="E168" s="230">
        <v>3</v>
      </c>
      <c r="F168" s="234"/>
      <c r="G168" s="235">
        <f>ROUND(E168*F168,2)</f>
        <v>0</v>
      </c>
      <c r="H168" s="234"/>
      <c r="I168" s="235">
        <f>ROUND(E168*H168,2)</f>
        <v>0</v>
      </c>
      <c r="J168" s="234"/>
      <c r="K168" s="235">
        <f>ROUND(E168*J168,2)</f>
        <v>0</v>
      </c>
      <c r="L168" s="235">
        <v>21</v>
      </c>
      <c r="M168" s="235">
        <f>G168*(1+L168/100)</f>
        <v>0</v>
      </c>
      <c r="N168" s="224">
        <v>3.0000000000000001E-3</v>
      </c>
      <c r="O168" s="224">
        <f>ROUND(E168*N168,5)</f>
        <v>8.9999999999999993E-3</v>
      </c>
      <c r="P168" s="224">
        <v>0</v>
      </c>
      <c r="Q168" s="224">
        <f>ROUND(E168*P168,5)</f>
        <v>0</v>
      </c>
      <c r="R168" s="224"/>
      <c r="S168" s="224"/>
      <c r="T168" s="225">
        <v>0</v>
      </c>
      <c r="U168" s="224">
        <f>ROUND(E168*T168,2)</f>
        <v>0</v>
      </c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 t="s">
        <v>187</v>
      </c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outlineLevel="1" x14ac:dyDescent="0.2">
      <c r="A169" s="215"/>
      <c r="B169" s="222"/>
      <c r="C169" s="269" t="s">
        <v>309</v>
      </c>
      <c r="D169" s="227"/>
      <c r="E169" s="232"/>
      <c r="F169" s="236"/>
      <c r="G169" s="237"/>
      <c r="H169" s="235"/>
      <c r="I169" s="235"/>
      <c r="J169" s="235"/>
      <c r="K169" s="235"/>
      <c r="L169" s="235"/>
      <c r="M169" s="235"/>
      <c r="N169" s="224"/>
      <c r="O169" s="224"/>
      <c r="P169" s="224"/>
      <c r="Q169" s="224"/>
      <c r="R169" s="224"/>
      <c r="S169" s="224"/>
      <c r="T169" s="225"/>
      <c r="U169" s="22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 t="s">
        <v>168</v>
      </c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7" t="str">
        <f>C169</f>
        <v>E8d - šipka doprava text:29m</v>
      </c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">
      <c r="A170" s="215"/>
      <c r="B170" s="222"/>
      <c r="C170" s="269" t="s">
        <v>310</v>
      </c>
      <c r="D170" s="227"/>
      <c r="E170" s="232"/>
      <c r="F170" s="236"/>
      <c r="G170" s="237"/>
      <c r="H170" s="235"/>
      <c r="I170" s="235"/>
      <c r="J170" s="235"/>
      <c r="K170" s="235"/>
      <c r="L170" s="235"/>
      <c r="M170" s="235"/>
      <c r="N170" s="224"/>
      <c r="O170" s="224"/>
      <c r="P170" s="224"/>
      <c r="Q170" s="224"/>
      <c r="R170" s="224"/>
      <c r="S170" s="224"/>
      <c r="T170" s="225"/>
      <c r="U170" s="22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 t="s">
        <v>168</v>
      </c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7" t="str">
        <f>C170</f>
        <v>E8d - šipka doleva text:33m</v>
      </c>
      <c r="BB170" s="214"/>
      <c r="BC170" s="214"/>
      <c r="BD170" s="214"/>
      <c r="BE170" s="214"/>
      <c r="BF170" s="214"/>
      <c r="BG170" s="214"/>
      <c r="BH170" s="214"/>
    </row>
    <row r="171" spans="1:60" outlineLevel="1" x14ac:dyDescent="0.2">
      <c r="A171" s="215"/>
      <c r="B171" s="222"/>
      <c r="C171" s="269" t="s">
        <v>311</v>
      </c>
      <c r="D171" s="227"/>
      <c r="E171" s="232"/>
      <c r="F171" s="236"/>
      <c r="G171" s="237"/>
      <c r="H171" s="235"/>
      <c r="I171" s="235"/>
      <c r="J171" s="235"/>
      <c r="K171" s="235"/>
      <c r="L171" s="235"/>
      <c r="M171" s="235"/>
      <c r="N171" s="224"/>
      <c r="O171" s="224"/>
      <c r="P171" s="224"/>
      <c r="Q171" s="224"/>
      <c r="R171" s="224"/>
      <c r="S171" s="224"/>
      <c r="T171" s="225"/>
      <c r="U171" s="22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 t="s">
        <v>168</v>
      </c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7" t="str">
        <f>C171</f>
        <v>E8d - šipka doleva text:25m</v>
      </c>
      <c r="BB171" s="214"/>
      <c r="BC171" s="214"/>
      <c r="BD171" s="214"/>
      <c r="BE171" s="214"/>
      <c r="BF171" s="214"/>
      <c r="BG171" s="214"/>
      <c r="BH171" s="214"/>
    </row>
    <row r="172" spans="1:60" outlineLevel="1" x14ac:dyDescent="0.2">
      <c r="A172" s="215"/>
      <c r="B172" s="222"/>
      <c r="C172" s="268" t="s">
        <v>312</v>
      </c>
      <c r="D172" s="226"/>
      <c r="E172" s="231">
        <v>3</v>
      </c>
      <c r="F172" s="235"/>
      <c r="G172" s="235"/>
      <c r="H172" s="235"/>
      <c r="I172" s="235"/>
      <c r="J172" s="235"/>
      <c r="K172" s="235"/>
      <c r="L172" s="235"/>
      <c r="M172" s="235"/>
      <c r="N172" s="224"/>
      <c r="O172" s="224"/>
      <c r="P172" s="224"/>
      <c r="Q172" s="224"/>
      <c r="R172" s="224"/>
      <c r="S172" s="224"/>
      <c r="T172" s="225"/>
      <c r="U172" s="22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 t="s">
        <v>112</v>
      </c>
      <c r="AF172" s="214">
        <v>0</v>
      </c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1" x14ac:dyDescent="0.2">
      <c r="A173" s="215">
        <v>64</v>
      </c>
      <c r="B173" s="222" t="s">
        <v>313</v>
      </c>
      <c r="C173" s="267" t="s">
        <v>314</v>
      </c>
      <c r="D173" s="224" t="s">
        <v>259</v>
      </c>
      <c r="E173" s="230">
        <v>2</v>
      </c>
      <c r="F173" s="234"/>
      <c r="G173" s="235">
        <f>ROUND(E173*F173,2)</f>
        <v>0</v>
      </c>
      <c r="H173" s="234"/>
      <c r="I173" s="235">
        <f>ROUND(E173*H173,2)</f>
        <v>0</v>
      </c>
      <c r="J173" s="234"/>
      <c r="K173" s="235">
        <f>ROUND(E173*J173,2)</f>
        <v>0</v>
      </c>
      <c r="L173" s="235">
        <v>21</v>
      </c>
      <c r="M173" s="235">
        <f>G173*(1+L173/100)</f>
        <v>0</v>
      </c>
      <c r="N173" s="224">
        <v>0.22500000000000001</v>
      </c>
      <c r="O173" s="224">
        <f>ROUND(E173*N173,5)</f>
        <v>0.45</v>
      </c>
      <c r="P173" s="224">
        <v>0</v>
      </c>
      <c r="Q173" s="224">
        <f>ROUND(E173*P173,5)</f>
        <v>0</v>
      </c>
      <c r="R173" s="224"/>
      <c r="S173" s="224"/>
      <c r="T173" s="225">
        <v>1.8360000000000001</v>
      </c>
      <c r="U173" s="224">
        <f>ROUND(E173*T173,2)</f>
        <v>3.67</v>
      </c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 t="s">
        <v>110</v>
      </c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1" x14ac:dyDescent="0.2">
      <c r="A174" s="215"/>
      <c r="B174" s="222"/>
      <c r="C174" s="268" t="s">
        <v>62</v>
      </c>
      <c r="D174" s="226"/>
      <c r="E174" s="231">
        <v>2</v>
      </c>
      <c r="F174" s="235"/>
      <c r="G174" s="235"/>
      <c r="H174" s="235"/>
      <c r="I174" s="235"/>
      <c r="J174" s="235"/>
      <c r="K174" s="235"/>
      <c r="L174" s="235"/>
      <c r="M174" s="235"/>
      <c r="N174" s="224"/>
      <c r="O174" s="224"/>
      <c r="P174" s="224"/>
      <c r="Q174" s="224"/>
      <c r="R174" s="224"/>
      <c r="S174" s="224"/>
      <c r="T174" s="225"/>
      <c r="U174" s="22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 t="s">
        <v>112</v>
      </c>
      <c r="AF174" s="214">
        <v>0</v>
      </c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1" x14ac:dyDescent="0.2">
      <c r="A175" s="215">
        <v>65</v>
      </c>
      <c r="B175" s="222" t="s">
        <v>315</v>
      </c>
      <c r="C175" s="267" t="s">
        <v>316</v>
      </c>
      <c r="D175" s="224" t="s">
        <v>259</v>
      </c>
      <c r="E175" s="230">
        <v>1</v>
      </c>
      <c r="F175" s="234"/>
      <c r="G175" s="235">
        <f>ROUND(E175*F175,2)</f>
        <v>0</v>
      </c>
      <c r="H175" s="234"/>
      <c r="I175" s="235">
        <f>ROUND(E175*H175,2)</f>
        <v>0</v>
      </c>
      <c r="J175" s="234"/>
      <c r="K175" s="235">
        <f>ROUND(E175*J175,2)</f>
        <v>0</v>
      </c>
      <c r="L175" s="235">
        <v>21</v>
      </c>
      <c r="M175" s="235">
        <f>G175*(1+L175/100)</f>
        <v>0</v>
      </c>
      <c r="N175" s="224">
        <v>7.0000000000000001E-3</v>
      </c>
      <c r="O175" s="224">
        <f>ROUND(E175*N175,5)</f>
        <v>7.0000000000000001E-3</v>
      </c>
      <c r="P175" s="224">
        <v>0</v>
      </c>
      <c r="Q175" s="224">
        <f>ROUND(E175*P175,5)</f>
        <v>0</v>
      </c>
      <c r="R175" s="224"/>
      <c r="S175" s="224"/>
      <c r="T175" s="225">
        <v>0</v>
      </c>
      <c r="U175" s="224">
        <f>ROUND(E175*T175,2)</f>
        <v>0</v>
      </c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 t="s">
        <v>187</v>
      </c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1" x14ac:dyDescent="0.2">
      <c r="A176" s="215"/>
      <c r="B176" s="222"/>
      <c r="C176" s="268" t="s">
        <v>317</v>
      </c>
      <c r="D176" s="226"/>
      <c r="E176" s="231">
        <v>1</v>
      </c>
      <c r="F176" s="235"/>
      <c r="G176" s="235"/>
      <c r="H176" s="235"/>
      <c r="I176" s="235"/>
      <c r="J176" s="235"/>
      <c r="K176" s="235"/>
      <c r="L176" s="235"/>
      <c r="M176" s="235"/>
      <c r="N176" s="224"/>
      <c r="O176" s="224"/>
      <c r="P176" s="224"/>
      <c r="Q176" s="224"/>
      <c r="R176" s="224"/>
      <c r="S176" s="224"/>
      <c r="T176" s="225"/>
      <c r="U176" s="22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 t="s">
        <v>112</v>
      </c>
      <c r="AF176" s="214">
        <v>0</v>
      </c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x14ac:dyDescent="0.2">
      <c r="A177" s="216" t="s">
        <v>105</v>
      </c>
      <c r="B177" s="223" t="s">
        <v>70</v>
      </c>
      <c r="C177" s="270" t="s">
        <v>71</v>
      </c>
      <c r="D177" s="228"/>
      <c r="E177" s="233"/>
      <c r="F177" s="238"/>
      <c r="G177" s="238">
        <f>SUMIF(AE178:AE183,"&lt;&gt;NOR",G178:G183)</f>
        <v>0</v>
      </c>
      <c r="H177" s="238"/>
      <c r="I177" s="238">
        <f>SUM(I178:I183)</f>
        <v>0</v>
      </c>
      <c r="J177" s="238"/>
      <c r="K177" s="238">
        <f>SUM(K178:K183)</f>
        <v>0</v>
      </c>
      <c r="L177" s="238"/>
      <c r="M177" s="238">
        <f>SUM(M178:M183)</f>
        <v>0</v>
      </c>
      <c r="N177" s="228"/>
      <c r="O177" s="228">
        <f>SUM(O178:O183)</f>
        <v>3.5000000000000001E-3</v>
      </c>
      <c r="P177" s="228"/>
      <c r="Q177" s="228">
        <f>SUM(Q178:Q183)</f>
        <v>3.7625000000000002</v>
      </c>
      <c r="R177" s="228"/>
      <c r="S177" s="228"/>
      <c r="T177" s="229"/>
      <c r="U177" s="228">
        <f>SUM(U178:U183)</f>
        <v>20.03</v>
      </c>
      <c r="AE177" t="s">
        <v>106</v>
      </c>
    </row>
    <row r="178" spans="1:60" outlineLevel="1" x14ac:dyDescent="0.2">
      <c r="A178" s="215">
        <v>66</v>
      </c>
      <c r="B178" s="222" t="s">
        <v>318</v>
      </c>
      <c r="C178" s="267" t="s">
        <v>319</v>
      </c>
      <c r="D178" s="224" t="s">
        <v>259</v>
      </c>
      <c r="E178" s="230">
        <v>23</v>
      </c>
      <c r="F178" s="234"/>
      <c r="G178" s="235">
        <f>ROUND(E178*F178,2)</f>
        <v>0</v>
      </c>
      <c r="H178" s="234"/>
      <c r="I178" s="235">
        <f>ROUND(E178*H178,2)</f>
        <v>0</v>
      </c>
      <c r="J178" s="234"/>
      <c r="K178" s="235">
        <f>ROUND(E178*J178,2)</f>
        <v>0</v>
      </c>
      <c r="L178" s="235">
        <v>21</v>
      </c>
      <c r="M178" s="235">
        <f>G178*(1+L178/100)</f>
        <v>0</v>
      </c>
      <c r="N178" s="224">
        <v>0</v>
      </c>
      <c r="O178" s="224">
        <f>ROUND(E178*N178,5)</f>
        <v>0</v>
      </c>
      <c r="P178" s="224">
        <v>4.0000000000000001E-3</v>
      </c>
      <c r="Q178" s="224">
        <f>ROUND(E178*P178,5)</f>
        <v>9.1999999999999998E-2</v>
      </c>
      <c r="R178" s="224"/>
      <c r="S178" s="224"/>
      <c r="T178" s="225">
        <v>0.17399999999999999</v>
      </c>
      <c r="U178" s="224">
        <f>ROUND(E178*T178,2)</f>
        <v>4</v>
      </c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 t="s">
        <v>110</v>
      </c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1" x14ac:dyDescent="0.2">
      <c r="A179" s="215"/>
      <c r="B179" s="222"/>
      <c r="C179" s="268" t="s">
        <v>320</v>
      </c>
      <c r="D179" s="226"/>
      <c r="E179" s="231">
        <v>23</v>
      </c>
      <c r="F179" s="235"/>
      <c r="G179" s="235"/>
      <c r="H179" s="235"/>
      <c r="I179" s="235"/>
      <c r="J179" s="235"/>
      <c r="K179" s="235"/>
      <c r="L179" s="235"/>
      <c r="M179" s="235"/>
      <c r="N179" s="224"/>
      <c r="O179" s="224"/>
      <c r="P179" s="224"/>
      <c r="Q179" s="224"/>
      <c r="R179" s="224"/>
      <c r="S179" s="224"/>
      <c r="T179" s="225"/>
      <c r="U179" s="22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 t="s">
        <v>112</v>
      </c>
      <c r="AF179" s="214">
        <v>0</v>
      </c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1" x14ac:dyDescent="0.2">
      <c r="A180" s="215">
        <v>67</v>
      </c>
      <c r="B180" s="222" t="s">
        <v>321</v>
      </c>
      <c r="C180" s="267" t="s">
        <v>322</v>
      </c>
      <c r="D180" s="224" t="s">
        <v>259</v>
      </c>
      <c r="E180" s="230">
        <v>17</v>
      </c>
      <c r="F180" s="234"/>
      <c r="G180" s="235">
        <f>ROUND(E180*F180,2)</f>
        <v>0</v>
      </c>
      <c r="H180" s="234"/>
      <c r="I180" s="235">
        <f>ROUND(E180*H180,2)</f>
        <v>0</v>
      </c>
      <c r="J180" s="234"/>
      <c r="K180" s="235">
        <f>ROUND(E180*J180,2)</f>
        <v>0</v>
      </c>
      <c r="L180" s="235">
        <v>21</v>
      </c>
      <c r="M180" s="235">
        <f>G180*(1+L180/100)</f>
        <v>0</v>
      </c>
      <c r="N180" s="224">
        <v>0</v>
      </c>
      <c r="O180" s="224">
        <f>ROUND(E180*N180,5)</f>
        <v>0</v>
      </c>
      <c r="P180" s="224">
        <v>0</v>
      </c>
      <c r="Q180" s="224">
        <f>ROUND(E180*P180,5)</f>
        <v>0</v>
      </c>
      <c r="R180" s="224"/>
      <c r="S180" s="224"/>
      <c r="T180" s="225">
        <v>0.25</v>
      </c>
      <c r="U180" s="224">
        <f>ROUND(E180*T180,2)</f>
        <v>4.25</v>
      </c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 t="s">
        <v>110</v>
      </c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outlineLevel="1" x14ac:dyDescent="0.2">
      <c r="A181" s="215"/>
      <c r="B181" s="222"/>
      <c r="C181" s="268" t="s">
        <v>323</v>
      </c>
      <c r="D181" s="226"/>
      <c r="E181" s="231">
        <v>17</v>
      </c>
      <c r="F181" s="235"/>
      <c r="G181" s="235"/>
      <c r="H181" s="235"/>
      <c r="I181" s="235"/>
      <c r="J181" s="235"/>
      <c r="K181" s="235"/>
      <c r="L181" s="235"/>
      <c r="M181" s="235"/>
      <c r="N181" s="224"/>
      <c r="O181" s="224"/>
      <c r="P181" s="224"/>
      <c r="Q181" s="224"/>
      <c r="R181" s="224"/>
      <c r="S181" s="224"/>
      <c r="T181" s="225"/>
      <c r="U181" s="22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 t="s">
        <v>112</v>
      </c>
      <c r="AF181" s="214">
        <v>0</v>
      </c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1" x14ac:dyDescent="0.2">
      <c r="A182" s="215">
        <v>68</v>
      </c>
      <c r="B182" s="222" t="s">
        <v>324</v>
      </c>
      <c r="C182" s="267" t="s">
        <v>325</v>
      </c>
      <c r="D182" s="224" t="s">
        <v>109</v>
      </c>
      <c r="E182" s="230">
        <v>1.5</v>
      </c>
      <c r="F182" s="234"/>
      <c r="G182" s="235">
        <f>ROUND(E182*F182,2)</f>
        <v>0</v>
      </c>
      <c r="H182" s="234"/>
      <c r="I182" s="235">
        <f>ROUND(E182*H182,2)</f>
        <v>0</v>
      </c>
      <c r="J182" s="234"/>
      <c r="K182" s="235">
        <f>ROUND(E182*J182,2)</f>
        <v>0</v>
      </c>
      <c r="L182" s="235">
        <v>21</v>
      </c>
      <c r="M182" s="235">
        <f>G182*(1+L182/100)</f>
        <v>0</v>
      </c>
      <c r="N182" s="224">
        <v>2.33E-3</v>
      </c>
      <c r="O182" s="224">
        <f>ROUND(E182*N182,5)</f>
        <v>3.5000000000000001E-3</v>
      </c>
      <c r="P182" s="224">
        <v>2.4470000000000001</v>
      </c>
      <c r="Q182" s="224">
        <f>ROUND(E182*P182,5)</f>
        <v>3.6705000000000001</v>
      </c>
      <c r="R182" s="224"/>
      <c r="S182" s="224"/>
      <c r="T182" s="225">
        <v>7.8559999999999999</v>
      </c>
      <c r="U182" s="224">
        <f>ROUND(E182*T182,2)</f>
        <v>11.78</v>
      </c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 t="s">
        <v>110</v>
      </c>
      <c r="AF182" s="214"/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1" x14ac:dyDescent="0.2">
      <c r="A183" s="215"/>
      <c r="B183" s="222"/>
      <c r="C183" s="268" t="s">
        <v>326</v>
      </c>
      <c r="D183" s="226"/>
      <c r="E183" s="231">
        <v>1.5</v>
      </c>
      <c r="F183" s="235"/>
      <c r="G183" s="235"/>
      <c r="H183" s="235"/>
      <c r="I183" s="235"/>
      <c r="J183" s="235"/>
      <c r="K183" s="235"/>
      <c r="L183" s="235"/>
      <c r="M183" s="235"/>
      <c r="N183" s="224"/>
      <c r="O183" s="224"/>
      <c r="P183" s="224"/>
      <c r="Q183" s="224"/>
      <c r="R183" s="224"/>
      <c r="S183" s="224"/>
      <c r="T183" s="225"/>
      <c r="U183" s="22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 t="s">
        <v>112</v>
      </c>
      <c r="AF183" s="214">
        <v>0</v>
      </c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x14ac:dyDescent="0.2">
      <c r="A184" s="216" t="s">
        <v>105</v>
      </c>
      <c r="B184" s="223" t="s">
        <v>72</v>
      </c>
      <c r="C184" s="270" t="s">
        <v>73</v>
      </c>
      <c r="D184" s="228"/>
      <c r="E184" s="233"/>
      <c r="F184" s="238"/>
      <c r="G184" s="238">
        <f>SUMIF(AE185:AE206,"&lt;&gt;NOR",G185:G206)</f>
        <v>0</v>
      </c>
      <c r="H184" s="238"/>
      <c r="I184" s="238">
        <f>SUM(I185:I206)</f>
        <v>0</v>
      </c>
      <c r="J184" s="238"/>
      <c r="K184" s="238">
        <f>SUM(K185:K206)</f>
        <v>0</v>
      </c>
      <c r="L184" s="238"/>
      <c r="M184" s="238">
        <f>SUM(M185:M206)</f>
        <v>0</v>
      </c>
      <c r="N184" s="228"/>
      <c r="O184" s="228">
        <f>SUM(O185:O206)</f>
        <v>0</v>
      </c>
      <c r="P184" s="228"/>
      <c r="Q184" s="228">
        <f>SUM(Q185:Q206)</f>
        <v>0</v>
      </c>
      <c r="R184" s="228"/>
      <c r="S184" s="228"/>
      <c r="T184" s="229"/>
      <c r="U184" s="228">
        <f>SUM(U185:U206)</f>
        <v>265.25</v>
      </c>
      <c r="AE184" t="s">
        <v>106</v>
      </c>
    </row>
    <row r="185" spans="1:60" outlineLevel="1" x14ac:dyDescent="0.2">
      <c r="A185" s="215">
        <v>69</v>
      </c>
      <c r="B185" s="222" t="s">
        <v>327</v>
      </c>
      <c r="C185" s="267" t="s">
        <v>328</v>
      </c>
      <c r="D185" s="224" t="s">
        <v>218</v>
      </c>
      <c r="E185" s="230">
        <v>3115.6257300000002</v>
      </c>
      <c r="F185" s="234"/>
      <c r="G185" s="235">
        <f>ROUND(E185*F185,2)</f>
        <v>0</v>
      </c>
      <c r="H185" s="234"/>
      <c r="I185" s="235">
        <f>ROUND(E185*H185,2)</f>
        <v>0</v>
      </c>
      <c r="J185" s="234"/>
      <c r="K185" s="235">
        <f>ROUND(E185*J185,2)</f>
        <v>0</v>
      </c>
      <c r="L185" s="235">
        <v>21</v>
      </c>
      <c r="M185" s="235">
        <f>G185*(1+L185/100)</f>
        <v>0</v>
      </c>
      <c r="N185" s="224">
        <v>0</v>
      </c>
      <c r="O185" s="224">
        <f>ROUND(E185*N185,5)</f>
        <v>0</v>
      </c>
      <c r="P185" s="224">
        <v>0</v>
      </c>
      <c r="Q185" s="224">
        <f>ROUND(E185*P185,5)</f>
        <v>0</v>
      </c>
      <c r="R185" s="224"/>
      <c r="S185" s="224"/>
      <c r="T185" s="225">
        <v>0.01</v>
      </c>
      <c r="U185" s="224">
        <f>ROUND(E185*T185,2)</f>
        <v>31.16</v>
      </c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 t="s">
        <v>110</v>
      </c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1" x14ac:dyDescent="0.2">
      <c r="A186" s="215"/>
      <c r="B186" s="222"/>
      <c r="C186" s="268" t="s">
        <v>329</v>
      </c>
      <c r="D186" s="226"/>
      <c r="E186" s="231">
        <v>517.92308000000003</v>
      </c>
      <c r="F186" s="235"/>
      <c r="G186" s="235"/>
      <c r="H186" s="235"/>
      <c r="I186" s="235"/>
      <c r="J186" s="235"/>
      <c r="K186" s="235"/>
      <c r="L186" s="235"/>
      <c r="M186" s="235"/>
      <c r="N186" s="224"/>
      <c r="O186" s="224"/>
      <c r="P186" s="224"/>
      <c r="Q186" s="224"/>
      <c r="R186" s="224"/>
      <c r="S186" s="224"/>
      <c r="T186" s="225"/>
      <c r="U186" s="22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 t="s">
        <v>112</v>
      </c>
      <c r="AF186" s="214">
        <v>0</v>
      </c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outlineLevel="1" x14ac:dyDescent="0.2">
      <c r="A187" s="215"/>
      <c r="B187" s="222"/>
      <c r="C187" s="268" t="s">
        <v>330</v>
      </c>
      <c r="D187" s="226"/>
      <c r="E187" s="231">
        <v>24.821059999999999</v>
      </c>
      <c r="F187" s="235"/>
      <c r="G187" s="235"/>
      <c r="H187" s="235"/>
      <c r="I187" s="235"/>
      <c r="J187" s="235"/>
      <c r="K187" s="235"/>
      <c r="L187" s="235"/>
      <c r="M187" s="235"/>
      <c r="N187" s="224"/>
      <c r="O187" s="224"/>
      <c r="P187" s="224"/>
      <c r="Q187" s="224"/>
      <c r="R187" s="224"/>
      <c r="S187" s="224"/>
      <c r="T187" s="225"/>
      <c r="U187" s="22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 t="s">
        <v>112</v>
      </c>
      <c r="AF187" s="214">
        <v>0</v>
      </c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1" x14ac:dyDescent="0.2">
      <c r="A188" s="215"/>
      <c r="B188" s="222"/>
      <c r="C188" s="268" t="s">
        <v>331</v>
      </c>
      <c r="D188" s="226"/>
      <c r="E188" s="231">
        <v>2572.88159</v>
      </c>
      <c r="F188" s="235"/>
      <c r="G188" s="235"/>
      <c r="H188" s="235"/>
      <c r="I188" s="235"/>
      <c r="J188" s="235"/>
      <c r="K188" s="235"/>
      <c r="L188" s="235"/>
      <c r="M188" s="235"/>
      <c r="N188" s="224"/>
      <c r="O188" s="224"/>
      <c r="P188" s="224"/>
      <c r="Q188" s="224"/>
      <c r="R188" s="224"/>
      <c r="S188" s="224"/>
      <c r="T188" s="225"/>
      <c r="U188" s="22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 t="s">
        <v>112</v>
      </c>
      <c r="AF188" s="214">
        <v>0</v>
      </c>
      <c r="AG188" s="214"/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1" x14ac:dyDescent="0.2">
      <c r="A189" s="215">
        <v>70</v>
      </c>
      <c r="B189" s="222" t="s">
        <v>332</v>
      </c>
      <c r="C189" s="267" t="s">
        <v>333</v>
      </c>
      <c r="D189" s="224" t="s">
        <v>218</v>
      </c>
      <c r="E189" s="230">
        <v>43618.760219999996</v>
      </c>
      <c r="F189" s="234"/>
      <c r="G189" s="235">
        <f>ROUND(E189*F189,2)</f>
        <v>0</v>
      </c>
      <c r="H189" s="234"/>
      <c r="I189" s="235">
        <f>ROUND(E189*H189,2)</f>
        <v>0</v>
      </c>
      <c r="J189" s="234"/>
      <c r="K189" s="235">
        <f>ROUND(E189*J189,2)</f>
        <v>0</v>
      </c>
      <c r="L189" s="235">
        <v>21</v>
      </c>
      <c r="M189" s="235">
        <f>G189*(1+L189/100)</f>
        <v>0</v>
      </c>
      <c r="N189" s="224">
        <v>0</v>
      </c>
      <c r="O189" s="224">
        <f>ROUND(E189*N189,5)</f>
        <v>0</v>
      </c>
      <c r="P189" s="224">
        <v>0</v>
      </c>
      <c r="Q189" s="224">
        <f>ROUND(E189*P189,5)</f>
        <v>0</v>
      </c>
      <c r="R189" s="224"/>
      <c r="S189" s="224"/>
      <c r="T189" s="225">
        <v>0</v>
      </c>
      <c r="U189" s="224">
        <f>ROUND(E189*T189,2)</f>
        <v>0</v>
      </c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 t="s">
        <v>110</v>
      </c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outlineLevel="1" x14ac:dyDescent="0.2">
      <c r="A190" s="215"/>
      <c r="B190" s="222"/>
      <c r="C190" s="268" t="s">
        <v>334</v>
      </c>
      <c r="D190" s="226"/>
      <c r="E190" s="231">
        <v>43618.760219999996</v>
      </c>
      <c r="F190" s="235"/>
      <c r="G190" s="235"/>
      <c r="H190" s="235"/>
      <c r="I190" s="235"/>
      <c r="J190" s="235"/>
      <c r="K190" s="235"/>
      <c r="L190" s="235"/>
      <c r="M190" s="235"/>
      <c r="N190" s="224"/>
      <c r="O190" s="224"/>
      <c r="P190" s="224"/>
      <c r="Q190" s="224"/>
      <c r="R190" s="224"/>
      <c r="S190" s="224"/>
      <c r="T190" s="225"/>
      <c r="U190" s="22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 t="s">
        <v>112</v>
      </c>
      <c r="AF190" s="214">
        <v>0</v>
      </c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outlineLevel="1" x14ac:dyDescent="0.2">
      <c r="A191" s="215">
        <v>71</v>
      </c>
      <c r="B191" s="222" t="s">
        <v>335</v>
      </c>
      <c r="C191" s="267" t="s">
        <v>336</v>
      </c>
      <c r="D191" s="224" t="s">
        <v>218</v>
      </c>
      <c r="E191" s="230">
        <v>340.24644000000001</v>
      </c>
      <c r="F191" s="234"/>
      <c r="G191" s="235">
        <f>ROUND(E191*F191,2)</f>
        <v>0</v>
      </c>
      <c r="H191" s="234"/>
      <c r="I191" s="235">
        <f>ROUND(E191*H191,2)</f>
        <v>0</v>
      </c>
      <c r="J191" s="234"/>
      <c r="K191" s="235">
        <f>ROUND(E191*J191,2)</f>
        <v>0</v>
      </c>
      <c r="L191" s="235">
        <v>21</v>
      </c>
      <c r="M191" s="235">
        <f>G191*(1+L191/100)</f>
        <v>0</v>
      </c>
      <c r="N191" s="224">
        <v>0</v>
      </c>
      <c r="O191" s="224">
        <f>ROUND(E191*N191,5)</f>
        <v>0</v>
      </c>
      <c r="P191" s="224">
        <v>0</v>
      </c>
      <c r="Q191" s="224">
        <f>ROUND(E191*P191,5)</f>
        <v>0</v>
      </c>
      <c r="R191" s="224"/>
      <c r="S191" s="224"/>
      <c r="T191" s="225">
        <v>0.68799999999999994</v>
      </c>
      <c r="U191" s="224">
        <f>ROUND(E191*T191,2)</f>
        <v>234.09</v>
      </c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 t="s">
        <v>110</v>
      </c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outlineLevel="1" x14ac:dyDescent="0.2">
      <c r="A192" s="215"/>
      <c r="B192" s="222"/>
      <c r="C192" s="268" t="s">
        <v>337</v>
      </c>
      <c r="D192" s="226"/>
      <c r="E192" s="231">
        <v>190.95093</v>
      </c>
      <c r="F192" s="235"/>
      <c r="G192" s="235"/>
      <c r="H192" s="235"/>
      <c r="I192" s="235"/>
      <c r="J192" s="235"/>
      <c r="K192" s="235"/>
      <c r="L192" s="235"/>
      <c r="M192" s="235"/>
      <c r="N192" s="224"/>
      <c r="O192" s="224"/>
      <c r="P192" s="224"/>
      <c r="Q192" s="224"/>
      <c r="R192" s="224"/>
      <c r="S192" s="224"/>
      <c r="T192" s="225"/>
      <c r="U192" s="22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 t="s">
        <v>112</v>
      </c>
      <c r="AF192" s="214">
        <v>0</v>
      </c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1" x14ac:dyDescent="0.2">
      <c r="A193" s="215"/>
      <c r="B193" s="222"/>
      <c r="C193" s="268" t="s">
        <v>338</v>
      </c>
      <c r="D193" s="226"/>
      <c r="E193" s="231">
        <v>130.2439</v>
      </c>
      <c r="F193" s="235"/>
      <c r="G193" s="235"/>
      <c r="H193" s="235"/>
      <c r="I193" s="235"/>
      <c r="J193" s="235"/>
      <c r="K193" s="235"/>
      <c r="L193" s="235"/>
      <c r="M193" s="235"/>
      <c r="N193" s="224"/>
      <c r="O193" s="224"/>
      <c r="P193" s="224"/>
      <c r="Q193" s="224"/>
      <c r="R193" s="224"/>
      <c r="S193" s="224"/>
      <c r="T193" s="225"/>
      <c r="U193" s="22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 t="s">
        <v>112</v>
      </c>
      <c r="AF193" s="214">
        <v>0</v>
      </c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outlineLevel="1" x14ac:dyDescent="0.2">
      <c r="A194" s="215"/>
      <c r="B194" s="222"/>
      <c r="C194" s="268" t="s">
        <v>339</v>
      </c>
      <c r="D194" s="226"/>
      <c r="E194" s="231">
        <v>16.604610000000001</v>
      </c>
      <c r="F194" s="235"/>
      <c r="G194" s="235"/>
      <c r="H194" s="235"/>
      <c r="I194" s="235"/>
      <c r="J194" s="235"/>
      <c r="K194" s="235"/>
      <c r="L194" s="235"/>
      <c r="M194" s="235"/>
      <c r="N194" s="224"/>
      <c r="O194" s="224"/>
      <c r="P194" s="224"/>
      <c r="Q194" s="224"/>
      <c r="R194" s="224"/>
      <c r="S194" s="224"/>
      <c r="T194" s="225"/>
      <c r="U194" s="22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 t="s">
        <v>112</v>
      </c>
      <c r="AF194" s="214">
        <v>0</v>
      </c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outlineLevel="1" x14ac:dyDescent="0.2">
      <c r="A195" s="215"/>
      <c r="B195" s="222"/>
      <c r="C195" s="268" t="s">
        <v>340</v>
      </c>
      <c r="D195" s="226"/>
      <c r="E195" s="231">
        <v>2.4470000000000001</v>
      </c>
      <c r="F195" s="235"/>
      <c r="G195" s="235"/>
      <c r="H195" s="235"/>
      <c r="I195" s="235"/>
      <c r="J195" s="235"/>
      <c r="K195" s="235"/>
      <c r="L195" s="235"/>
      <c r="M195" s="235"/>
      <c r="N195" s="224"/>
      <c r="O195" s="224"/>
      <c r="P195" s="224"/>
      <c r="Q195" s="224"/>
      <c r="R195" s="224"/>
      <c r="S195" s="224"/>
      <c r="T195" s="225"/>
      <c r="U195" s="22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 t="s">
        <v>112</v>
      </c>
      <c r="AF195" s="214">
        <v>0</v>
      </c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</row>
    <row r="196" spans="1:60" outlineLevel="1" x14ac:dyDescent="0.2">
      <c r="A196" s="215">
        <v>72</v>
      </c>
      <c r="B196" s="222" t="s">
        <v>341</v>
      </c>
      <c r="C196" s="267" t="s">
        <v>342</v>
      </c>
      <c r="D196" s="224" t="s">
        <v>218</v>
      </c>
      <c r="E196" s="230">
        <v>680.49288000000001</v>
      </c>
      <c r="F196" s="234"/>
      <c r="G196" s="235">
        <f>ROUND(E196*F196,2)</f>
        <v>0</v>
      </c>
      <c r="H196" s="234"/>
      <c r="I196" s="235">
        <f>ROUND(E196*H196,2)</f>
        <v>0</v>
      </c>
      <c r="J196" s="234"/>
      <c r="K196" s="235">
        <f>ROUND(E196*J196,2)</f>
        <v>0</v>
      </c>
      <c r="L196" s="235">
        <v>21</v>
      </c>
      <c r="M196" s="235">
        <f>G196*(1+L196/100)</f>
        <v>0</v>
      </c>
      <c r="N196" s="224">
        <v>0</v>
      </c>
      <c r="O196" s="224">
        <f>ROUND(E196*N196,5)</f>
        <v>0</v>
      </c>
      <c r="P196" s="224">
        <v>0</v>
      </c>
      <c r="Q196" s="224">
        <f>ROUND(E196*P196,5)</f>
        <v>0</v>
      </c>
      <c r="R196" s="224"/>
      <c r="S196" s="224"/>
      <c r="T196" s="225">
        <v>0</v>
      </c>
      <c r="U196" s="224">
        <f>ROUND(E196*T196,2)</f>
        <v>0</v>
      </c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 t="s">
        <v>110</v>
      </c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1" x14ac:dyDescent="0.2">
      <c r="A197" s="215"/>
      <c r="B197" s="222"/>
      <c r="C197" s="268" t="s">
        <v>343</v>
      </c>
      <c r="D197" s="226"/>
      <c r="E197" s="231">
        <v>680.49288000000001</v>
      </c>
      <c r="F197" s="235"/>
      <c r="G197" s="235"/>
      <c r="H197" s="235"/>
      <c r="I197" s="235"/>
      <c r="J197" s="235"/>
      <c r="K197" s="235"/>
      <c r="L197" s="235"/>
      <c r="M197" s="235"/>
      <c r="N197" s="224"/>
      <c r="O197" s="224"/>
      <c r="P197" s="224"/>
      <c r="Q197" s="224"/>
      <c r="R197" s="224"/>
      <c r="S197" s="224"/>
      <c r="T197" s="225"/>
      <c r="U197" s="22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 t="s">
        <v>112</v>
      </c>
      <c r="AF197" s="214">
        <v>0</v>
      </c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1" x14ac:dyDescent="0.2">
      <c r="A198" s="215">
        <v>73</v>
      </c>
      <c r="B198" s="222" t="s">
        <v>344</v>
      </c>
      <c r="C198" s="267" t="s">
        <v>345</v>
      </c>
      <c r="D198" s="224" t="s">
        <v>218</v>
      </c>
      <c r="E198" s="230">
        <v>190.95093</v>
      </c>
      <c r="F198" s="234"/>
      <c r="G198" s="235">
        <f>ROUND(E198*F198,2)</f>
        <v>0</v>
      </c>
      <c r="H198" s="234"/>
      <c r="I198" s="235">
        <f>ROUND(E198*H198,2)</f>
        <v>0</v>
      </c>
      <c r="J198" s="234"/>
      <c r="K198" s="235">
        <f>ROUND(E198*J198,2)</f>
        <v>0</v>
      </c>
      <c r="L198" s="235">
        <v>21</v>
      </c>
      <c r="M198" s="235">
        <f>G198*(1+L198/100)</f>
        <v>0</v>
      </c>
      <c r="N198" s="224">
        <v>0</v>
      </c>
      <c r="O198" s="224">
        <f>ROUND(E198*N198,5)</f>
        <v>0</v>
      </c>
      <c r="P198" s="224">
        <v>0</v>
      </c>
      <c r="Q198" s="224">
        <f>ROUND(E198*P198,5)</f>
        <v>0</v>
      </c>
      <c r="R198" s="224"/>
      <c r="S198" s="224"/>
      <c r="T198" s="225">
        <v>0</v>
      </c>
      <c r="U198" s="224">
        <f>ROUND(E198*T198,2)</f>
        <v>0</v>
      </c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 t="s">
        <v>110</v>
      </c>
      <c r="AF198" s="214"/>
      <c r="AG198" s="214"/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outlineLevel="1" x14ac:dyDescent="0.2">
      <c r="A199" s="215"/>
      <c r="B199" s="222"/>
      <c r="C199" s="268" t="s">
        <v>337</v>
      </c>
      <c r="D199" s="226"/>
      <c r="E199" s="231">
        <v>190.95093</v>
      </c>
      <c r="F199" s="235"/>
      <c r="G199" s="235"/>
      <c r="H199" s="235"/>
      <c r="I199" s="235"/>
      <c r="J199" s="235"/>
      <c r="K199" s="235"/>
      <c r="L199" s="235"/>
      <c r="M199" s="235"/>
      <c r="N199" s="224"/>
      <c r="O199" s="224"/>
      <c r="P199" s="224"/>
      <c r="Q199" s="224"/>
      <c r="R199" s="224"/>
      <c r="S199" s="224"/>
      <c r="T199" s="225"/>
      <c r="U199" s="22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 t="s">
        <v>112</v>
      </c>
      <c r="AF199" s="214">
        <v>0</v>
      </c>
      <c r="AG199" s="214"/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</row>
    <row r="200" spans="1:60" outlineLevel="1" x14ac:dyDescent="0.2">
      <c r="A200" s="215">
        <v>74</v>
      </c>
      <c r="B200" s="222" t="s">
        <v>346</v>
      </c>
      <c r="C200" s="267" t="s">
        <v>347</v>
      </c>
      <c r="D200" s="224" t="s">
        <v>218</v>
      </c>
      <c r="E200" s="230">
        <v>132.6909</v>
      </c>
      <c r="F200" s="234"/>
      <c r="G200" s="235">
        <f>ROUND(E200*F200,2)</f>
        <v>0</v>
      </c>
      <c r="H200" s="234"/>
      <c r="I200" s="235">
        <f>ROUND(E200*H200,2)</f>
        <v>0</v>
      </c>
      <c r="J200" s="234"/>
      <c r="K200" s="235">
        <f>ROUND(E200*J200,2)</f>
        <v>0</v>
      </c>
      <c r="L200" s="235">
        <v>21</v>
      </c>
      <c r="M200" s="235">
        <f>G200*(1+L200/100)</f>
        <v>0</v>
      </c>
      <c r="N200" s="224">
        <v>0</v>
      </c>
      <c r="O200" s="224">
        <f>ROUND(E200*N200,5)</f>
        <v>0</v>
      </c>
      <c r="P200" s="224">
        <v>0</v>
      </c>
      <c r="Q200" s="224">
        <f>ROUND(E200*P200,5)</f>
        <v>0</v>
      </c>
      <c r="R200" s="224"/>
      <c r="S200" s="224"/>
      <c r="T200" s="225">
        <v>0</v>
      </c>
      <c r="U200" s="224">
        <f>ROUND(E200*T200,2)</f>
        <v>0</v>
      </c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 t="s">
        <v>110</v>
      </c>
      <c r="AF200" s="214"/>
      <c r="AG200" s="214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1" x14ac:dyDescent="0.2">
      <c r="A201" s="215"/>
      <c r="B201" s="222"/>
      <c r="C201" s="268" t="s">
        <v>338</v>
      </c>
      <c r="D201" s="226"/>
      <c r="E201" s="231">
        <v>130.2439</v>
      </c>
      <c r="F201" s="235"/>
      <c r="G201" s="235"/>
      <c r="H201" s="235"/>
      <c r="I201" s="235"/>
      <c r="J201" s="235"/>
      <c r="K201" s="235"/>
      <c r="L201" s="235"/>
      <c r="M201" s="235"/>
      <c r="N201" s="224"/>
      <c r="O201" s="224"/>
      <c r="P201" s="224"/>
      <c r="Q201" s="224"/>
      <c r="R201" s="224"/>
      <c r="S201" s="224"/>
      <c r="T201" s="225"/>
      <c r="U201" s="22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 t="s">
        <v>112</v>
      </c>
      <c r="AF201" s="214">
        <v>0</v>
      </c>
      <c r="AG201" s="214"/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1" x14ac:dyDescent="0.2">
      <c r="A202" s="215"/>
      <c r="B202" s="222"/>
      <c r="C202" s="268" t="s">
        <v>340</v>
      </c>
      <c r="D202" s="226"/>
      <c r="E202" s="231">
        <v>2.4470000000000001</v>
      </c>
      <c r="F202" s="235"/>
      <c r="G202" s="235"/>
      <c r="H202" s="235"/>
      <c r="I202" s="235"/>
      <c r="J202" s="235"/>
      <c r="K202" s="235"/>
      <c r="L202" s="235"/>
      <c r="M202" s="235"/>
      <c r="N202" s="224"/>
      <c r="O202" s="224"/>
      <c r="P202" s="224"/>
      <c r="Q202" s="224"/>
      <c r="R202" s="224"/>
      <c r="S202" s="224"/>
      <c r="T202" s="225"/>
      <c r="U202" s="22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 t="s">
        <v>112</v>
      </c>
      <c r="AF202" s="214">
        <v>0</v>
      </c>
      <c r="AG202" s="214"/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1" x14ac:dyDescent="0.2">
      <c r="A203" s="215">
        <v>75</v>
      </c>
      <c r="B203" s="222" t="s">
        <v>348</v>
      </c>
      <c r="C203" s="267" t="s">
        <v>349</v>
      </c>
      <c r="D203" s="224" t="s">
        <v>218</v>
      </c>
      <c r="E203" s="230">
        <v>517.92308000000003</v>
      </c>
      <c r="F203" s="234"/>
      <c r="G203" s="235">
        <f>ROUND(E203*F203,2)</f>
        <v>0</v>
      </c>
      <c r="H203" s="234"/>
      <c r="I203" s="235">
        <f>ROUND(E203*H203,2)</f>
        <v>0</v>
      </c>
      <c r="J203" s="234"/>
      <c r="K203" s="235">
        <f>ROUND(E203*J203,2)</f>
        <v>0</v>
      </c>
      <c r="L203" s="235">
        <v>21</v>
      </c>
      <c r="M203" s="235">
        <f>G203*(1+L203/100)</f>
        <v>0</v>
      </c>
      <c r="N203" s="224">
        <v>0</v>
      </c>
      <c r="O203" s="224">
        <f>ROUND(E203*N203,5)</f>
        <v>0</v>
      </c>
      <c r="P203" s="224">
        <v>0</v>
      </c>
      <c r="Q203" s="224">
        <f>ROUND(E203*P203,5)</f>
        <v>0</v>
      </c>
      <c r="R203" s="224"/>
      <c r="S203" s="224"/>
      <c r="T203" s="225">
        <v>0</v>
      </c>
      <c r="U203" s="224">
        <f>ROUND(E203*T203,2)</f>
        <v>0</v>
      </c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 t="s">
        <v>110</v>
      </c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1" x14ac:dyDescent="0.2">
      <c r="A204" s="215"/>
      <c r="B204" s="222"/>
      <c r="C204" s="268" t="s">
        <v>329</v>
      </c>
      <c r="D204" s="226"/>
      <c r="E204" s="231">
        <v>517.92308000000003</v>
      </c>
      <c r="F204" s="235"/>
      <c r="G204" s="235"/>
      <c r="H204" s="235"/>
      <c r="I204" s="235"/>
      <c r="J204" s="235"/>
      <c r="K204" s="235"/>
      <c r="L204" s="235"/>
      <c r="M204" s="235"/>
      <c r="N204" s="224"/>
      <c r="O204" s="224"/>
      <c r="P204" s="224"/>
      <c r="Q204" s="224"/>
      <c r="R204" s="224"/>
      <c r="S204" s="224"/>
      <c r="T204" s="225"/>
      <c r="U204" s="22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 t="s">
        <v>112</v>
      </c>
      <c r="AF204" s="214">
        <v>0</v>
      </c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1" x14ac:dyDescent="0.2">
      <c r="A205" s="215">
        <v>76</v>
      </c>
      <c r="B205" s="222" t="s">
        <v>350</v>
      </c>
      <c r="C205" s="267" t="s">
        <v>351</v>
      </c>
      <c r="D205" s="224" t="s">
        <v>218</v>
      </c>
      <c r="E205" s="230">
        <v>24.821059999999999</v>
      </c>
      <c r="F205" s="234"/>
      <c r="G205" s="235">
        <f>ROUND(E205*F205,2)</f>
        <v>0</v>
      </c>
      <c r="H205" s="234"/>
      <c r="I205" s="235">
        <f>ROUND(E205*H205,2)</f>
        <v>0</v>
      </c>
      <c r="J205" s="234"/>
      <c r="K205" s="235">
        <f>ROUND(E205*J205,2)</f>
        <v>0</v>
      </c>
      <c r="L205" s="235">
        <v>21</v>
      </c>
      <c r="M205" s="235">
        <f>G205*(1+L205/100)</f>
        <v>0</v>
      </c>
      <c r="N205" s="224">
        <v>0</v>
      </c>
      <c r="O205" s="224">
        <f>ROUND(E205*N205,5)</f>
        <v>0</v>
      </c>
      <c r="P205" s="224">
        <v>0</v>
      </c>
      <c r="Q205" s="224">
        <f>ROUND(E205*P205,5)</f>
        <v>0</v>
      </c>
      <c r="R205" s="224"/>
      <c r="S205" s="224"/>
      <c r="T205" s="225">
        <v>0</v>
      </c>
      <c r="U205" s="224">
        <f>ROUND(E205*T205,2)</f>
        <v>0</v>
      </c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 t="s">
        <v>110</v>
      </c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1" x14ac:dyDescent="0.2">
      <c r="A206" s="215"/>
      <c r="B206" s="222"/>
      <c r="C206" s="268" t="s">
        <v>330</v>
      </c>
      <c r="D206" s="226"/>
      <c r="E206" s="231">
        <v>24.821059999999999</v>
      </c>
      <c r="F206" s="235"/>
      <c r="G206" s="235"/>
      <c r="H206" s="235"/>
      <c r="I206" s="235"/>
      <c r="J206" s="235"/>
      <c r="K206" s="235"/>
      <c r="L206" s="235"/>
      <c r="M206" s="235"/>
      <c r="N206" s="224"/>
      <c r="O206" s="224"/>
      <c r="P206" s="224"/>
      <c r="Q206" s="224"/>
      <c r="R206" s="224"/>
      <c r="S206" s="224"/>
      <c r="T206" s="225"/>
      <c r="U206" s="22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 t="s">
        <v>112</v>
      </c>
      <c r="AF206" s="214">
        <v>0</v>
      </c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x14ac:dyDescent="0.2">
      <c r="A207" s="216" t="s">
        <v>105</v>
      </c>
      <c r="B207" s="223" t="s">
        <v>74</v>
      </c>
      <c r="C207" s="270" t="s">
        <v>75</v>
      </c>
      <c r="D207" s="228"/>
      <c r="E207" s="233"/>
      <c r="F207" s="238"/>
      <c r="G207" s="238">
        <f>SUMIF(AE208:AE214,"&lt;&gt;NOR",G208:G214)</f>
        <v>0</v>
      </c>
      <c r="H207" s="238"/>
      <c r="I207" s="238">
        <f>SUM(I208:I214)</f>
        <v>0</v>
      </c>
      <c r="J207" s="238"/>
      <c r="K207" s="238">
        <f>SUM(K208:K214)</f>
        <v>0</v>
      </c>
      <c r="L207" s="238"/>
      <c r="M207" s="238">
        <f>SUM(M208:M214)</f>
        <v>0</v>
      </c>
      <c r="N207" s="228"/>
      <c r="O207" s="228">
        <f>SUM(O208:O214)</f>
        <v>0</v>
      </c>
      <c r="P207" s="228"/>
      <c r="Q207" s="228">
        <f>SUM(Q208:Q214)</f>
        <v>0</v>
      </c>
      <c r="R207" s="228"/>
      <c r="S207" s="228"/>
      <c r="T207" s="229"/>
      <c r="U207" s="228">
        <f>SUM(U208:U214)</f>
        <v>58</v>
      </c>
      <c r="AE207" t="s">
        <v>106</v>
      </c>
    </row>
    <row r="208" spans="1:60" outlineLevel="1" x14ac:dyDescent="0.2">
      <c r="A208" s="215">
        <v>77</v>
      </c>
      <c r="B208" s="222" t="s">
        <v>352</v>
      </c>
      <c r="C208" s="267" t="s">
        <v>353</v>
      </c>
      <c r="D208" s="224" t="s">
        <v>218</v>
      </c>
      <c r="E208" s="230">
        <v>3624.9075399999992</v>
      </c>
      <c r="F208" s="234"/>
      <c r="G208" s="235">
        <f>ROUND(E208*F208,2)</f>
        <v>0</v>
      </c>
      <c r="H208" s="234"/>
      <c r="I208" s="235">
        <f>ROUND(E208*H208,2)</f>
        <v>0</v>
      </c>
      <c r="J208" s="234"/>
      <c r="K208" s="235">
        <f>ROUND(E208*J208,2)</f>
        <v>0</v>
      </c>
      <c r="L208" s="235">
        <v>21</v>
      </c>
      <c r="M208" s="235">
        <f>G208*(1+L208/100)</f>
        <v>0</v>
      </c>
      <c r="N208" s="224">
        <v>0</v>
      </c>
      <c r="O208" s="224">
        <f>ROUND(E208*N208,5)</f>
        <v>0</v>
      </c>
      <c r="P208" s="224">
        <v>0</v>
      </c>
      <c r="Q208" s="224">
        <f>ROUND(E208*P208,5)</f>
        <v>0</v>
      </c>
      <c r="R208" s="224"/>
      <c r="S208" s="224"/>
      <c r="T208" s="225">
        <v>1.6E-2</v>
      </c>
      <c r="U208" s="224">
        <f>ROUND(E208*T208,2)</f>
        <v>58</v>
      </c>
      <c r="V208" s="214"/>
      <c r="W208" s="214"/>
      <c r="X208" s="214"/>
      <c r="Y208" s="214"/>
      <c r="Z208" s="214"/>
      <c r="AA208" s="214"/>
      <c r="AB208" s="214"/>
      <c r="AC208" s="214"/>
      <c r="AD208" s="214"/>
      <c r="AE208" s="214" t="s">
        <v>110</v>
      </c>
      <c r="AF208" s="214"/>
      <c r="AG208" s="214"/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outlineLevel="1" x14ac:dyDescent="0.2">
      <c r="A209" s="215"/>
      <c r="B209" s="222"/>
      <c r="C209" s="268" t="s">
        <v>354</v>
      </c>
      <c r="D209" s="226"/>
      <c r="E209" s="231">
        <v>21.449300000000001</v>
      </c>
      <c r="F209" s="235"/>
      <c r="G209" s="235"/>
      <c r="H209" s="235"/>
      <c r="I209" s="235"/>
      <c r="J209" s="235"/>
      <c r="K209" s="235"/>
      <c r="L209" s="235"/>
      <c r="M209" s="235"/>
      <c r="N209" s="224"/>
      <c r="O209" s="224"/>
      <c r="P209" s="224"/>
      <c r="Q209" s="224"/>
      <c r="R209" s="224"/>
      <c r="S209" s="224"/>
      <c r="T209" s="225"/>
      <c r="U209" s="22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 t="s">
        <v>112</v>
      </c>
      <c r="AF209" s="214">
        <v>0</v>
      </c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1" x14ac:dyDescent="0.2">
      <c r="A210" s="215"/>
      <c r="B210" s="222"/>
      <c r="C210" s="268" t="s">
        <v>355</v>
      </c>
      <c r="D210" s="226"/>
      <c r="E210" s="231">
        <v>86.013729999999995</v>
      </c>
      <c r="F210" s="235"/>
      <c r="G210" s="235"/>
      <c r="H210" s="235"/>
      <c r="I210" s="235"/>
      <c r="J210" s="235"/>
      <c r="K210" s="235"/>
      <c r="L210" s="235"/>
      <c r="M210" s="235"/>
      <c r="N210" s="224"/>
      <c r="O210" s="224"/>
      <c r="P210" s="224"/>
      <c r="Q210" s="224"/>
      <c r="R210" s="224"/>
      <c r="S210" s="224"/>
      <c r="T210" s="225"/>
      <c r="U210" s="224"/>
      <c r="V210" s="214"/>
      <c r="W210" s="214"/>
      <c r="X210" s="214"/>
      <c r="Y210" s="214"/>
      <c r="Z210" s="214"/>
      <c r="AA210" s="214"/>
      <c r="AB210" s="214"/>
      <c r="AC210" s="214"/>
      <c r="AD210" s="214"/>
      <c r="AE210" s="214" t="s">
        <v>112</v>
      </c>
      <c r="AF210" s="214">
        <v>0</v>
      </c>
      <c r="AG210" s="214"/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1" x14ac:dyDescent="0.2">
      <c r="A211" s="215"/>
      <c r="B211" s="222"/>
      <c r="C211" s="268" t="s">
        <v>356</v>
      </c>
      <c r="D211" s="226"/>
      <c r="E211" s="231">
        <v>3327.5501899999999</v>
      </c>
      <c r="F211" s="235"/>
      <c r="G211" s="235"/>
      <c r="H211" s="235"/>
      <c r="I211" s="235"/>
      <c r="J211" s="235"/>
      <c r="K211" s="235"/>
      <c r="L211" s="235"/>
      <c r="M211" s="235"/>
      <c r="N211" s="224"/>
      <c r="O211" s="224"/>
      <c r="P211" s="224"/>
      <c r="Q211" s="224"/>
      <c r="R211" s="224"/>
      <c r="S211" s="224"/>
      <c r="T211" s="225"/>
      <c r="U211" s="22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 t="s">
        <v>112</v>
      </c>
      <c r="AF211" s="214">
        <v>0</v>
      </c>
      <c r="AG211" s="214"/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1" x14ac:dyDescent="0.2">
      <c r="A212" s="215"/>
      <c r="B212" s="222"/>
      <c r="C212" s="268" t="s">
        <v>357</v>
      </c>
      <c r="D212" s="226"/>
      <c r="E212" s="231">
        <v>5.4287400000000003</v>
      </c>
      <c r="F212" s="235"/>
      <c r="G212" s="235"/>
      <c r="H212" s="235"/>
      <c r="I212" s="235"/>
      <c r="J212" s="235"/>
      <c r="K212" s="235"/>
      <c r="L212" s="235"/>
      <c r="M212" s="235"/>
      <c r="N212" s="224"/>
      <c r="O212" s="224"/>
      <c r="P212" s="224"/>
      <c r="Q212" s="224"/>
      <c r="R212" s="224"/>
      <c r="S212" s="224"/>
      <c r="T212" s="225"/>
      <c r="U212" s="224"/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 t="s">
        <v>112</v>
      </c>
      <c r="AF212" s="214">
        <v>0</v>
      </c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outlineLevel="1" x14ac:dyDescent="0.2">
      <c r="A213" s="215"/>
      <c r="B213" s="222"/>
      <c r="C213" s="268" t="s">
        <v>358</v>
      </c>
      <c r="D213" s="226"/>
      <c r="E213" s="231">
        <v>184.46207999999999</v>
      </c>
      <c r="F213" s="235"/>
      <c r="G213" s="235"/>
      <c r="H213" s="235"/>
      <c r="I213" s="235"/>
      <c r="J213" s="235"/>
      <c r="K213" s="235"/>
      <c r="L213" s="235"/>
      <c r="M213" s="235"/>
      <c r="N213" s="224"/>
      <c r="O213" s="224"/>
      <c r="P213" s="224"/>
      <c r="Q213" s="224"/>
      <c r="R213" s="224"/>
      <c r="S213" s="224"/>
      <c r="T213" s="225"/>
      <c r="U213" s="224"/>
      <c r="V213" s="214"/>
      <c r="W213" s="214"/>
      <c r="X213" s="214"/>
      <c r="Y213" s="214"/>
      <c r="Z213" s="214"/>
      <c r="AA213" s="214"/>
      <c r="AB213" s="214"/>
      <c r="AC213" s="214"/>
      <c r="AD213" s="214"/>
      <c r="AE213" s="214" t="s">
        <v>112</v>
      </c>
      <c r="AF213" s="214">
        <v>0</v>
      </c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 x14ac:dyDescent="0.2">
      <c r="A214" s="215"/>
      <c r="B214" s="222"/>
      <c r="C214" s="268" t="s">
        <v>359</v>
      </c>
      <c r="D214" s="226"/>
      <c r="E214" s="231">
        <v>3.5000000000000001E-3</v>
      </c>
      <c r="F214" s="235"/>
      <c r="G214" s="235"/>
      <c r="H214" s="235"/>
      <c r="I214" s="235"/>
      <c r="J214" s="235"/>
      <c r="K214" s="235"/>
      <c r="L214" s="235"/>
      <c r="M214" s="235"/>
      <c r="N214" s="224"/>
      <c r="O214" s="224"/>
      <c r="P214" s="224"/>
      <c r="Q214" s="224"/>
      <c r="R214" s="224"/>
      <c r="S214" s="224"/>
      <c r="T214" s="225"/>
      <c r="U214" s="22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 t="s">
        <v>112</v>
      </c>
      <c r="AF214" s="214">
        <v>0</v>
      </c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x14ac:dyDescent="0.2">
      <c r="A215" s="216" t="s">
        <v>105</v>
      </c>
      <c r="B215" s="223" t="s">
        <v>76</v>
      </c>
      <c r="C215" s="270" t="s">
        <v>77</v>
      </c>
      <c r="D215" s="228"/>
      <c r="E215" s="233"/>
      <c r="F215" s="238"/>
      <c r="G215" s="238">
        <f>SUMIF(AE216:AE217,"&lt;&gt;NOR",G216:G217)</f>
        <v>0</v>
      </c>
      <c r="H215" s="238"/>
      <c r="I215" s="238">
        <f>SUM(I216:I217)</f>
        <v>0</v>
      </c>
      <c r="J215" s="238"/>
      <c r="K215" s="238">
        <f>SUM(K216:K217)</f>
        <v>0</v>
      </c>
      <c r="L215" s="238"/>
      <c r="M215" s="238">
        <f>SUM(M216:M217)</f>
        <v>0</v>
      </c>
      <c r="N215" s="228"/>
      <c r="O215" s="228">
        <f>SUM(O216:O217)</f>
        <v>1.038E-2</v>
      </c>
      <c r="P215" s="228"/>
      <c r="Q215" s="228">
        <f>SUM(Q216:Q217)</f>
        <v>0</v>
      </c>
      <c r="R215" s="228"/>
      <c r="S215" s="228"/>
      <c r="T215" s="229"/>
      <c r="U215" s="228">
        <f>SUM(U216:U217)</f>
        <v>44.12</v>
      </c>
      <c r="AE215" t="s">
        <v>106</v>
      </c>
    </row>
    <row r="216" spans="1:60" outlineLevel="1" x14ac:dyDescent="0.2">
      <c r="A216" s="215">
        <v>78</v>
      </c>
      <c r="B216" s="222" t="s">
        <v>360</v>
      </c>
      <c r="C216" s="267" t="s">
        <v>361</v>
      </c>
      <c r="D216" s="224" t="s">
        <v>140</v>
      </c>
      <c r="E216" s="230">
        <v>129.75</v>
      </c>
      <c r="F216" s="234"/>
      <c r="G216" s="235">
        <f>ROUND(E216*F216,2)</f>
        <v>0</v>
      </c>
      <c r="H216" s="234"/>
      <c r="I216" s="235">
        <f>ROUND(E216*H216,2)</f>
        <v>0</v>
      </c>
      <c r="J216" s="234"/>
      <c r="K216" s="235">
        <f>ROUND(E216*J216,2)</f>
        <v>0</v>
      </c>
      <c r="L216" s="235">
        <v>21</v>
      </c>
      <c r="M216" s="235">
        <f>G216*(1+L216/100)</f>
        <v>0</v>
      </c>
      <c r="N216" s="224">
        <v>8.0000000000000007E-5</v>
      </c>
      <c r="O216" s="224">
        <f>ROUND(E216*N216,5)</f>
        <v>1.038E-2</v>
      </c>
      <c r="P216" s="224">
        <v>0</v>
      </c>
      <c r="Q216" s="224">
        <f>ROUND(E216*P216,5)</f>
        <v>0</v>
      </c>
      <c r="R216" s="224"/>
      <c r="S216" s="224"/>
      <c r="T216" s="225">
        <v>0.34</v>
      </c>
      <c r="U216" s="224">
        <f>ROUND(E216*T216,2)</f>
        <v>44.12</v>
      </c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 t="s">
        <v>110</v>
      </c>
      <c r="AF216" s="214"/>
      <c r="AG216" s="214"/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1" x14ac:dyDescent="0.2">
      <c r="A217" s="215"/>
      <c r="B217" s="222"/>
      <c r="C217" s="268" t="s">
        <v>362</v>
      </c>
      <c r="D217" s="226"/>
      <c r="E217" s="231">
        <v>129.75</v>
      </c>
      <c r="F217" s="235"/>
      <c r="G217" s="235"/>
      <c r="H217" s="235"/>
      <c r="I217" s="235"/>
      <c r="J217" s="235"/>
      <c r="K217" s="235"/>
      <c r="L217" s="235"/>
      <c r="M217" s="235"/>
      <c r="N217" s="224"/>
      <c r="O217" s="224"/>
      <c r="P217" s="224"/>
      <c r="Q217" s="224"/>
      <c r="R217" s="224"/>
      <c r="S217" s="224"/>
      <c r="T217" s="225"/>
      <c r="U217" s="224"/>
      <c r="V217" s="214"/>
      <c r="W217" s="214"/>
      <c r="X217" s="214"/>
      <c r="Y217" s="214"/>
      <c r="Z217" s="214"/>
      <c r="AA217" s="214"/>
      <c r="AB217" s="214"/>
      <c r="AC217" s="214"/>
      <c r="AD217" s="214"/>
      <c r="AE217" s="214" t="s">
        <v>112</v>
      </c>
      <c r="AF217" s="214">
        <v>0</v>
      </c>
      <c r="AG217" s="214"/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x14ac:dyDescent="0.2">
      <c r="A218" s="216" t="s">
        <v>105</v>
      </c>
      <c r="B218" s="223" t="s">
        <v>78</v>
      </c>
      <c r="C218" s="270" t="s">
        <v>26</v>
      </c>
      <c r="D218" s="228"/>
      <c r="E218" s="233"/>
      <c r="F218" s="238"/>
      <c r="G218" s="238">
        <f>SUMIF(AE219:AE223,"&lt;&gt;NOR",G219:G223)</f>
        <v>0</v>
      </c>
      <c r="H218" s="238"/>
      <c r="I218" s="238">
        <f>SUM(I219:I223)</f>
        <v>0</v>
      </c>
      <c r="J218" s="238"/>
      <c r="K218" s="238">
        <f>SUM(K219:K223)</f>
        <v>0</v>
      </c>
      <c r="L218" s="238"/>
      <c r="M218" s="238">
        <f>SUM(M219:M223)</f>
        <v>0</v>
      </c>
      <c r="N218" s="228"/>
      <c r="O218" s="228">
        <f>SUM(O219:O223)</f>
        <v>0</v>
      </c>
      <c r="P218" s="228"/>
      <c r="Q218" s="228">
        <f>SUM(Q219:Q223)</f>
        <v>0</v>
      </c>
      <c r="R218" s="228"/>
      <c r="S218" s="228"/>
      <c r="T218" s="229"/>
      <c r="U218" s="228">
        <f>SUM(U219:U223)</f>
        <v>0</v>
      </c>
      <c r="AE218" t="s">
        <v>106</v>
      </c>
    </row>
    <row r="219" spans="1:60" outlineLevel="1" x14ac:dyDescent="0.2">
      <c r="A219" s="215">
        <v>79</v>
      </c>
      <c r="B219" s="222" t="s">
        <v>363</v>
      </c>
      <c r="C219" s="267" t="s">
        <v>364</v>
      </c>
      <c r="D219" s="224" t="s">
        <v>365</v>
      </c>
      <c r="E219" s="230">
        <v>1</v>
      </c>
      <c r="F219" s="234"/>
      <c r="G219" s="235">
        <f>ROUND(E219*F219,2)</f>
        <v>0</v>
      </c>
      <c r="H219" s="234"/>
      <c r="I219" s="235">
        <f>ROUND(E219*H219,2)</f>
        <v>0</v>
      </c>
      <c r="J219" s="234"/>
      <c r="K219" s="235">
        <f>ROUND(E219*J219,2)</f>
        <v>0</v>
      </c>
      <c r="L219" s="235">
        <v>21</v>
      </c>
      <c r="M219" s="235">
        <f>G219*(1+L219/100)</f>
        <v>0</v>
      </c>
      <c r="N219" s="224">
        <v>0</v>
      </c>
      <c r="O219" s="224">
        <f>ROUND(E219*N219,5)</f>
        <v>0</v>
      </c>
      <c r="P219" s="224">
        <v>0</v>
      </c>
      <c r="Q219" s="224">
        <f>ROUND(E219*P219,5)</f>
        <v>0</v>
      </c>
      <c r="R219" s="224"/>
      <c r="S219" s="224"/>
      <c r="T219" s="225">
        <v>0</v>
      </c>
      <c r="U219" s="224">
        <f>ROUND(E219*T219,2)</f>
        <v>0</v>
      </c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 t="s">
        <v>110</v>
      </c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1" x14ac:dyDescent="0.2">
      <c r="A220" s="215">
        <v>80</v>
      </c>
      <c r="B220" s="222" t="s">
        <v>366</v>
      </c>
      <c r="C220" s="267" t="s">
        <v>367</v>
      </c>
      <c r="D220" s="224" t="s">
        <v>365</v>
      </c>
      <c r="E220" s="230">
        <v>1</v>
      </c>
      <c r="F220" s="234"/>
      <c r="G220" s="235">
        <f>ROUND(E220*F220,2)</f>
        <v>0</v>
      </c>
      <c r="H220" s="234"/>
      <c r="I220" s="235">
        <f>ROUND(E220*H220,2)</f>
        <v>0</v>
      </c>
      <c r="J220" s="234"/>
      <c r="K220" s="235">
        <f>ROUND(E220*J220,2)</f>
        <v>0</v>
      </c>
      <c r="L220" s="235">
        <v>21</v>
      </c>
      <c r="M220" s="235">
        <f>G220*(1+L220/100)</f>
        <v>0</v>
      </c>
      <c r="N220" s="224">
        <v>0</v>
      </c>
      <c r="O220" s="224">
        <f>ROUND(E220*N220,5)</f>
        <v>0</v>
      </c>
      <c r="P220" s="224">
        <v>0</v>
      </c>
      <c r="Q220" s="224">
        <f>ROUND(E220*P220,5)</f>
        <v>0</v>
      </c>
      <c r="R220" s="224"/>
      <c r="S220" s="224"/>
      <c r="T220" s="225">
        <v>0</v>
      </c>
      <c r="U220" s="224">
        <f>ROUND(E220*T220,2)</f>
        <v>0</v>
      </c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 t="s">
        <v>110</v>
      </c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1" x14ac:dyDescent="0.2">
      <c r="A221" s="215">
        <v>81</v>
      </c>
      <c r="B221" s="222" t="s">
        <v>368</v>
      </c>
      <c r="C221" s="267" t="s">
        <v>369</v>
      </c>
      <c r="D221" s="224" t="s">
        <v>365</v>
      </c>
      <c r="E221" s="230">
        <v>1</v>
      </c>
      <c r="F221" s="234"/>
      <c r="G221" s="235">
        <f>ROUND(E221*F221,2)</f>
        <v>0</v>
      </c>
      <c r="H221" s="234"/>
      <c r="I221" s="235">
        <f>ROUND(E221*H221,2)</f>
        <v>0</v>
      </c>
      <c r="J221" s="234"/>
      <c r="K221" s="235">
        <f>ROUND(E221*J221,2)</f>
        <v>0</v>
      </c>
      <c r="L221" s="235">
        <v>21</v>
      </c>
      <c r="M221" s="235">
        <f>G221*(1+L221/100)</f>
        <v>0</v>
      </c>
      <c r="N221" s="224">
        <v>0</v>
      </c>
      <c r="O221" s="224">
        <f>ROUND(E221*N221,5)</f>
        <v>0</v>
      </c>
      <c r="P221" s="224">
        <v>0</v>
      </c>
      <c r="Q221" s="224">
        <f>ROUND(E221*P221,5)</f>
        <v>0</v>
      </c>
      <c r="R221" s="224"/>
      <c r="S221" s="224"/>
      <c r="T221" s="225">
        <v>0</v>
      </c>
      <c r="U221" s="224">
        <f>ROUND(E221*T221,2)</f>
        <v>0</v>
      </c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 t="s">
        <v>110</v>
      </c>
      <c r="AF221" s="214"/>
      <c r="AG221" s="214"/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1" x14ac:dyDescent="0.2">
      <c r="A222" s="215">
        <v>82</v>
      </c>
      <c r="B222" s="222" t="s">
        <v>370</v>
      </c>
      <c r="C222" s="267" t="s">
        <v>371</v>
      </c>
      <c r="D222" s="224" t="s">
        <v>365</v>
      </c>
      <c r="E222" s="230">
        <v>1</v>
      </c>
      <c r="F222" s="234"/>
      <c r="G222" s="235">
        <f>ROUND(E222*F222,2)</f>
        <v>0</v>
      </c>
      <c r="H222" s="234"/>
      <c r="I222" s="235">
        <f>ROUND(E222*H222,2)</f>
        <v>0</v>
      </c>
      <c r="J222" s="234"/>
      <c r="K222" s="235">
        <f>ROUND(E222*J222,2)</f>
        <v>0</v>
      </c>
      <c r="L222" s="235">
        <v>21</v>
      </c>
      <c r="M222" s="235">
        <f>G222*(1+L222/100)</f>
        <v>0</v>
      </c>
      <c r="N222" s="224">
        <v>0</v>
      </c>
      <c r="O222" s="224">
        <f>ROUND(E222*N222,5)</f>
        <v>0</v>
      </c>
      <c r="P222" s="224">
        <v>0</v>
      </c>
      <c r="Q222" s="224">
        <f>ROUND(E222*P222,5)</f>
        <v>0</v>
      </c>
      <c r="R222" s="224"/>
      <c r="S222" s="224"/>
      <c r="T222" s="225">
        <v>0</v>
      </c>
      <c r="U222" s="224">
        <f>ROUND(E222*T222,2)</f>
        <v>0</v>
      </c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 t="s">
        <v>110</v>
      </c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outlineLevel="1" x14ac:dyDescent="0.2">
      <c r="A223" s="246">
        <v>83</v>
      </c>
      <c r="B223" s="247" t="s">
        <v>372</v>
      </c>
      <c r="C223" s="271" t="s">
        <v>373</v>
      </c>
      <c r="D223" s="248" t="s">
        <v>365</v>
      </c>
      <c r="E223" s="249">
        <v>1</v>
      </c>
      <c r="F223" s="250"/>
      <c r="G223" s="251">
        <f>ROUND(E223*F223,2)</f>
        <v>0</v>
      </c>
      <c r="H223" s="250"/>
      <c r="I223" s="251">
        <f>ROUND(E223*H223,2)</f>
        <v>0</v>
      </c>
      <c r="J223" s="250"/>
      <c r="K223" s="251">
        <f>ROUND(E223*J223,2)</f>
        <v>0</v>
      </c>
      <c r="L223" s="251">
        <v>21</v>
      </c>
      <c r="M223" s="251">
        <f>G223*(1+L223/100)</f>
        <v>0</v>
      </c>
      <c r="N223" s="248">
        <v>0</v>
      </c>
      <c r="O223" s="248">
        <f>ROUND(E223*N223,5)</f>
        <v>0</v>
      </c>
      <c r="P223" s="248">
        <v>0</v>
      </c>
      <c r="Q223" s="248">
        <f>ROUND(E223*P223,5)</f>
        <v>0</v>
      </c>
      <c r="R223" s="248"/>
      <c r="S223" s="248"/>
      <c r="T223" s="252">
        <v>0</v>
      </c>
      <c r="U223" s="248">
        <f>ROUND(E223*T223,2)</f>
        <v>0</v>
      </c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 t="s">
        <v>110</v>
      </c>
      <c r="AF223" s="214"/>
      <c r="AG223" s="214"/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x14ac:dyDescent="0.2">
      <c r="A224" s="6"/>
      <c r="B224" s="7" t="s">
        <v>374</v>
      </c>
      <c r="C224" s="272" t="s">
        <v>374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AC224">
        <v>15</v>
      </c>
      <c r="AD224">
        <v>21</v>
      </c>
    </row>
    <row r="225" spans="1:31" x14ac:dyDescent="0.2">
      <c r="A225" s="253"/>
      <c r="B225" s="254">
        <v>26</v>
      </c>
      <c r="C225" s="273" t="s">
        <v>374</v>
      </c>
      <c r="D225" s="255"/>
      <c r="E225" s="255"/>
      <c r="F225" s="255"/>
      <c r="G225" s="266">
        <f>G8+G78+G93+G126+G131+G177+G184+G207+G215+G218</f>
        <v>0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AC225">
        <f>SUMIF(L7:L223,AC224,G7:G223)</f>
        <v>0</v>
      </c>
      <c r="AD225">
        <f>SUMIF(L7:L223,AD224,G7:G223)</f>
        <v>0</v>
      </c>
      <c r="AE225" t="s">
        <v>375</v>
      </c>
    </row>
    <row r="226" spans="1:31" x14ac:dyDescent="0.2">
      <c r="A226" s="6"/>
      <c r="B226" s="7" t="s">
        <v>374</v>
      </c>
      <c r="C226" s="272" t="s">
        <v>374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31" x14ac:dyDescent="0.2">
      <c r="A227" s="6"/>
      <c r="B227" s="7" t="s">
        <v>374</v>
      </c>
      <c r="C227" s="272" t="s">
        <v>374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31" x14ac:dyDescent="0.2">
      <c r="A228" s="256">
        <v>33</v>
      </c>
      <c r="B228" s="256"/>
      <c r="C228" s="274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31" x14ac:dyDescent="0.2">
      <c r="A229" s="257"/>
      <c r="B229" s="258"/>
      <c r="C229" s="275"/>
      <c r="D229" s="258"/>
      <c r="E229" s="258"/>
      <c r="F229" s="258"/>
      <c r="G229" s="259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AE229" t="s">
        <v>376</v>
      </c>
    </row>
    <row r="230" spans="1:31" x14ac:dyDescent="0.2">
      <c r="A230" s="260"/>
      <c r="B230" s="261"/>
      <c r="C230" s="276"/>
      <c r="D230" s="261"/>
      <c r="E230" s="261"/>
      <c r="F230" s="261"/>
      <c r="G230" s="26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31" x14ac:dyDescent="0.2">
      <c r="A231" s="260"/>
      <c r="B231" s="261"/>
      <c r="C231" s="276"/>
      <c r="D231" s="261"/>
      <c r="E231" s="261"/>
      <c r="F231" s="261"/>
      <c r="G231" s="26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31" x14ac:dyDescent="0.2">
      <c r="A232" s="260"/>
      <c r="B232" s="261"/>
      <c r="C232" s="276"/>
      <c r="D232" s="261"/>
      <c r="E232" s="261"/>
      <c r="F232" s="261"/>
      <c r="G232" s="262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31" x14ac:dyDescent="0.2">
      <c r="A233" s="263"/>
      <c r="B233" s="264"/>
      <c r="C233" s="277"/>
      <c r="D233" s="264"/>
      <c r="E233" s="264"/>
      <c r="F233" s="264"/>
      <c r="G233" s="26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31" x14ac:dyDescent="0.2">
      <c r="A234" s="6"/>
      <c r="B234" s="7" t="s">
        <v>374</v>
      </c>
      <c r="C234" s="272" t="s">
        <v>374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31" x14ac:dyDescent="0.2">
      <c r="C235" s="278"/>
      <c r="AE235" t="s">
        <v>377</v>
      </c>
    </row>
  </sheetData>
  <mergeCells count="10">
    <mergeCell ref="C170:G170"/>
    <mergeCell ref="C171:G171"/>
    <mergeCell ref="A228:C228"/>
    <mergeCell ref="A229:G233"/>
    <mergeCell ref="A1:G1"/>
    <mergeCell ref="C2:G2"/>
    <mergeCell ref="C3:G3"/>
    <mergeCell ref="C4:G4"/>
    <mergeCell ref="C58:G58"/>
    <mergeCell ref="C169:G169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von On</dc:creator>
  <cp:lastModifiedBy>George von On</cp:lastModifiedBy>
  <cp:lastPrinted>2014-02-28T09:52:57Z</cp:lastPrinted>
  <dcterms:created xsi:type="dcterms:W3CDTF">2009-04-08T07:15:50Z</dcterms:created>
  <dcterms:modified xsi:type="dcterms:W3CDTF">2019-10-06T10:23:13Z</dcterms:modified>
</cp:coreProperties>
</file>