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Vedlejší rozpočtové ..." sheetId="2" r:id="rId2"/>
    <sheet name="02.1 - Bourací práce" sheetId="3" r:id="rId3"/>
    <sheet name="02.2 - Sportoviště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'01 - Vedlejší rozpočtové ...'!$C$82:$K$95</definedName>
    <definedName name="_xlnm.Print_Area" localSheetId="1">'01 - Vedlejší rozpočtové ...'!$C$4:$J$39,'01 - Vedlejší rozpočtové ...'!$C$45:$J$64,'01 - Vedlejší rozpočtové ...'!$C$70:$K$95</definedName>
    <definedName name="_xlnm.Print_Titles" localSheetId="1">'01 - Vedlejší rozpočtové ...'!$82:$82</definedName>
    <definedName name="_xlnm._FilterDatabase" localSheetId="2" hidden="1">'02.1 - Bourací práce'!$C$88:$K$184</definedName>
    <definedName name="_xlnm.Print_Area" localSheetId="2">'02.1 - Bourací práce'!$C$4:$J$39,'02.1 - Bourací práce'!$C$45:$J$70,'02.1 - Bourací práce'!$C$76:$K$184</definedName>
    <definedName name="_xlnm.Print_Titles" localSheetId="2">'02.1 - Bourací práce'!$88:$88</definedName>
    <definedName name="_xlnm._FilterDatabase" localSheetId="3" hidden="1">'02.2 - Sportoviště'!$C$100:$K$328</definedName>
    <definedName name="_xlnm.Print_Area" localSheetId="3">'02.2 - Sportoviště'!$C$4:$J$39,'02.2 - Sportoviště'!$C$45:$J$82,'02.2 - Sportoviště'!$C$88:$K$328</definedName>
    <definedName name="_xlnm.Print_Titles" localSheetId="3">'02.2 - Sportoviště'!$100:$100</definedName>
    <definedName name="_xlnm.Print_Area" localSheetId="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4" r="J37"/>
  <c r="J36"/>
  <c i="1" r="AY57"/>
  <c i="4" r="J35"/>
  <c i="1" r="AX57"/>
  <c i="4" r="BI327"/>
  <c r="BH327"/>
  <c r="BG327"/>
  <c r="BF327"/>
  <c r="T327"/>
  <c r="T326"/>
  <c r="T325"/>
  <c r="R327"/>
  <c r="R326"/>
  <c r="R325"/>
  <c r="P327"/>
  <c r="P326"/>
  <c r="P325"/>
  <c r="BK327"/>
  <c r="BK326"/>
  <c r="J326"/>
  <c r="BK325"/>
  <c r="J325"/>
  <c r="J327"/>
  <c r="BE327"/>
  <c r="J81"/>
  <c r="J80"/>
  <c r="BI322"/>
  <c r="BH322"/>
  <c r="BG322"/>
  <c r="BF322"/>
  <c r="T322"/>
  <c r="T321"/>
  <c r="R322"/>
  <c r="R321"/>
  <c r="P322"/>
  <c r="P321"/>
  <c r="BK322"/>
  <c r="BK321"/>
  <c r="J321"/>
  <c r="J322"/>
  <c r="BE322"/>
  <c r="J79"/>
  <c r="BI319"/>
  <c r="BH319"/>
  <c r="BG319"/>
  <c r="BF319"/>
  <c r="T319"/>
  <c r="R319"/>
  <c r="P319"/>
  <c r="BK319"/>
  <c r="J319"/>
  <c r="BE319"/>
  <c r="BI314"/>
  <c r="BH314"/>
  <c r="BG314"/>
  <c r="BF314"/>
  <c r="T314"/>
  <c r="T313"/>
  <c r="R314"/>
  <c r="R313"/>
  <c r="P314"/>
  <c r="P313"/>
  <c r="BK314"/>
  <c r="BK313"/>
  <c r="J313"/>
  <c r="J314"/>
  <c r="BE314"/>
  <c r="J78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6"/>
  <c r="BH286"/>
  <c r="BG286"/>
  <c r="BF286"/>
  <c r="T286"/>
  <c r="R286"/>
  <c r="P286"/>
  <c r="BK286"/>
  <c r="J286"/>
  <c r="BE286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62"/>
  <c r="BH262"/>
  <c r="BG262"/>
  <c r="BF262"/>
  <c r="T262"/>
  <c r="T261"/>
  <c r="T260"/>
  <c r="R262"/>
  <c r="R261"/>
  <c r="R260"/>
  <c r="P262"/>
  <c r="P261"/>
  <c r="P260"/>
  <c r="BK262"/>
  <c r="BK261"/>
  <c r="J261"/>
  <c r="BK260"/>
  <c r="J260"/>
  <c r="J262"/>
  <c r="BE262"/>
  <c r="J77"/>
  <c r="J76"/>
  <c r="BI257"/>
  <c r="BH257"/>
  <c r="BG257"/>
  <c r="BF257"/>
  <c r="T257"/>
  <c r="R257"/>
  <c r="P257"/>
  <c r="BK257"/>
  <c r="J257"/>
  <c r="BE257"/>
  <c r="BI249"/>
  <c r="BH249"/>
  <c r="BG249"/>
  <c r="BF249"/>
  <c r="T249"/>
  <c r="T248"/>
  <c r="R249"/>
  <c r="R248"/>
  <c r="P249"/>
  <c r="P248"/>
  <c r="BK249"/>
  <c r="BK248"/>
  <c r="J248"/>
  <c r="J249"/>
  <c r="BE249"/>
  <c r="J75"/>
  <c r="BI244"/>
  <c r="BH244"/>
  <c r="BG244"/>
  <c r="BF244"/>
  <c r="T244"/>
  <c r="T243"/>
  <c r="R244"/>
  <c r="R243"/>
  <c r="P244"/>
  <c r="P243"/>
  <c r="BK244"/>
  <c r="BK243"/>
  <c r="J243"/>
  <c r="J244"/>
  <c r="BE244"/>
  <c r="J74"/>
  <c r="BI239"/>
  <c r="BH239"/>
  <c r="BG239"/>
  <c r="BF239"/>
  <c r="T239"/>
  <c r="R239"/>
  <c r="P239"/>
  <c r="BK239"/>
  <c r="J239"/>
  <c r="BE239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4"/>
  <c r="BH224"/>
  <c r="BG224"/>
  <c r="BF224"/>
  <c r="T224"/>
  <c r="R224"/>
  <c r="P224"/>
  <c r="BK224"/>
  <c r="J224"/>
  <c r="BE224"/>
  <c r="BI221"/>
  <c r="BH221"/>
  <c r="BG221"/>
  <c r="BF221"/>
  <c r="T221"/>
  <c r="R221"/>
  <c r="P221"/>
  <c r="BK221"/>
  <c r="J221"/>
  <c r="BE221"/>
  <c r="BI218"/>
  <c r="BH218"/>
  <c r="BG218"/>
  <c r="BF218"/>
  <c r="T218"/>
  <c r="T217"/>
  <c r="T216"/>
  <c r="R218"/>
  <c r="R217"/>
  <c r="R216"/>
  <c r="P218"/>
  <c r="P217"/>
  <c r="P216"/>
  <c r="BK218"/>
  <c r="BK217"/>
  <c r="J217"/>
  <c r="BK216"/>
  <c r="J216"/>
  <c r="J218"/>
  <c r="BE218"/>
  <c r="J73"/>
  <c r="J72"/>
  <c r="BI214"/>
  <c r="BH214"/>
  <c r="BG214"/>
  <c r="BF214"/>
  <c r="T214"/>
  <c r="R214"/>
  <c r="P214"/>
  <c r="BK214"/>
  <c r="J214"/>
  <c r="BE214"/>
  <c r="BI209"/>
  <c r="BH209"/>
  <c r="BG209"/>
  <c r="BF209"/>
  <c r="T209"/>
  <c r="R209"/>
  <c r="P209"/>
  <c r="BK209"/>
  <c r="J209"/>
  <c r="BE209"/>
  <c r="BI206"/>
  <c r="BH206"/>
  <c r="BG206"/>
  <c r="BF206"/>
  <c r="T206"/>
  <c r="T205"/>
  <c r="R206"/>
  <c r="R205"/>
  <c r="P206"/>
  <c r="P205"/>
  <c r="BK206"/>
  <c r="BK205"/>
  <c r="J205"/>
  <c r="J206"/>
  <c r="BE206"/>
  <c r="J71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8"/>
  <c r="BH198"/>
  <c r="BG198"/>
  <c r="BF198"/>
  <c r="T198"/>
  <c r="T197"/>
  <c r="T196"/>
  <c r="R198"/>
  <c r="R197"/>
  <c r="R196"/>
  <c r="P198"/>
  <c r="P197"/>
  <c r="P196"/>
  <c r="BK198"/>
  <c r="BK197"/>
  <c r="J197"/>
  <c r="BK196"/>
  <c r="J196"/>
  <c r="J198"/>
  <c r="BE198"/>
  <c r="J70"/>
  <c r="J69"/>
  <c r="BI192"/>
  <c r="BH192"/>
  <c r="BG192"/>
  <c r="BF192"/>
  <c r="T192"/>
  <c r="R192"/>
  <c r="P192"/>
  <c r="BK192"/>
  <c r="J192"/>
  <c r="BE192"/>
  <c r="BI185"/>
  <c r="BH185"/>
  <c r="BG185"/>
  <c r="BF185"/>
  <c r="T185"/>
  <c r="T184"/>
  <c r="R185"/>
  <c r="R184"/>
  <c r="P185"/>
  <c r="P184"/>
  <c r="BK185"/>
  <c r="BK184"/>
  <c r="J184"/>
  <c r="J185"/>
  <c r="BE185"/>
  <c r="J68"/>
  <c r="BI179"/>
  <c r="BH179"/>
  <c r="BG179"/>
  <c r="BF179"/>
  <c r="T179"/>
  <c r="T178"/>
  <c r="T177"/>
  <c r="R179"/>
  <c r="R178"/>
  <c r="R177"/>
  <c r="P179"/>
  <c r="P178"/>
  <c r="P177"/>
  <c r="BK179"/>
  <c r="BK178"/>
  <c r="J178"/>
  <c r="BK177"/>
  <c r="J177"/>
  <c r="J179"/>
  <c r="BE179"/>
  <c r="J67"/>
  <c r="J66"/>
  <c r="BI175"/>
  <c r="BH175"/>
  <c r="BG175"/>
  <c r="BF175"/>
  <c r="T175"/>
  <c r="R175"/>
  <c r="P175"/>
  <c r="BK175"/>
  <c r="J175"/>
  <c r="BE175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58"/>
  <c r="BH158"/>
  <c r="BG158"/>
  <c r="BF158"/>
  <c r="T158"/>
  <c r="R158"/>
  <c r="P158"/>
  <c r="BK158"/>
  <c r="J158"/>
  <c r="BE158"/>
  <c r="BI150"/>
  <c r="BH150"/>
  <c r="BG150"/>
  <c r="BF150"/>
  <c r="T150"/>
  <c r="T149"/>
  <c r="R150"/>
  <c r="R149"/>
  <c r="P150"/>
  <c r="P149"/>
  <c r="BK150"/>
  <c r="BK149"/>
  <c r="J149"/>
  <c r="J150"/>
  <c r="BE150"/>
  <c r="J65"/>
  <c r="BI145"/>
  <c r="BH145"/>
  <c r="BG145"/>
  <c r="BF145"/>
  <c r="T145"/>
  <c r="R145"/>
  <c r="P145"/>
  <c r="BK145"/>
  <c r="J145"/>
  <c r="BE145"/>
  <c r="BI141"/>
  <c r="BH141"/>
  <c r="BG141"/>
  <c r="BF141"/>
  <c r="T141"/>
  <c r="T140"/>
  <c r="R141"/>
  <c r="R140"/>
  <c r="P141"/>
  <c r="P140"/>
  <c r="BK141"/>
  <c r="BK140"/>
  <c r="J140"/>
  <c r="J141"/>
  <c r="BE141"/>
  <c r="J64"/>
  <c r="BI136"/>
  <c r="BH136"/>
  <c r="BG136"/>
  <c r="BF136"/>
  <c r="T136"/>
  <c r="R136"/>
  <c r="P136"/>
  <c r="BK136"/>
  <c r="J136"/>
  <c r="BE136"/>
  <c r="BI130"/>
  <c r="BH130"/>
  <c r="BG130"/>
  <c r="BF130"/>
  <c r="T130"/>
  <c r="R130"/>
  <c r="P130"/>
  <c r="BK130"/>
  <c r="J130"/>
  <c r="BE130"/>
  <c r="BI120"/>
  <c r="BH120"/>
  <c r="BG120"/>
  <c r="BF120"/>
  <c r="T120"/>
  <c r="T119"/>
  <c r="R120"/>
  <c r="R119"/>
  <c r="P120"/>
  <c r="P119"/>
  <c r="BK120"/>
  <c r="BK119"/>
  <c r="J119"/>
  <c r="J120"/>
  <c r="BE120"/>
  <c r="J63"/>
  <c r="BI115"/>
  <c r="BH115"/>
  <c r="BG115"/>
  <c r="BF115"/>
  <c r="T115"/>
  <c r="R115"/>
  <c r="P115"/>
  <c r="BK115"/>
  <c r="J115"/>
  <c r="BE115"/>
  <c r="BI105"/>
  <c r="F37"/>
  <c i="1" r="BD57"/>
  <c i="4" r="BH105"/>
  <c r="F36"/>
  <c i="1" r="BC57"/>
  <c i="4" r="BG105"/>
  <c r="F35"/>
  <c i="1" r="BB57"/>
  <c i="4" r="BF105"/>
  <c r="J34"/>
  <c i="1" r="AW57"/>
  <c i="4" r="F34"/>
  <c i="1" r="BA57"/>
  <c i="4" r="T105"/>
  <c r="T104"/>
  <c r="T103"/>
  <c r="T102"/>
  <c r="T101"/>
  <c r="R105"/>
  <c r="R104"/>
  <c r="R103"/>
  <c r="R102"/>
  <c r="R101"/>
  <c r="P105"/>
  <c r="P104"/>
  <c r="P103"/>
  <c r="P102"/>
  <c r="P101"/>
  <c i="1" r="AU57"/>
  <c i="4" r="BK105"/>
  <c r="BK104"/>
  <c r="J104"/>
  <c r="BK103"/>
  <c r="J103"/>
  <c r="BK102"/>
  <c r="J102"/>
  <c r="BK101"/>
  <c r="J101"/>
  <c r="J59"/>
  <c r="J30"/>
  <c i="1" r="AG57"/>
  <c i="4" r="J105"/>
  <c r="BE105"/>
  <c r="J33"/>
  <c i="1" r="AV57"/>
  <c i="4" r="F33"/>
  <c i="1" r="AZ57"/>
  <c i="4" r="J62"/>
  <c r="J61"/>
  <c r="J60"/>
  <c r="J98"/>
  <c r="J97"/>
  <c r="F97"/>
  <c r="F95"/>
  <c r="E93"/>
  <c r="J55"/>
  <c r="J54"/>
  <c r="F54"/>
  <c r="F52"/>
  <c r="E50"/>
  <c r="J39"/>
  <c r="J18"/>
  <c r="E18"/>
  <c r="F98"/>
  <c r="F55"/>
  <c r="J17"/>
  <c r="J12"/>
  <c r="J95"/>
  <c r="J52"/>
  <c r="E7"/>
  <c r="E91"/>
  <c r="E48"/>
  <c i="3" r="J37"/>
  <c r="J36"/>
  <c i="1" r="AY56"/>
  <c i="3" r="J35"/>
  <c i="1" r="AX56"/>
  <c i="3" r="BI178"/>
  <c r="BH178"/>
  <c r="BG178"/>
  <c r="BF178"/>
  <c r="T178"/>
  <c r="T177"/>
  <c r="T176"/>
  <c r="R178"/>
  <c r="R177"/>
  <c r="R176"/>
  <c r="P178"/>
  <c r="P177"/>
  <c r="P176"/>
  <c r="BK178"/>
  <c r="BK177"/>
  <c r="J177"/>
  <c r="BK176"/>
  <c r="J176"/>
  <c r="J178"/>
  <c r="BE178"/>
  <c r="J69"/>
  <c r="J68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8"/>
  <c r="BH158"/>
  <c r="BG158"/>
  <c r="BF158"/>
  <c r="T158"/>
  <c r="T157"/>
  <c r="R158"/>
  <c r="R157"/>
  <c r="P158"/>
  <c r="P157"/>
  <c r="BK158"/>
  <c r="BK157"/>
  <c r="J157"/>
  <c r="J158"/>
  <c r="BE158"/>
  <c r="J67"/>
  <c r="BI152"/>
  <c r="BH152"/>
  <c r="BG152"/>
  <c r="BF152"/>
  <c r="T152"/>
  <c r="T151"/>
  <c r="R152"/>
  <c r="R151"/>
  <c r="P152"/>
  <c r="P151"/>
  <c r="BK152"/>
  <c r="BK151"/>
  <c r="J151"/>
  <c r="J152"/>
  <c r="BE152"/>
  <c r="J66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T133"/>
  <c r="T132"/>
  <c r="R134"/>
  <c r="R133"/>
  <c r="R132"/>
  <c r="P134"/>
  <c r="P133"/>
  <c r="P132"/>
  <c r="BK134"/>
  <c r="BK133"/>
  <c r="J133"/>
  <c r="BK132"/>
  <c r="J132"/>
  <c r="J134"/>
  <c r="BE134"/>
  <c r="J65"/>
  <c r="J64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T113"/>
  <c r="R114"/>
  <c r="R113"/>
  <c r="P114"/>
  <c r="P113"/>
  <c r="BK114"/>
  <c r="BK113"/>
  <c r="J113"/>
  <c r="J114"/>
  <c r="BE114"/>
  <c r="J63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3"/>
  <c r="F37"/>
  <c i="1" r="BD56"/>
  <c i="3" r="BH93"/>
  <c r="F36"/>
  <c i="1" r="BC56"/>
  <c i="3" r="BG93"/>
  <c r="F35"/>
  <c i="1" r="BB56"/>
  <c i="3" r="BF93"/>
  <c r="J34"/>
  <c i="1" r="AW56"/>
  <c i="3" r="F34"/>
  <c i="1" r="BA56"/>
  <c i="3" r="T93"/>
  <c r="T92"/>
  <c r="T91"/>
  <c r="T90"/>
  <c r="T89"/>
  <c r="R93"/>
  <c r="R92"/>
  <c r="R91"/>
  <c r="R90"/>
  <c r="R89"/>
  <c r="P93"/>
  <c r="P92"/>
  <c r="P91"/>
  <c r="P90"/>
  <c r="P89"/>
  <c i="1" r="AU56"/>
  <c i="3" r="BK93"/>
  <c r="BK92"/>
  <c r="J92"/>
  <c r="BK91"/>
  <c r="J91"/>
  <c r="BK90"/>
  <c r="J90"/>
  <c r="BK89"/>
  <c r="J89"/>
  <c r="J59"/>
  <c r="J30"/>
  <c i="1" r="AG56"/>
  <c i="3" r="J93"/>
  <c r="BE93"/>
  <c r="J33"/>
  <c i="1" r="AV56"/>
  <c i="3" r="F33"/>
  <c i="1" r="AZ56"/>
  <c i="3" r="J62"/>
  <c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94"/>
  <c r="BH94"/>
  <c r="BG94"/>
  <c r="BF94"/>
  <c r="T94"/>
  <c r="T93"/>
  <c r="R94"/>
  <c r="R93"/>
  <c r="P94"/>
  <c r="P93"/>
  <c r="BK94"/>
  <c r="BK93"/>
  <c r="J93"/>
  <c r="J94"/>
  <c r="BE94"/>
  <c r="J63"/>
  <c r="BI91"/>
  <c r="BH91"/>
  <c r="BG91"/>
  <c r="BF91"/>
  <c r="T91"/>
  <c r="T90"/>
  <c r="R91"/>
  <c r="R90"/>
  <c r="P91"/>
  <c r="P90"/>
  <c r="BK91"/>
  <c r="BK90"/>
  <c r="J90"/>
  <c r="J91"/>
  <c r="BE91"/>
  <c r="J62"/>
  <c r="BI88"/>
  <c r="BH88"/>
  <c r="BG88"/>
  <c r="BF88"/>
  <c r="T88"/>
  <c r="R88"/>
  <c r="P88"/>
  <c r="BK88"/>
  <c r="J88"/>
  <c r="BE88"/>
  <c r="BI86"/>
  <c r="F37"/>
  <c i="1" r="BD55"/>
  <c i="2" r="BH86"/>
  <c r="F36"/>
  <c i="1" r="BC55"/>
  <c i="2" r="BG86"/>
  <c r="F35"/>
  <c i="1" r="BB55"/>
  <c i="2" r="BF86"/>
  <c r="J34"/>
  <c i="1" r="AW55"/>
  <c i="2" r="F34"/>
  <c i="1" r="BA55"/>
  <c i="2" r="T86"/>
  <c r="T85"/>
  <c r="T84"/>
  <c r="T83"/>
  <c r="R86"/>
  <c r="R85"/>
  <c r="R84"/>
  <c r="R83"/>
  <c r="P86"/>
  <c r="P85"/>
  <c r="P84"/>
  <c r="P83"/>
  <c i="1" r="AU55"/>
  <c i="2" r="BK86"/>
  <c r="BK85"/>
  <c r="J85"/>
  <c r="BK84"/>
  <c r="J84"/>
  <c r="BK83"/>
  <c r="J83"/>
  <c r="J59"/>
  <c r="J30"/>
  <c i="1" r="AG55"/>
  <c i="2" r="J86"/>
  <c r="BE86"/>
  <c r="J33"/>
  <c i="1" r="AV55"/>
  <c i="2" r="F33"/>
  <c i="1" r="AZ55"/>
  <c i="2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<sst xmlns="http://schemas.openxmlformats.org/spreadsheetml/2006/main">
  <si>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</si>
  <si>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</si>
  <si>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</si>
  <si>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</si>
  <si>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</si>
  <si>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{99ce8bca-7e7e-4d62-a851-c2b82454e639}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</si>
  <si>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</si>
  <si>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</si>
  <si>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</si>
  <si>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</si>
  <si>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</si>
  <si>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</si>
  <si>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</si>
  <si>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</si>
  <si>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2019043R00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</si>
  <si>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</si>
  <si>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</si>
  <si>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ZŠ ROKYCANOVA - sportovní zázemí na p.p.č. 77/4</t>
  </si>
  <si>
    <t>KSO:</t>
  </si>
  <si>
    <t/>
  </si>
  <si>
    <t>CC-CZ:</t>
  </si>
  <si>
    <t>Místo:</t>
  </si>
  <si>
    <t>Sokolov</t>
  </si>
  <si>
    <t>Datum:</t>
  </si>
  <si>
    <t>8. 8. 2019</t>
  </si>
  <si>
    <t>Zadavatel:</t>
  </si>
  <si>
    <t>IČ:</t>
  </si>
  <si>
    <t>Město Sokolov, Rokycanova 1929, Sokolov</t>
  </si>
  <si>
    <t>DIČ:</t>
  </si>
  <si>
    <t>Uchazeč:</t>
  </si>
  <si>
    <t>Vyplň údaj</t>
  </si>
  <si>
    <t>Projektant:</t>
  </si>
  <si>
    <t>Ing. arch. Olga Růžičková, Gagarinova 510/21, KV</t>
  </si>
  <si>
    <t>True</t>
  </si>
  <si>
    <t>Zpracovatel:</t>
  </si>
  <si>
    <t>Jakub Vilingr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</si>
  <si>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</si>
  <si>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</si>
  <si>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</si>
  <si>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</si>
  <si>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</si>
  <si>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</si>
  <si>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</si>
  <si>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</si>
  <si>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</si>
  <si>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</si>
  <si>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</si>
  <si>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</si>
  <si>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</si>
  <si>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</si>
  <si>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</si>
  <si>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</si>
  <si>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</si>
  <si>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</si>
  <si>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</si>
  <si>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</si>
  <si>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</si>
  <si>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</si>
  <si>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</si>
  <si>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</si>
  <si>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</si>
  <si>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</si>
  <si>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</si>
  <si>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</si>
  <si>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</si>
  <si>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</si>
  <si>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</si>
  <si>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</si>
  <si>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</si>
  <si>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</si>
  <si>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</si>
  <si>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</si>
  <si>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</si>
  <si>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</si>
  <si>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</si>
  <si>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</si>
  <si>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</si>
  <si>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</si>
  <si>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rozpočtové náklady</t>
  </si>
  <si>
    <t>STA</t>
  </si>
  <si>
    <t>1</t>
  </si>
  <si>
    <t>{21109e67-d51e-4ab8-a7af-a129d42e6698}</t>
  </si>
  <si>
    <t>2</t>
  </si>
  <si>
    <t>02.1</t>
  </si>
  <si>
    <t>Bourací práce</t>
  </si>
  <si>
    <t>{6e6747cc-3405-4572-8ea7-658c526d3e06}</t>
  </si>
  <si>
    <t>02.2</t>
  </si>
  <si>
    <t>Sportoviště</t>
  </si>
  <si>
    <t>{ae4f84e9-941c-4e91-ae76-2be479d322df}</t>
  </si>
  <si>
    <t>KRYCÍ LIST SOUPISU PRACÍ</t>
  </si>
  <si>
    <t>Objekt:</t>
  </si>
  <si>
    <t>01 -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</si>
  <si>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</si>
  <si>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</si>
  <si>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</si>
  <si>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</si>
  <si>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</si>
  <si>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</si>
  <si>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</si>
  <si>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</si>
  <si>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</si>
  <si>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</si>
  <si>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</si>
  <si>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</si>
  <si>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</si>
  <si>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</si>
  <si>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</si>
  <si>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</si>
  <si>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</si>
  <si>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</si>
  <si>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</si>
  <si>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</si>
  <si>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</si>
  <si>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</si>
  <si>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</si>
  <si>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</si>
  <si>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</si>
  <si>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</si>
  <si>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</si>
  <si>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</si>
  <si>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</si>
  <si>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soubor</t>
  </si>
  <si>
    <t>CS ÚRS 2019 02</t>
  </si>
  <si>
    <t>1024</t>
  </si>
  <si>
    <t>-328742080</t>
  </si>
  <si>
    <t>PP</t>
  </si>
  <si>
    <t>013254000</t>
  </si>
  <si>
    <t>Dokumentace skutečného provedení stavby</t>
  </si>
  <si>
    <t>1495066122</t>
  </si>
  <si>
    <t>VRN3</t>
  </si>
  <si>
    <t>Zařízení staveniště</t>
  </si>
  <si>
    <t>3</t>
  </si>
  <si>
    <t>030001000</t>
  </si>
  <si>
    <t>1343585609</t>
  </si>
  <si>
    <t>VRN9</t>
  </si>
  <si>
    <t>Ostatní náklady</t>
  </si>
  <si>
    <t>4</t>
  </si>
  <si>
    <t>091504000</t>
  </si>
  <si>
    <t>Náklady související s publikační činností</t>
  </si>
  <si>
    <t>-1062716872</t>
  </si>
  <si>
    <t>02.1 - Bourací práce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</si>
  <si>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</si>
  <si>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</si>
  <si>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</si>
  <si>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16 - Zemní práce - přemístění výkopku</t>
  </si>
  <si>
    <t xml:space="preserve">    9 - Ostatní konstrukce a práce, bourání</t>
  </si>
  <si>
    <t xml:space="preserve">      96 - Bourání konstrukcí</t>
  </si>
  <si>
    <t xml:space="preserve">      98 - Demolice a sanace</t>
  </si>
  <si>
    <t xml:space="preserve">    997 - Přesun sutě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</si>
  <si>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</si>
  <si>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</si>
  <si>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</si>
  <si>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</si>
  <si>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</si>
  <si>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</t>
  </si>
  <si>
    <t>Zemní práce - přípravné a přidružené práce</t>
  </si>
  <si>
    <t>113107112</t>
  </si>
  <si>
    <t>Odstranění podkladu z kameniva těženého tl 200 mm ručně</t>
  </si>
  <si>
    <t>m2</t>
  </si>
  <si>
    <t>65230943</t>
  </si>
  <si>
    <t>Odstranění podkladů nebo krytů ručně s přemístěním hmot na skládku na vzdálenost do 3 m nebo s naložením na dopravní prostředek z kameniva těženého, o tl. vrstvy přes 100 do 200 mm</t>
  </si>
  <si>
    <t>PSC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</si>
  <si>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</si>
  <si>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VV</t>
  </si>
  <si>
    <t>(2,4*2,4) "pískoviště</t>
  </si>
  <si>
    <t>112151013</t>
  </si>
  <si>
    <t>Volné kácení stromů s rozřezáním a odvětvením D kmene do 400 mm</t>
  </si>
  <si>
    <t>kus</t>
  </si>
  <si>
    <t>-1545572132</t>
  </si>
  <si>
    <t>Pokácení stromu volné v celku s odřezáním kmene a s odvětvením průměru kmene přes 300 do 400 mm</t>
  </si>
  <si>
    <t xml:space="preserve">Poznámka k souboru cen:_x000d_
1. V cenách jsou započteny i náklady na odklizení částí kmene a větví na vzdálenost do 20 m se složením na hromady nebo naložením na dopravní prostředek._x000d_
2. V cenách nejsou započteny náklady na:_x000d_
a) odkornění kmenů, tyto práce se oceňují individuálně,_x000d_
b) odvoz ani uložení na skládku,_x000d_
c) odstranění pařezu._x000d_
3. Ceny jsou určeny pouze pro pěstební zásahy a rekonstrukce v sadovnických a krajinářských úpravách._x000d_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terénu._x000d_
5. Stromy o průměru kmene na řezné ploše větší než 1500 mm se oceňují individuálně._x000d_
6. Práce jsou prováděné technikou volného kácení._x000d_
</t>
  </si>
  <si>
    <t>112201113</t>
  </si>
  <si>
    <t>Odstranění pařezů D do 0,4 m v rovině a svahu 1:5 s odklizením do 20 m a zasypáním jámy</t>
  </si>
  <si>
    <t>1295179666</t>
  </si>
  <si>
    <t>Odstranění pařezu v rovině nebo na svahu do 1:5 o průměru pařezu na řezné ploše přes 300 do 400 mm</t>
  </si>
  <si>
    <t xml:space="preserve">Poznámka k souboru cen:_x000d_
1. V cenách jsou započteny i náklady na odstranění náběhových kořenů, odklizení získaného dřeva na vzdálenost do 20 m, jeho složení na hromady nebo naložení na dopravní prostředek, zasypání jámy, doplnění zeminy, zhutnění a úprava terénu._x000d_
2. Ceny jsou určeny jen pro pěstební zásahy a rekonstrukce v sadovnických a krajinářských úpravách._x000d_
3.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 nejčastěji v rozmezí 0,15-0,45 m nad povrchem stávajícího terénu._x000d_
4. V cenách nejsou započteny náklady na:_x000d_
a) dodání zeminy,_x000d_
b) odvoz a uložení biologického odpadu na skládku._x000d_
5. Pařezy o průměru kmene na řezné ploše větší než 1500 mm se oceňují individuálně._x000d_
6. V cenách jsou započteny náklady na odstranění pařezu vykopáním, vytrháním, frézováním či jinou technologií s odstraněním náběhových kořenů._x000d_
</t>
  </si>
  <si>
    <t>113106123</t>
  </si>
  <si>
    <t>Rozebrání dlažeb ze zámkových dlaždic komunikací pro pěší ručně</t>
  </si>
  <si>
    <t>13222839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</si>
  <si>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</si>
  <si>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</si>
  <si>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14,52 "dlažba stávající</t>
  </si>
  <si>
    <t>113204111</t>
  </si>
  <si>
    <t>Vytrhání obrub záhonových</t>
  </si>
  <si>
    <t>m</t>
  </si>
  <si>
    <t>501421916</t>
  </si>
  <si>
    <t>Vytrhání obrub s vybouráním lože, s přemístěním hmot na skládku na vzdálenost do 3 m nebo s naložením na dopravní prostředek záhonových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</si>
  <si>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</si>
  <si>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(3,85+10,8+1,22+1+2,16) "obruby u demontované dlažby</t>
  </si>
  <si>
    <t>9,6 "pískoviště</t>
  </si>
  <si>
    <t>Součet</t>
  </si>
  <si>
    <t>16</t>
  </si>
  <si>
    <t>Zemní práce - přemístění výkopku</t>
  </si>
  <si>
    <t>6</t>
  </si>
  <si>
    <t>162301402</t>
  </si>
  <si>
    <t>Vodorovné přemístění větví stromů listnatých do 5 km D kmene do 500 mm</t>
  </si>
  <si>
    <t>2056907666</t>
  </si>
  <si>
    <t>Vodorovné přemístění větví, kmenů nebo pařezů s naložením, složením a dopravou do 5000 m větví stromů listnatých, průměru kmene přes 300 do 500 mm</t>
  </si>
  <si>
    <t xml:space="preserve">Poznámka k souboru cen:_x000d_
1. Průměr kmene i pařezu se měří v místě řezu._x000d_
2. Měrná jednotka je 1 strom._x000d_
</t>
  </si>
  <si>
    <t>7</t>
  </si>
  <si>
    <t>162301412</t>
  </si>
  <si>
    <t>Vodorovné přemístění kmenů stromů listnatých do 5 km D kmene do 500 mm</t>
  </si>
  <si>
    <t>-2088124612</t>
  </si>
  <si>
    <t>Vodorovné přemístění větví, kmenů nebo pařezů s naložením, složením a dopravou do 5000 m kmenů stromů listnatých, průměru přes 300 do 500 mm</t>
  </si>
  <si>
    <t>8</t>
  </si>
  <si>
    <t>162301422</t>
  </si>
  <si>
    <t>Vodorovné přemístění pařezů do 5 km D do 500 mm</t>
  </si>
  <si>
    <t>-1515043878</t>
  </si>
  <si>
    <t>Vodorovné přemístění větví, kmenů nebo pařezů s naložením, složením a dopravou do 5000 m pařezů kmenů, průměru přes 300 do 500 mm</t>
  </si>
  <si>
    <t>9</t>
  </si>
  <si>
    <t>162301902</t>
  </si>
  <si>
    <t>Příplatek k vodorovnému přemístění větví stromů listnatých D kmene do 500 mm ZKD 5 km</t>
  </si>
  <si>
    <t>-1410862962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</si>
  <si>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</si>
  <si>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10</t>
  </si>
  <si>
    <t>162301912</t>
  </si>
  <si>
    <t>Příplatek k vodorovnému přemístění kmenů stromů listnatých D kmene do 500 mm ZKD 5 km</t>
  </si>
  <si>
    <t>-441763521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</si>
  <si>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</si>
  <si>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162301922</t>
  </si>
  <si>
    <t>Příplatek k vodorovnému přemístění pařezů D 500 mm ZKD 5 km</t>
  </si>
  <si>
    <t>835587354</t>
  </si>
  <si>
    <t>Vodorovné přemístění větví, kmenů nebo pařezů s naložením, složením a dopravou Příplatek k cenám za každých dalších i započatých 5000 m přes 5000 m pařezů kmenů, průměru přes 300 do 500 mm</t>
  </si>
  <si>
    <t>Ostatní konstrukce a práce, bourání</t>
  </si>
  <si>
    <t>96</t>
  </si>
  <si>
    <t>Bourání konstrukcí</t>
  </si>
  <si>
    <t>12</t>
  </si>
  <si>
    <t>961055111</t>
  </si>
  <si>
    <t>Bourání základů ze ŽB</t>
  </si>
  <si>
    <t>m3</t>
  </si>
  <si>
    <t>1030665201</t>
  </si>
  <si>
    <t>Bourání základů z betonu železového</t>
  </si>
  <si>
    <t>(8,2*0,25) "základová deska boudy</t>
  </si>
  <si>
    <t>13</t>
  </si>
  <si>
    <t>96604983R</t>
  </si>
  <si>
    <t>Rozebrání kovových plotových panelů</t>
  </si>
  <si>
    <t>1361397821</t>
  </si>
  <si>
    <t xml:space="preserve">Poznámka k souboru cen:_x000d_
1. V cenách jsou započteny i náklady na odklizení materiálu na vzdálenost do 20 m nebo naložení na dopravní prostředek._x000d_
</t>
  </si>
  <si>
    <t>14</t>
  </si>
  <si>
    <t>966071711</t>
  </si>
  <si>
    <t>Bourání sloupků a vzpěr plotových ocelových do 2,5 m zabetonovaných</t>
  </si>
  <si>
    <t>1610871015</t>
  </si>
  <si>
    <t>Bourání plotových sloupků a vzpěr ocelových trubkových nebo profilovaných výšky do 2,50 m zabetonovaných</t>
  </si>
  <si>
    <t>25 "demontáž oplocení</t>
  </si>
  <si>
    <t>966071823</t>
  </si>
  <si>
    <t>Rozebrání oplocení z drátěného pletiva se čtvercovými oky výšky přes 2,0 m</t>
  </si>
  <si>
    <t>-824404844</t>
  </si>
  <si>
    <t>Rozebrání oplocení z pletiva drátěného se čtvercovými oky, výšky přes 2,0 do 4,0 m</t>
  </si>
  <si>
    <t xml:space="preserve">Poznámka k souboru cen:_x000d_
1. V cenách jsou započteny i náklady na odklizení materiálu na vzdálenost do 20 m nebo naložení na dopravní prostředek._x000d_
2. V cenách nejsou započteny náklady na demontáž sloupků._x000d_
</t>
  </si>
  <si>
    <t>(11,5+2,5+6,6+23,5+1,5+10,5) "demontáž oplocení</t>
  </si>
  <si>
    <t>966073813</t>
  </si>
  <si>
    <t>Rozebrání vrat a vrátek k oplocení plochy do 20 m2</t>
  </si>
  <si>
    <t>-497731171</t>
  </si>
  <si>
    <t>Rozebrání vrat a vrátek k oplocení plochy jednotlivě přes 10 do 20 m2</t>
  </si>
  <si>
    <t>98</t>
  </si>
  <si>
    <t>Demolice a sanace</t>
  </si>
  <si>
    <t>17</t>
  </si>
  <si>
    <t>985131111</t>
  </si>
  <si>
    <t>Očištění ploch stěn, rubu kleneb a podlah tlakovou vodou</t>
  </si>
  <si>
    <t>2105206472</t>
  </si>
  <si>
    <t xml:space="preserve">Poznámka k souboru cen:_x000d_
1. V cenách jsou započteny i náklady na dodání všech hmot._x000d_
2. V cenách očištění ploch pískem jsou započteny i náklady smetení písku dohromady nebo naložení na dopravní prostředek._x000d_
3. V cenách očištění ploch pískem nejsou započteny náklady na odvoz písku, které se oceňují cenami odvozu suti příslušného katalogu pro objekt, na kterém se práce provádí._x000d_
</t>
  </si>
  <si>
    <t>"očištění betonové plochy</t>
  </si>
  <si>
    <t>8,2</t>
  </si>
  <si>
    <t>997</t>
  </si>
  <si>
    <t>Přesun sutě</t>
  </si>
  <si>
    <t>18</t>
  </si>
  <si>
    <t>997221551</t>
  </si>
  <si>
    <t>Vodorovná doprava suti ze sypkých materiálů do 1 km</t>
  </si>
  <si>
    <t>t</t>
  </si>
  <si>
    <t>-304154876</t>
  </si>
  <si>
    <t>Vodorovná doprava suti bez naložení, ale se složením a s hrubým urovnáním ze sypkých materiálů, na vzdálenost do 1 km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</si>
  <si>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</si>
  <si>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19</t>
  </si>
  <si>
    <t>997221559</t>
  </si>
  <si>
    <t>Příplatek ZKD 1 km u vodorovné dopravy suti ze sypkých materiálů</t>
  </si>
  <si>
    <t>-2027628887</t>
  </si>
  <si>
    <t>Vodorovná doprava suti bez naložení, ale se složením a s hrubým urovnáním Příplatek k ceně za každý další i započatý 1 km přes 1 km</t>
  </si>
  <si>
    <t>15,27*9 'Přepočtené koeficientem množství</t>
  </si>
  <si>
    <t>20</t>
  </si>
  <si>
    <t>997221611</t>
  </si>
  <si>
    <t>Nakládání suti na dopravní prostředky pro vodorovnou dopravu</t>
  </si>
  <si>
    <t>-146431968</t>
  </si>
  <si>
    <t>Nakládání na dopravní prostředky pro vodorovnou dopravu suti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</si>
  <si>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</si>
  <si>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997221815</t>
  </si>
  <si>
    <t>Poplatek za uložení na skládce (skládkovné) stavebního odpadu betonového kód odpadu 170 101</t>
  </si>
  <si>
    <t>1843549456</t>
  </si>
  <si>
    <t>Poplatek za uložení stavebního odpadu na skládce (skládkovné) z prostého betonu zatříděného do Katalogu odpadů pod kódem 170 101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</si>
  <si>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</si>
  <si>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9,84 "beton</t>
  </si>
  <si>
    <t>22</t>
  </si>
  <si>
    <t>997223855</t>
  </si>
  <si>
    <t>Poplatek za uložení na skládce (skládkovné) zeminy a kameniva kód odpadu 170 504</t>
  </si>
  <si>
    <t>-1980162801</t>
  </si>
  <si>
    <t>Poplatek za uložení stavebního odpadu na skládce (skládkovné) zeminy a kameniva zatříděného do Katalogu odpadů pod kódem 170 504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</si>
  <si>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</si>
  <si>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1,728 "kamenivo, písek, štěrk</t>
  </si>
  <si>
    <t>PSV</t>
  </si>
  <si>
    <t>Práce a dodávky PSV</t>
  </si>
  <si>
    <t>767</t>
  </si>
  <si>
    <t>Konstrukce zámečnické</t>
  </si>
  <si>
    <t>23</t>
  </si>
  <si>
    <t>767132812</t>
  </si>
  <si>
    <t>Demontáž příček svařovaných do suti</t>
  </si>
  <si>
    <t>612558866</t>
  </si>
  <si>
    <t>Demontáž stěn a příček z plechů svařovaných do suti</t>
  </si>
  <si>
    <t>P</t>
  </si>
  <si>
    <t>Poznámka k položce:_x000d_
- vč. likvidace oceli na skládce</t>
  </si>
  <si>
    <t>"bouda</t>
  </si>
  <si>
    <t>(8,2*3) "střecha</t>
  </si>
  <si>
    <t>(2,75*2+3*2)*3 "stěny</t>
  </si>
  <si>
    <t>02.2 - Sportoviště</t>
  </si>
  <si>
    <t xml:space="preserve">      13 - Zemní práce - hloubené vykopávky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</si>
  <si>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</si>
  <si>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</si>
  <si>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</si>
  <si>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</si>
  <si>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</si>
  <si>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3 - Svislé a kompletní konstrukce</t>
  </si>
  <si>
    <t xml:space="preserve">      33 - Sloupy a pilíře, rámové konstrukce</t>
  </si>
  <si>
    <t xml:space="preserve">      34 - Stěny a příčky</t>
  </si>
  <si>
    <t xml:space="preserve">    5 - Komunikace pozemní</t>
  </si>
  <si>
    <t xml:space="preserve">      56 - Podkladní vrstvy komunikací, letišť a ploch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</si>
  <si>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</si>
  <si>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</si>
  <si>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  91 - Doplňující konstrukce a práce pozemních komunikací, letišť a ploch</t>
  </si>
  <si>
    <t xml:space="preserve">      95 - Různé dokončovací konstrukce a práce pozemních staveb</t>
  </si>
  <si>
    <t xml:space="preserve">    998 - Přesun hmot</t>
  </si>
  <si>
    <t>Zemní práce - hloubené vykopávky</t>
  </si>
  <si>
    <t>131201101</t>
  </si>
  <si>
    <t>Hloubení jam nezapažených v hornině tř. 3 objemu do 100 m3</t>
  </si>
  <si>
    <t>177162059</t>
  </si>
  <si>
    <t>Hloubení nezapažených jam a zářezů s urovnáním dna do předepsaného profilu a spádu v hornině tř. 3 do 100 m3</t>
  </si>
  <si>
    <t xml:space="preserve">Poznámka k souboru cen:_x000d_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větší._x000d_
2. Ceny lze použít i pro hloubení nezapažených jam a zářezů pro podzemní vedení, jsou-li tyto práce prováděny z povrchu území._x000d_
3. Předepisuje-li projekt hloubit jámy popsané v pozn. č. 1 v hornině 5 až 7 bez použití trhavin, oceňuje se toto hloubení_x000d_
a) v suchu nebo v mokru cenami 138 40-1101, 138 50-1101 a 138 60-1101 Dolamování zapažených nebo nezapažených hloubených vykopávek;_x000d_
b) v tekoucí vodě při jakékoliv její rychlosti individuálně._x000d_
4. Hloubení nezapažených jam hloubky přes 16 m se oceňuje individuálně._x000d_
5. V cenách jsou započteny i náklady na případné nutné přemístění výkopku ve výkopišti a na přehození výkopku na přilehlém terénu na vzdálenost do 3 m od okraje jámy nebo naložení na dopravní prostředek._x000d_
6. Náklady na svislé přemístění výkopku nad 1 m hloubky se určí dle ustanovení článku č. 3161 všeobecných podmínek katalogu._x000d_
</t>
  </si>
  <si>
    <t>(6,5*3,5*0,25) "betonová dlažba (altán)</t>
  </si>
  <si>
    <t>(23,2*0,25) "betonové šlapáky ve štěrku (pojezd. část vstupu)</t>
  </si>
  <si>
    <t>(17,95*0,17) "betonové šlapáky ve štěrku pochozí</t>
  </si>
  <si>
    <t>(102,98*0,265) "PUR plocha</t>
  </si>
  <si>
    <t>(1,5*1,5*0,7)*2 "trampolína</t>
  </si>
  <si>
    <t>(6,5*1,2*0,4+1,5*1*0,9) "vsakovací pole</t>
  </si>
  <si>
    <t>131201109</t>
  </si>
  <si>
    <t>Příplatek za lepivost u hloubení jam nezapažených v hornině tř. 3</t>
  </si>
  <si>
    <t>-2100425432</t>
  </si>
  <si>
    <t>Hloubení nezapažených jam a zářezů s urovnáním dna do předepsaného profilu a spádu Příplatek k cenám za lepivost horniny tř. 3</t>
  </si>
  <si>
    <t>49,45*0,5 'Přepočtené koeficientem množství</t>
  </si>
  <si>
    <t>167101101</t>
  </si>
  <si>
    <t>Nakládání výkopku z hornin tř. 1 až 4 do 100 m3</t>
  </si>
  <si>
    <t>-1319428251</t>
  </si>
  <si>
    <t>Nakládání, skládání a překládání neulehlého výkopku nebo sypaniny nakládání, množství do 100 m3, z hornin tř. 1 až 4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</si>
  <si>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</si>
  <si>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>162701105</t>
  </si>
  <si>
    <t>Vodorovné přemístění do 10000 m výkopku/sypaniny z horniny tř. 1 až 4</t>
  </si>
  <si>
    <t>-1756724828</t>
  </si>
  <si>
    <t>Vodorovné přemístění výkopku nebo sypaniny po suchu na obvyklém dopravním prostředku, bez naložení výkopku, avšak se složením bez rozhrnutí z horniny tř. 1 až 4 na vzdálenost přes 9 000 do 10 000 m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</si>
  <si>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</si>
  <si>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49,45 "výkopy</t>
  </si>
  <si>
    <t>-10 "zásypy</t>
  </si>
  <si>
    <t>162701109</t>
  </si>
  <si>
    <t>Příplatek k vodorovnému přemístění výkopku/sypaniny z horniny tř. 1 až 4 ZKD 1000 m přes 10000 m</t>
  </si>
  <si>
    <t>-2117634945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</si>
  <si>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</si>
  <si>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39,45*5 'Přepočtené koeficientem množství</t>
  </si>
  <si>
    <t>Zemní práce - konstrukce ze zemin</t>
  </si>
  <si>
    <t>171201211</t>
  </si>
  <si>
    <t>Poplatek za uložení stavebního odpadu - zeminy a kameniva na skládce</t>
  </si>
  <si>
    <t>1982141567</t>
  </si>
  <si>
    <t xml:space="preserve">Poznámka k souboru cen:_x000d_
1. Ceny uvedené v souboru cen lze po dohodě upravit podle místních podmínek._x000d_
</t>
  </si>
  <si>
    <t>38,5*1,8 'Přepočtené koeficientem množství</t>
  </si>
  <si>
    <t>174101101</t>
  </si>
  <si>
    <t>Zásyp jam, šachet rýh nebo kolem objektů sypaninou se zhutněním</t>
  </si>
  <si>
    <t>1191193350</t>
  </si>
  <si>
    <t>Zásyp sypaninou z jakékoliv horniny s uložením výkopku ve vrstvách se zhutněním jam, šachet, rýh nebo kolem objektů v těchto vykopávkách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</si>
  <si>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</si>
  <si>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10 "předpoklad</t>
  </si>
  <si>
    <t>Zemní práce - povrchové úpravy terénu</t>
  </si>
  <si>
    <t>181102302</t>
  </si>
  <si>
    <t>Úprava pláně v zářezech se zhutněním</t>
  </si>
  <si>
    <t>1096268274</t>
  </si>
  <si>
    <t>Úprava pláně na stavbách dálnic strojně v zářezech mimo skalních se zhutněním</t>
  </si>
  <si>
    <t xml:space="preserve">Poznámka k souboru cen:_x000d_
1. Ceny se zhutněním jsou určeny pro všechny míry zhutnění._x000d_
2. Ceny 10-2301, 10-2302, 20-2301 a 20-2305 jsou určeny pro urovnání nově zřizovaných ploch vodorovných nebo ve sklonu do 1:5 pod zpevnění ploch jakéhokoliv druhu, pod humusování, drnování a dále předepíše-li projekt urovnání pláně z jiného důvodu._x000d_
3. Cena 10-2303 je určena pro vyplnění sypaninou prohlubní zářezů v horninách třídy II a III._x000d_
4. Ceny neplatí pro zhutnění podloží pod násypy; toto zhutnění se oceňuje cenou 215 90-1101 Zhutnění podloží pod násypy._x000d_
5. Ceny neplatí pro urovnání lavic (berem) šířky do 3 m přerušujících svahy, pro urovnání dna příkopů pro jakoukoliv jejich šířku; toto urovnání se oceňuje cenami souboru cen 182 . 0-11 Svahování trvalých svahů do projektovaných profilů A 01 tohoto katalogu._x000d_
6. Urovnání ploch ve sklonu přes 1:5 (svahování) se oceňuje cenou 182 20-1101 Svahování trvalých svahů do projektovaných profilů, části A 01 tohoto katalogu._x000d_
7. Vyplnění prohlubní v horninách třídy II a III betonem nebo stabilizací se oceňuje cenami části A 01 Zřízení konstrukcí katalogu 822-1 Komunikace pozemní a letiště._x000d_
</t>
  </si>
  <si>
    <t>(6,5*3,5) "betonová dlažba (altán)</t>
  </si>
  <si>
    <t>23,2 "betonové šlapáky ve štěrku (pojezd. část vstupu)</t>
  </si>
  <si>
    <t>17,95 "betonové šlapáky ve štěrku pochozí</t>
  </si>
  <si>
    <t>102,98 "PUR plocha</t>
  </si>
  <si>
    <t>180405111</t>
  </si>
  <si>
    <t>Založení trávníku ve vegetačních prefabrikátech výsevem semene v rovině a ve svahu do 1:5</t>
  </si>
  <si>
    <t>891515053</t>
  </si>
  <si>
    <t>Založení trávníků ve vegetačních dlaždicích nebo prefabrikátech výsevem semene v rovině nebo na svahu do 1:5</t>
  </si>
  <si>
    <t xml:space="preserve">Poznámka k souboru cen:_x000d_
1. Ceny lze použít pro založení trávníku ve všech typech vegetačních tvárnic._x000d_
2. V cenách jsou započteny i náklady pokosení, naložení a odvoz odpadu do 20 km se složením._x000d_
3. V cenách nejsou započteny náklady na:_x000d_
a) přípravu půdy,_x000d_
b) travní semeno a substrát, tyto náklady se oceňují ve specifikaci,_x000d_
c) vypletí a zalévání; tyto práce se oceňují cenami části C02 souborů cen 185 80-42 Vypletí a 185 80-43 Zalití rostlin vodou,_x000d_
d) konstrukci podloží a dodání zatravňovacích prefabrikátů,_x000d_
e) uložení odpadu na skládce._x000d_
</t>
  </si>
  <si>
    <t>112,81</t>
  </si>
  <si>
    <t>-(6,5*3,5) "betonová dlažba (altán)</t>
  </si>
  <si>
    <t>-(1,5*1,5)*2 "trampolíny</t>
  </si>
  <si>
    <t>M</t>
  </si>
  <si>
    <t>00572410</t>
  </si>
  <si>
    <t>osivo směs travní parková</t>
  </si>
  <si>
    <t>kg</t>
  </si>
  <si>
    <t>-440720354</t>
  </si>
  <si>
    <t>85,56*0,015 'Přepočtené koeficientem množství</t>
  </si>
  <si>
    <t>181111111</t>
  </si>
  <si>
    <t>Plošná úprava terénu do 500 m2 zemina tř 1 až 4 nerovnosti do 100 mm v rovinně a svahu do 1:5</t>
  </si>
  <si>
    <t>-315330106</t>
  </si>
  <si>
    <t>Plošná úprava terénu v zemině tř. 1 až 4 s urovnáním povrchu bez doplnění ornice souvislé plochy do 500 m2 při nerovnostech terénu přes 50 do 100 mm v rovině nebo na svahu do 1:5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</si>
  <si>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</si>
  <si>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184818232</t>
  </si>
  <si>
    <t>Ochrana kmene průměru přes 300 do 500 mm bedněním výšky do 2 m</t>
  </si>
  <si>
    <t>597092309</t>
  </si>
  <si>
    <t>Ochrana kmene bedněním před poškozením stavebním provozem zřízení včetně odstranění výšky bednění do 2 m průměru kmene přes 300 do 500 mm</t>
  </si>
  <si>
    <t>Zakládání</t>
  </si>
  <si>
    <t>Zakládání - úprava podloží a základové spáry, zlepšování vlastností hornin</t>
  </si>
  <si>
    <t>211561111</t>
  </si>
  <si>
    <t>Výplň odvodňovacích žeber nebo trativodů kamenivem hrubým drceným frakce 4 až 16 mm</t>
  </si>
  <si>
    <t>1173171048</t>
  </si>
  <si>
    <t>Výplň kamenivem do rýh odvodňovacích žeber nebo trativodů bez zhutnění, s úpravou povrchu výplně kamenivem hrubým drceným frakce 4 až 16 mm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</si>
  <si>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</si>
  <si>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"vsakovací pole</t>
  </si>
  <si>
    <t>(6,5*1,2*0,4+1,5*1*0,9)</t>
  </si>
  <si>
    <t>27</t>
  </si>
  <si>
    <t>Zakládání - základy</t>
  </si>
  <si>
    <t>274313611</t>
  </si>
  <si>
    <t>Základové pásy z betonu tř. C 16/20</t>
  </si>
  <si>
    <t>-882737243</t>
  </si>
  <si>
    <t>Základy z betonu prostého pasy betonu kamenem neprokládaného tř. C 16/20</t>
  </si>
  <si>
    <t xml:space="preserve">Poznámka k souboru cen:_x000d_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objektů._x000d_
2. Hloubení s použitím bentonitové suspenze se oceňuje katalogem 800-1 Zemní práce. Bednění se neoceňuje._x000d_
</t>
  </si>
  <si>
    <t>"základ pro trampolíny</t>
  </si>
  <si>
    <t>((1,5*(0,3+0,4)/2)*0,25)*4</t>
  </si>
  <si>
    <t>((0,8*(0,3+0,4)/2)*0,25)*4</t>
  </si>
  <si>
    <t>275313711</t>
  </si>
  <si>
    <t>Základové patky z betonu tř. C 20/25</t>
  </si>
  <si>
    <t>-1454873427</t>
  </si>
  <si>
    <t>Základy z betonu prostého patky a bloky z betonu kamenem neprokládaného tř. C 20/25</t>
  </si>
  <si>
    <t>(0,6*0,6*1,1)*25 "patky oplocení (část řešena zemními vruty)</t>
  </si>
  <si>
    <t>Svislé a kompletní konstrukce</t>
  </si>
  <si>
    <t>33</t>
  </si>
  <si>
    <t>Sloupy a pilíře, rámové konstrukce</t>
  </si>
  <si>
    <t>338171123</t>
  </si>
  <si>
    <t>Osazování sloupků a vzpěr plotových ocelových v do 2,60 m se zabetonováním</t>
  </si>
  <si>
    <t>1079550097</t>
  </si>
  <si>
    <t>Montáž sloupků a vzpěr plotových ocelových trubkových nebo profilovaných výšky do 2,60 m se zabetonováním do 0,08 m3 do připravených jamek</t>
  </si>
  <si>
    <t xml:space="preserve">Poznámka k souboru cen:_x000d_
1. Ceny lze použít i pro zalití (zabetonování) vzpěr rohových sloupků._x000d_
2. V cenách nejsou započteny náklady na:_x000d_
a) sloupky a vzpěry, toto se oceňuje ve specifikaci,_x000d_
b) vrtání jamek, tyto se oceňují souborem cen 131 1.-13.. - Vrtání jamek pro plotové sloupky tohoto katalogu._x000d_
3. Výškou sloupku se rozumí jeho délka před osazením._x000d_
4. V cenách 338 17-1115 a -1125 je pevným podkladem myšlena stávající podezdívka nebo podhrabová deska._x000d_
5. Montáž pletiva se oceňuje cenami souboru cen 348 17 Osazení oplocení._x000d_
6. V cenách osazování do zemního vrutu je započten i štěrk fixující sloupek._x000d_
</t>
  </si>
  <si>
    <t>5534225R</t>
  </si>
  <si>
    <t>sloupek plotový dl. 2600 mm</t>
  </si>
  <si>
    <t>1485693129</t>
  </si>
  <si>
    <t>5534226R</t>
  </si>
  <si>
    <t>sloupek plotový dl. 4900 mm</t>
  </si>
  <si>
    <t>1064847631</t>
  </si>
  <si>
    <t>34</t>
  </si>
  <si>
    <t>Stěny a příčky</t>
  </si>
  <si>
    <t>34817113R</t>
  </si>
  <si>
    <t>Osazení rámového oplocení výšky do 4 m ve sklonu svahu do 15°</t>
  </si>
  <si>
    <t>-689406791</t>
  </si>
  <si>
    <t>Osazení oplocení z dílců kovových rámových, na ocelové sloupky do 15° sklonu svahu, výšky do 4,0 m</t>
  </si>
  <si>
    <t xml:space="preserve">Poznámka k souboru cen:_x000d_
1. V cenách nejsou započteny náklady na dodávku dílců, tyto se oceňují ve specifikaci._x000d_
</t>
  </si>
  <si>
    <t>348spec-001</t>
  </si>
  <si>
    <t>dodávka plotových panelů s povrch. úpravou</t>
  </si>
  <si>
    <t>-789044587</t>
  </si>
  <si>
    <t>(56,1-9,8)*2,03</t>
  </si>
  <si>
    <t>(9,8*4)</t>
  </si>
  <si>
    <t>34899001R</t>
  </si>
  <si>
    <t>D+M bran a branek</t>
  </si>
  <si>
    <t>327862597</t>
  </si>
  <si>
    <t>D+M brana a branek
- otevíravá brána 
- branky 1000/2000 3 ks</t>
  </si>
  <si>
    <t>Komunikace pozemní</t>
  </si>
  <si>
    <t>56</t>
  </si>
  <si>
    <t>Podkladní vrstvy komunikací, letišť a ploch</t>
  </si>
  <si>
    <t>564710113</t>
  </si>
  <si>
    <t>Podklad z kameniva hrubého drceného vel. 16-32 mm tl 70 mm</t>
  </si>
  <si>
    <t>563708596</t>
  </si>
  <si>
    <t>Podklad nebo kryt z kameniva hrubého drceného vel. 16-32 mm s rozprostřením a zhutněním, po zhutnění tl. 70 mm</t>
  </si>
  <si>
    <t>564730111</t>
  </si>
  <si>
    <t>Podklad z kameniva hrubého drceného vel. 16-32 mm tl 100 mm</t>
  </si>
  <si>
    <t>-897148910</t>
  </si>
  <si>
    <t>Podklad nebo kryt z kameniva hrubého drceného vel. 16-32 mm s rozprostřením a zhutněním, po zhutnění tl. 100 mm</t>
  </si>
  <si>
    <t>(1,5*1,5)*2 "trampolína</t>
  </si>
  <si>
    <t>24</t>
  </si>
  <si>
    <t>564750111</t>
  </si>
  <si>
    <t>Podklad z kameniva hrubého drceného vel. 16-32 mm tl 150 mm</t>
  </si>
  <si>
    <t>1469565031</t>
  </si>
  <si>
    <t>Podklad nebo kryt z kameniva hrubého drceného vel. 16-32 mm s rozprostřením a zhutněním, po zhutnění tl. 150 mm</t>
  </si>
  <si>
    <t>25</t>
  </si>
  <si>
    <t>564801111</t>
  </si>
  <si>
    <t>Podklad ze štěrkodrtě ŠD tl 30 mm</t>
  </si>
  <si>
    <t>-972810749</t>
  </si>
  <si>
    <t>Podklad ze štěrkodrti ŠD s rozprostřením a zhutněním, po zhutnění tl. 30 mm</t>
  </si>
  <si>
    <t>26</t>
  </si>
  <si>
    <t>564801112</t>
  </si>
  <si>
    <t>Podklad ze štěrkodrtě ŠD tl 40 mm</t>
  </si>
  <si>
    <t>-1606328743</t>
  </si>
  <si>
    <t>Podklad ze štěrkodrti ŠD s rozprostřením a zhutněním, po zhutnění tl. 40 mm</t>
  </si>
  <si>
    <t>"ložná vrstva frakce 4-8</t>
  </si>
  <si>
    <t>564861111</t>
  </si>
  <si>
    <t>Podklad ze štěrkodrtě ŠD tl 200 mm</t>
  </si>
  <si>
    <t>1419258911</t>
  </si>
  <si>
    <t>Podklad ze štěrkodrti ŠD s rozprostřením a zhutněním, po zhutnění tl. 200 mm</t>
  </si>
  <si>
    <t>"frakce 0/32</t>
  </si>
  <si>
    <t>57</t>
  </si>
  <si>
    <t>Kryty pozemních komunikací letišť a ploch z kameniva nebo živičné</t>
  </si>
  <si>
    <t>28</t>
  </si>
  <si>
    <t>579231311</t>
  </si>
  <si>
    <t>Ručně litý pryžový povrch stabilizační a 1-vrstvý tl 13 mm 1 základní barva na terén do 300 m2</t>
  </si>
  <si>
    <t>1544308623</t>
  </si>
  <si>
    <t>Venkovní lité pryžové povrchy na předem upravený terén jednovrstvé tloušťky 13 mm včetně stabilizační vrstvy tloušťky 35 mm, prováděné ručně plochy do 300 m2 jedna barva červená, zelená</t>
  </si>
  <si>
    <t xml:space="preserve">Poznámka k souboru cen:_x000d_
1. V cenách nejsou započteny náklady na přípravu podkladu, tyto se oceňují příslušnými cenami katalogu 822-1 Komunikace pozemní a letiště._x000d_
2. Jako příprava podkladu se provádí např.:_x000d_
a) drenážní trubky zasypané praným kamenivem frakce 8-16 mm v původním podloží tl. 400 mm;_x000d_
b) zhutněný písčitý podklad tl. 100 mm;_x000d_
c) lámané kamenivo frakce 5-40 mm tl. 150 mm;_x000d_
d) lámané kamenivo frakce 0-6 mm tl. 50 mm._x000d_
</t>
  </si>
  <si>
    <t>59</t>
  </si>
  <si>
    <t>Kryty pozemních komunikací, letišť a ploch dlážděné</t>
  </si>
  <si>
    <t>29</t>
  </si>
  <si>
    <t>596811220</t>
  </si>
  <si>
    <t>Kladení betonové dlažby komunikací pro pěší do lože z kameniva vel do 0,25 m2 plochy do 50 m2</t>
  </si>
  <si>
    <t>729380588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</si>
  <si>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</si>
  <si>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 xml:space="preserve">Poznámka k souboru cen:_x000d_
1. V cenách jsou započteny i náklady na dodání hmot pro lože a na dodání materiálu pro výplň spár._x000d_
2. V cenách nejsou započteny náklady na dodání dlaždic, které se oceňují ve specifikaci; ztratné lze dohodnout u plochy_x000d_
a) do 100 m2 ve výši 3 %,_x000d_
b) přes 100 do 300 m2 ve výši 2 %,_x000d_
c) přes 300 m2 ve výši 1 %._x000d_
3. Část lože přesahující tloušťku 30 mm se oceňuje cenami souboru cen 451 . . -9 . Příplatek za každých dalších 10 mm tloušťky podkladu nebo lože._x000d_
</t>
  </si>
  <si>
    <t>(0,5*0,5)*(10+6) "betonové šlapáky v trávě</t>
  </si>
  <si>
    <t>(0,5*0,5)*49 "betonové šlapáky ve štěrku (pojezd. část vstupu)</t>
  </si>
  <si>
    <t>(0,5*0,5)*(19+9) "betonové šlapáky ve štěrku pochozí</t>
  </si>
  <si>
    <t>30</t>
  </si>
  <si>
    <t>59246003</t>
  </si>
  <si>
    <t>dlažba plošná betonová terasová hladká 500x500x50mm</t>
  </si>
  <si>
    <t>1781388270</t>
  </si>
  <si>
    <t>46*1,02 'Přepočtené koeficientem množství</t>
  </si>
  <si>
    <t>91</t>
  </si>
  <si>
    <t>Doplňující konstrukce a práce pozemních komunikací, letišť a ploch</t>
  </si>
  <si>
    <t>31</t>
  </si>
  <si>
    <t>91099020R</t>
  </si>
  <si>
    <t>D+M přístřešek proti nepřízni počasí, roz. 7000/3500/3200 mm, ozn. 1</t>
  </si>
  <si>
    <t>ks</t>
  </si>
  <si>
    <t>1203455828</t>
  </si>
  <si>
    <t>Poznámka k položce:_x000d_
- vč. kotevního a montážního příslušenství_x000d_
- vč. založení_x000d_
- vč. krytiny, klemp. prvků a systému odvodnění_x000d_
- vč. lavic, stolů a tabule_x000d_
- vč. certifikace a bezpečnostních listů_x000d_
- vč. proškolení obsluhy</t>
  </si>
  <si>
    <t>32</t>
  </si>
  <si>
    <t>91099011R</t>
  </si>
  <si>
    <t>D+M herní hrad, roz. 7420/4750/4150 mm, ozn. 2, akát</t>
  </si>
  <si>
    <t>-717432550</t>
  </si>
  <si>
    <t>Poznámka k položce:_x000d_
- vč. kotevního a montážního příslušenství_x000d_
- vč. certifikace a bezpečnostních listů_x000d_
- vč. proškolení obsluhy</t>
  </si>
  <si>
    <t>91099010R</t>
  </si>
  <si>
    <t>D+M houpačka typ hnízdo, roz. 3000/1000/2400 mm, ozn. 3, akát</t>
  </si>
  <si>
    <t>-722828738</t>
  </si>
  <si>
    <t>91099012R</t>
  </si>
  <si>
    <t>D+M opičí dráha, roz. 2800/1400/1400 mm, ozn. č. 4a, akát</t>
  </si>
  <si>
    <t>-1089390464</t>
  </si>
  <si>
    <t>35</t>
  </si>
  <si>
    <t>91099013R</t>
  </si>
  <si>
    <t>D+M kladina 2500/500 mm, ozn 4b, akát</t>
  </si>
  <si>
    <t>-1992633200</t>
  </si>
  <si>
    <t>36</t>
  </si>
  <si>
    <t>91099021R</t>
  </si>
  <si>
    <t>D+M ručkovadlo, roz, 2800/400/2400 mm, ozn. 4c, akát</t>
  </si>
  <si>
    <t>-1942641688</t>
  </si>
  <si>
    <t>37</t>
  </si>
  <si>
    <t>91099022R</t>
  </si>
  <si>
    <t>D+M lanový přechod, roz. 2800/400/2400 mm, ozn. 4d, akát</t>
  </si>
  <si>
    <t>-428276740</t>
  </si>
  <si>
    <t>38</t>
  </si>
  <si>
    <t>91099023R</t>
  </si>
  <si>
    <t>D+M chůdový chodník, roz. 2800/800/2400 mm, ozn. 4e, akát</t>
  </si>
  <si>
    <t>941934072</t>
  </si>
  <si>
    <t>39</t>
  </si>
  <si>
    <t>91099014R</t>
  </si>
  <si>
    <t>D+M trampolína čtvercová, zemní montáž 1580/1580 mm, ozn. 5</t>
  </si>
  <si>
    <t>146739158</t>
  </si>
  <si>
    <t>40</t>
  </si>
  <si>
    <t>91099015R</t>
  </si>
  <si>
    <t>D+M píkoviště 2000/2000 mm, ozn. 6</t>
  </si>
  <si>
    <t>-54699859</t>
  </si>
  <si>
    <t>D+M píkoviště 2000/2000 mm. ozn. 6</t>
  </si>
  <si>
    <t>Poznámka k položce:_x000d_
- vč. kotevního a montážního příslušenství_x000d_
- vč. dodávky písku s hygienickým atestem_x000d_
- vč. certifikace a bezpečnostních listů_x000d_
- vč. proškolení obsluhy</t>
  </si>
  <si>
    <t>41</t>
  </si>
  <si>
    <t>91099018R</t>
  </si>
  <si>
    <t>D+M lavička, beton/dřevo, roz. 1500/475/450 mm, ozn. 7</t>
  </si>
  <si>
    <t>-1217287873</t>
  </si>
  <si>
    <t>42</t>
  </si>
  <si>
    <t>91099019R</t>
  </si>
  <si>
    <t>D+M odpadkový koš, dřevo/beton, prům. 400, v. 800 mm, ozn. 8</t>
  </si>
  <si>
    <t>1293210677</t>
  </si>
  <si>
    <t>43</t>
  </si>
  <si>
    <t>91099017R</t>
  </si>
  <si>
    <t>D+M dopadová plocha pryžové čtverce 1000/1000 mm</t>
  </si>
  <si>
    <t>1094373381</t>
  </si>
  <si>
    <t>80,46 "dopadová plocha</t>
  </si>
  <si>
    <t>44</t>
  </si>
  <si>
    <t>916331112</t>
  </si>
  <si>
    <t>Osazení zahradního obrubníku betonového do lože z betonu s boční opěrou</t>
  </si>
  <si>
    <t>124442471</t>
  </si>
  <si>
    <t>Osazení zahradního obrubníku betonového s ložem tl. od 50 do 100 mm z betonu prostého tř. C 12/15 s boční opěrou z betonu prostého tř. C 12/15</t>
  </si>
  <si>
    <t xml:space="preserve">Poznámka k souboru cen:_x000d_
1. V cenách jsou započteny i náklady na zalití a zatření spár cementovou maltou._x000d_
2. V cenách nejsou započteny náklady na dodání obrubníků; tyto se oceňují ve specifikaci._x000d_
3. Část lože přesahující tloušťku 100 mm lze ocenit cenou 916 99-1121 Lože pod obrubníky, krajníky nebo obruby z dlažebních kostek, katalogu 822-1._x000d_
</t>
  </si>
  <si>
    <t>(6,6*2+3,6*2) "přístřešek proti nepřízni počasí</t>
  </si>
  <si>
    <t>45</t>
  </si>
  <si>
    <t>59217001</t>
  </si>
  <si>
    <t>obrubník betonový zahradní 1000x50x250mm</t>
  </si>
  <si>
    <t>-1276694981</t>
  </si>
  <si>
    <t>20,4*1,02 'Přepočtené koeficientem množství</t>
  </si>
  <si>
    <t>46</t>
  </si>
  <si>
    <t>919726122</t>
  </si>
  <si>
    <t>Geotextilie pro ochranu, separaci a filtraci netkaná měrná hmotnost do 300 g/m2</t>
  </si>
  <si>
    <t>-35269052</t>
  </si>
  <si>
    <t>Geotextilie netkaná pro ochranu, separaci nebo filtraci měrná hmotnost přes 200 do 300 g/m2</t>
  </si>
  <si>
    <t xml:space="preserve">Poznámka k souboru cen:_x000d_
1. V cenách jsou započteny i náklady na položení a dodání geotextilie včetně přesahů._x000d_
</t>
  </si>
  <si>
    <t>(1,5*1,5)*2 "trampolíny</t>
  </si>
  <si>
    <t>95</t>
  </si>
  <si>
    <t>Různé dokončovací konstrukce a práce pozemních staveb</t>
  </si>
  <si>
    <t>47</t>
  </si>
  <si>
    <t>953171001</t>
  </si>
  <si>
    <t>Osazování poklopů litinových nebo ocelových hmotnosti do 50 kg - chladící věže</t>
  </si>
  <si>
    <t>-1888129539</t>
  </si>
  <si>
    <t>Osazování kovových předmětů poklopů litinových nebo ocelových včetně rámů, hmotnosti do 50 kg</t>
  </si>
  <si>
    <t xml:space="preserve">Poznámka k souboru cen:_x000d_
1. V cenách nejsou započteny náklady na poklopy včetně rámů a stupadel. Jejich dodání se oceňuje ve specifikaci._x000d_
</t>
  </si>
  <si>
    <t>"výměna poklopu VOSS</t>
  </si>
  <si>
    <t>48</t>
  </si>
  <si>
    <t>55241015</t>
  </si>
  <si>
    <t>poklop šachtový třída D 400, kruhový rám 785, vstup 600 mm, s ventilací</t>
  </si>
  <si>
    <t>-84703883</t>
  </si>
  <si>
    <t>998</t>
  </si>
  <si>
    <t>Přesun hmot</t>
  </si>
  <si>
    <t>49</t>
  </si>
  <si>
    <t>998222012</t>
  </si>
  <si>
    <t>Přesun hmot pro tělovýchovné plochy</t>
  </si>
  <si>
    <t>-1950279880</t>
  </si>
  <si>
    <t>Přesun hmot pro tělovýchovné plochy dopravní vzdálenost do 200 m</t>
  </si>
  <si>
    <t xml:space="preserve">Poznámka k souboru cen:_x000d_
1. Cena je určena pro přesun hmot na jakémkoliv podkladu._x000d_
</t>
  </si>
  <si>
    <t>50</t>
  </si>
  <si>
    <t>76799001R</t>
  </si>
  <si>
    <t>Demontáž stáv. zábradlí, očištění, nátěr a zpětná montáž</t>
  </si>
  <si>
    <t>201614791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</si>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</sst>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51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2019043R00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ROKYCANOVA - sportovní zázemí na p.p.č. 77/4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Sokolov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8. 8. 2019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7.9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Město Sokolov, Rokycanova 1929, Sokolov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arch. Olga Růžičková, Gagarinova 510/21, KV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Jakub Vilingr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Vedlejší rozpočtové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Vedlejší rozpočtové ...'!P83</f>
        <v>0</v>
      </c>
      <c r="AV55" s="121">
        <f>'01 - Vedlejší rozpočtové ...'!J33</f>
        <v>0</v>
      </c>
      <c r="AW55" s="121">
        <f>'01 - Vedlejší rozpočtové ...'!J34</f>
        <v>0</v>
      </c>
      <c r="AX55" s="121">
        <f>'01 - Vedlejší rozpočtové ...'!J35</f>
        <v>0</v>
      </c>
      <c r="AY55" s="121">
        <f>'01 - Vedlejší rozpočtové ...'!J36</f>
        <v>0</v>
      </c>
      <c r="AZ55" s="121">
        <f>'01 - Vedlejší rozpočtové ...'!F33</f>
        <v>0</v>
      </c>
      <c r="BA55" s="121">
        <f>'01 - Vedlejší rozpočtové ...'!F34</f>
        <v>0</v>
      </c>
      <c r="BB55" s="121">
        <f>'01 - Vedlejší rozpočtové ...'!F35</f>
        <v>0</v>
      </c>
      <c r="BC55" s="121">
        <f>'01 - Vedlejší rozpočtové ...'!F36</f>
        <v>0</v>
      </c>
      <c r="BD55" s="123">
        <f>'01 - Vedlejší rozpočtové 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'02.1 - Bourací práce'!J30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'02.1 - Bourací práce'!P89</f>
        <v>0</v>
      </c>
      <c r="AV56" s="121">
        <f>'02.1 - Bourací práce'!J33</f>
        <v>0</v>
      </c>
      <c r="AW56" s="121">
        <f>'02.1 - Bourací práce'!J34</f>
        <v>0</v>
      </c>
      <c r="AX56" s="121">
        <f>'02.1 - Bourací práce'!J35</f>
        <v>0</v>
      </c>
      <c r="AY56" s="121">
        <f>'02.1 - Bourací práce'!J36</f>
        <v>0</v>
      </c>
      <c r="AZ56" s="121">
        <f>'02.1 - Bourací práce'!F33</f>
        <v>0</v>
      </c>
      <c r="BA56" s="121">
        <f>'02.1 - Bourací práce'!F34</f>
        <v>0</v>
      </c>
      <c r="BB56" s="121">
        <f>'02.1 - Bourací práce'!F35</f>
        <v>0</v>
      </c>
      <c r="BC56" s="121">
        <f>'02.1 - Bourací práce'!F36</f>
        <v>0</v>
      </c>
      <c r="BD56" s="123">
        <f>'02.1 - Bourací práce'!F37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'02.2 - Sportoviště'!J30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5">
        <v>0</v>
      </c>
      <c r="AT57" s="126">
        <f>ROUND(SUM(AV57:AW57),2)</f>
        <v>0</v>
      </c>
      <c r="AU57" s="127">
        <f>'02.2 - Sportoviště'!P101</f>
        <v>0</v>
      </c>
      <c r="AV57" s="126">
        <f>'02.2 - Sportoviště'!J33</f>
        <v>0</v>
      </c>
      <c r="AW57" s="126">
        <f>'02.2 - Sportoviště'!J34</f>
        <v>0</v>
      </c>
      <c r="AX57" s="126">
        <f>'02.2 - Sportoviště'!J35</f>
        <v>0</v>
      </c>
      <c r="AY57" s="126">
        <f>'02.2 - Sportoviště'!J36</f>
        <v>0</v>
      </c>
      <c r="AZ57" s="126">
        <f>'02.2 - Sportoviště'!F33</f>
        <v>0</v>
      </c>
      <c r="BA57" s="126">
        <f>'02.2 - Sportoviště'!F34</f>
        <v>0</v>
      </c>
      <c r="BB57" s="126">
        <f>'02.2 - Sportoviště'!F35</f>
        <v>0</v>
      </c>
      <c r="BC57" s="126">
        <f>'02.2 - Sportoviště'!F36</f>
        <v>0</v>
      </c>
      <c r="BD57" s="128">
        <f>'02.2 - Sportoviště'!F37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="2" customFormat="1" ht="6.96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sheet="1" formatColumns="0" formatRows="0" objects="1" scenarios="1" spinCount="100000" saltValue="AxPsosGT96Siynjh47xyiAehAS7Z3zCRiclBcNEiFdtTWOzdLkM5K49zaSleSU0vxQve442mndygg2Dz3DuHWg==" hashValue="Hl8oshc60+Vr3+4sCkpxwK5e4ZrEWCuzLFLb+OtpOfV/BOz8F4ibOhB7ZXYivpMooOGm7vfEEInyBWq/JO8pVw==" algorithmName="SHA-512" password="CC35"/>
  <mergeCells count="5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01 - Vedlejší rozpočtové ...'!C2" display="/"/>
    <hyperlink ref="A56" location="'02.1 - Bourací práce'!C2" display="/"/>
    <hyperlink ref="A57" location="'02.2 - Sportoviště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="1" customFormat="1" ht="24.96" customHeight="1">
      <c r="B4" s="21"/>
      <c r="D4" s="133" t="s">
        <v>89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ZŠ ROKYCANOVA - sportovní zázemí na p.p.č. 77/4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91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8. 8. 2019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ROUND(J83,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ROUND((SUM(BE83:BE95)),  2)</f>
        <v>0</v>
      </c>
      <c r="G33" s="39"/>
      <c r="H33" s="39"/>
      <c r="I33" s="156">
        <v>0.20999999999999999</v>
      </c>
      <c r="J33" s="155">
        <f>ROUND(((SUM(BE83:BE95))*I33),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44</v>
      </c>
      <c r="F34" s="155">
        <f>ROUND((SUM(BF83:BF95)),  2)</f>
        <v>0</v>
      </c>
      <c r="G34" s="39"/>
      <c r="H34" s="39"/>
      <c r="I34" s="156">
        <v>0.14999999999999999</v>
      </c>
      <c r="J34" s="155">
        <f>ROUND(((SUM(BF83:BF95))*I34),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45</v>
      </c>
      <c r="F35" s="155">
        <f>ROUND((SUM(BG83:BG95)),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46</v>
      </c>
      <c r="F36" s="155">
        <f>ROUND((SUM(BH83:BH95)),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47</v>
      </c>
      <c r="F37" s="155">
        <f>ROUND((SUM(BI83:BI95)),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ZŠ ROKYCANOVA - sportovní zázemí na p.p.č. 77/4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Vedlejší rozpočtové náklady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Sokolov</v>
      </c>
      <c r="G52" s="41"/>
      <c r="H52" s="41"/>
      <c r="I52" s="141" t="s">
        <v>23</v>
      </c>
      <c r="J52" s="73" t="str">
        <f>IF(J12="","",J12)</f>
        <v>8. 8. 2019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58.2" customHeight="1">
      <c r="A54" s="39"/>
      <c r="B54" s="40"/>
      <c r="C54" s="33" t="s">
        <v>25</v>
      </c>
      <c r="D54" s="41"/>
      <c r="E54" s="41"/>
      <c r="F54" s="28" t="str">
        <f>E15</f>
        <v>Město Sokolov, Rokycanova 1929, Sokolov</v>
      </c>
      <c r="G54" s="41"/>
      <c r="H54" s="41"/>
      <c r="I54" s="141" t="s">
        <v>31</v>
      </c>
      <c r="J54" s="37" t="str">
        <f>E21</f>
        <v>Ing. arch. Olga Růžičková, Gagarinova 510/21, KV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Jakub Vilingr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93</v>
      </c>
      <c r="D57" s="173"/>
      <c r="E57" s="173"/>
      <c r="F57" s="173"/>
      <c r="G57" s="173"/>
      <c r="H57" s="173"/>
      <c r="I57" s="174"/>
      <c r="J57" s="175" t="s">
        <v>94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J83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="9" customFormat="1" ht="24.96" customHeight="1">
      <c r="A60" s="9"/>
      <c r="B60" s="177"/>
      <c r="C60" s="178"/>
      <c r="D60" s="179" t="s">
        <v>96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97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98</v>
      </c>
      <c r="E62" s="187"/>
      <c r="F62" s="187"/>
      <c r="G62" s="187"/>
      <c r="H62" s="187"/>
      <c r="I62" s="188"/>
      <c r="J62" s="189">
        <f>J90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99</v>
      </c>
      <c r="E63" s="187"/>
      <c r="F63" s="187"/>
      <c r="G63" s="187"/>
      <c r="H63" s="187"/>
      <c r="I63" s="188"/>
      <c r="J63" s="189">
        <f>J93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137"/>
      <c r="J64" s="41"/>
      <c r="K64" s="41"/>
      <c r="L64" s="1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100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71" t="str">
        <f>E7</f>
        <v>ZŠ ROKYCANOVA - sportovní zázemí na p.p.č. 77/4</v>
      </c>
      <c r="F73" s="33"/>
      <c r="G73" s="33"/>
      <c r="H73" s="33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90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01 - Vedlejší rozpočtové náklady</v>
      </c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21</v>
      </c>
      <c r="D77" s="41"/>
      <c r="E77" s="41"/>
      <c r="F77" s="28" t="str">
        <f>F12</f>
        <v>Sokolov</v>
      </c>
      <c r="G77" s="41"/>
      <c r="H77" s="41"/>
      <c r="I77" s="141" t="s">
        <v>23</v>
      </c>
      <c r="J77" s="73" t="str">
        <f>IF(J12="","",J12)</f>
        <v>8. 8. 2019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58.2" customHeight="1">
      <c r="A79" s="39"/>
      <c r="B79" s="40"/>
      <c r="C79" s="33" t="s">
        <v>25</v>
      </c>
      <c r="D79" s="41"/>
      <c r="E79" s="41"/>
      <c r="F79" s="28" t="str">
        <f>E15</f>
        <v>Město Sokolov, Rokycanova 1929, Sokolov</v>
      </c>
      <c r="G79" s="41"/>
      <c r="H79" s="41"/>
      <c r="I79" s="141" t="s">
        <v>31</v>
      </c>
      <c r="J79" s="37" t="str">
        <f>E21</f>
        <v>Ing. arch. Olga Růžičková, Gagarinova 510/21, KV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141" t="s">
        <v>34</v>
      </c>
      <c r="J80" s="37" t="str">
        <f>E24</f>
        <v>Jakub Vilingr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91"/>
      <c r="B82" s="192"/>
      <c r="C82" s="193" t="s">
        <v>101</v>
      </c>
      <c r="D82" s="194" t="s">
        <v>57</v>
      </c>
      <c r="E82" s="194" t="s">
        <v>53</v>
      </c>
      <c r="F82" s="194" t="s">
        <v>54</v>
      </c>
      <c r="G82" s="194" t="s">
        <v>102</v>
      </c>
      <c r="H82" s="194" t="s">
        <v>103</v>
      </c>
      <c r="I82" s="195" t="s">
        <v>104</v>
      </c>
      <c r="J82" s="194" t="s">
        <v>94</v>
      </c>
      <c r="K82" s="196" t="s">
        <v>105</v>
      </c>
      <c r="L82" s="197"/>
      <c r="M82" s="93" t="s">
        <v>19</v>
      </c>
      <c r="N82" s="94" t="s">
        <v>42</v>
      </c>
      <c r="O82" s="94" t="s">
        <v>106</v>
      </c>
      <c r="P82" s="94" t="s">
        <v>107</v>
      </c>
      <c r="Q82" s="94" t="s">
        <v>108</v>
      </c>
      <c r="R82" s="94" t="s">
        <v>109</v>
      </c>
      <c r="S82" s="94" t="s">
        <v>110</v>
      </c>
      <c r="T82" s="95" t="s">
        <v>111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="2" customFormat="1" ht="22.8" customHeight="1">
      <c r="A83" s="39"/>
      <c r="B83" s="40"/>
      <c r="C83" s="100" t="s">
        <v>112</v>
      </c>
      <c r="D83" s="41"/>
      <c r="E83" s="41"/>
      <c r="F83" s="41"/>
      <c r="G83" s="41"/>
      <c r="H83" s="41"/>
      <c r="I83" s="137"/>
      <c r="J83" s="198">
        <f>BK83</f>
        <v>0</v>
      </c>
      <c r="K83" s="41"/>
      <c r="L83" s="45"/>
      <c r="M83" s="96"/>
      <c r="N83" s="199"/>
      <c r="O83" s="97"/>
      <c r="P83" s="200">
        <f>P84</f>
        <v>0</v>
      </c>
      <c r="Q83" s="97"/>
      <c r="R83" s="200">
        <f>R84</f>
        <v>0</v>
      </c>
      <c r="S83" s="97"/>
      <c r="T83" s="201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95</v>
      </c>
      <c r="BK83" s="202">
        <f>BK84</f>
        <v>0</v>
      </c>
    </row>
    <row r="84" s="12" customFormat="1" ht="25.92" customHeight="1">
      <c r="A84" s="12"/>
      <c r="B84" s="203"/>
      <c r="C84" s="204"/>
      <c r="D84" s="205" t="s">
        <v>71</v>
      </c>
      <c r="E84" s="206" t="s">
        <v>113</v>
      </c>
      <c r="F84" s="206" t="s">
        <v>78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P85+P90+P93</f>
        <v>0</v>
      </c>
      <c r="Q84" s="211"/>
      <c r="R84" s="212">
        <f>R85+R90+R93</f>
        <v>0</v>
      </c>
      <c r="S84" s="211"/>
      <c r="T84" s="213">
        <f>T85+T90+T93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114</v>
      </c>
      <c r="AT84" s="215" t="s">
        <v>71</v>
      </c>
      <c r="AU84" s="215" t="s">
        <v>72</v>
      </c>
      <c r="AY84" s="214" t="s">
        <v>115</v>
      </c>
      <c r="BK84" s="216">
        <f>BK85+BK90+BK93</f>
        <v>0</v>
      </c>
    </row>
    <row r="85" s="12" customFormat="1" ht="22.8" customHeight="1">
      <c r="A85" s="12"/>
      <c r="B85" s="203"/>
      <c r="C85" s="204"/>
      <c r="D85" s="205" t="s">
        <v>71</v>
      </c>
      <c r="E85" s="217" t="s">
        <v>116</v>
      </c>
      <c r="F85" s="217" t="s">
        <v>117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SUM(P86:P89)</f>
        <v>0</v>
      </c>
      <c r="Q85" s="211"/>
      <c r="R85" s="212">
        <f>SUM(R86:R89)</f>
        <v>0</v>
      </c>
      <c r="S85" s="211"/>
      <c r="T85" s="213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114</v>
      </c>
      <c r="AT85" s="215" t="s">
        <v>71</v>
      </c>
      <c r="AU85" s="215" t="s">
        <v>80</v>
      </c>
      <c r="AY85" s="214" t="s">
        <v>115</v>
      </c>
      <c r="BK85" s="216">
        <f>SUM(BK86:BK89)</f>
        <v>0</v>
      </c>
    </row>
    <row r="86" s="2" customFormat="1" ht="16.5" customHeight="1">
      <c r="A86" s="39"/>
      <c r="B86" s="40"/>
      <c r="C86" s="219" t="s">
        <v>80</v>
      </c>
      <c r="D86" s="219" t="s">
        <v>118</v>
      </c>
      <c r="E86" s="220" t="s">
        <v>119</v>
      </c>
      <c r="F86" s="221" t="s">
        <v>120</v>
      </c>
      <c r="G86" s="222" t="s">
        <v>121</v>
      </c>
      <c r="H86" s="223">
        <v>1</v>
      </c>
      <c r="I86" s="224"/>
      <c r="J86" s="225">
        <f>ROUND(I86*H86,2)</f>
        <v>0</v>
      </c>
      <c r="K86" s="221" t="s">
        <v>122</v>
      </c>
      <c r="L86" s="45"/>
      <c r="M86" s="226" t="s">
        <v>19</v>
      </c>
      <c r="N86" s="227" t="s">
        <v>43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30" t="s">
        <v>123</v>
      </c>
      <c r="AT86" s="230" t="s">
        <v>118</v>
      </c>
      <c r="AU86" s="230" t="s">
        <v>82</v>
      </c>
      <c r="AY86" s="18" t="s">
        <v>115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8" t="s">
        <v>80</v>
      </c>
      <c r="BK86" s="231">
        <f>ROUND(I86*H86,2)</f>
        <v>0</v>
      </c>
      <c r="BL86" s="18" t="s">
        <v>123</v>
      </c>
      <c r="BM86" s="230" t="s">
        <v>124</v>
      </c>
    </row>
    <row r="87" s="2" customFormat="1">
      <c r="A87" s="39"/>
      <c r="B87" s="40"/>
      <c r="C87" s="41"/>
      <c r="D87" s="232" t="s">
        <v>125</v>
      </c>
      <c r="E87" s="41"/>
      <c r="F87" s="233" t="s">
        <v>120</v>
      </c>
      <c r="G87" s="41"/>
      <c r="H87" s="41"/>
      <c r="I87" s="137"/>
      <c r="J87" s="41"/>
      <c r="K87" s="41"/>
      <c r="L87" s="45"/>
      <c r="M87" s="234"/>
      <c r="N87" s="235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125</v>
      </c>
      <c r="AU87" s="18" t="s">
        <v>82</v>
      </c>
    </row>
    <row r="88" s="2" customFormat="1" ht="16.5" customHeight="1">
      <c r="A88" s="39"/>
      <c r="B88" s="40"/>
      <c r="C88" s="219" t="s">
        <v>82</v>
      </c>
      <c r="D88" s="219" t="s">
        <v>118</v>
      </c>
      <c r="E88" s="220" t="s">
        <v>126</v>
      </c>
      <c r="F88" s="221" t="s">
        <v>127</v>
      </c>
      <c r="G88" s="222" t="s">
        <v>121</v>
      </c>
      <c r="H88" s="223">
        <v>1</v>
      </c>
      <c r="I88" s="224"/>
      <c r="J88" s="225">
        <f>ROUND(I88*H88,2)</f>
        <v>0</v>
      </c>
      <c r="K88" s="221" t="s">
        <v>122</v>
      </c>
      <c r="L88" s="45"/>
      <c r="M88" s="226" t="s">
        <v>19</v>
      </c>
      <c r="N88" s="227" t="s">
        <v>43</v>
      </c>
      <c r="O88" s="8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0" t="s">
        <v>123</v>
      </c>
      <c r="AT88" s="230" t="s">
        <v>118</v>
      </c>
      <c r="AU88" s="230" t="s">
        <v>82</v>
      </c>
      <c r="AY88" s="18" t="s">
        <v>115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8" t="s">
        <v>80</v>
      </c>
      <c r="BK88" s="231">
        <f>ROUND(I88*H88,2)</f>
        <v>0</v>
      </c>
      <c r="BL88" s="18" t="s">
        <v>123</v>
      </c>
      <c r="BM88" s="230" t="s">
        <v>128</v>
      </c>
    </row>
    <row r="89" s="2" customFormat="1">
      <c r="A89" s="39"/>
      <c r="B89" s="40"/>
      <c r="C89" s="41"/>
      <c r="D89" s="232" t="s">
        <v>125</v>
      </c>
      <c r="E89" s="41"/>
      <c r="F89" s="233" t="s">
        <v>127</v>
      </c>
      <c r="G89" s="41"/>
      <c r="H89" s="41"/>
      <c r="I89" s="137"/>
      <c r="J89" s="41"/>
      <c r="K89" s="41"/>
      <c r="L89" s="45"/>
      <c r="M89" s="234"/>
      <c r="N89" s="235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125</v>
      </c>
      <c r="AU89" s="18" t="s">
        <v>82</v>
      </c>
    </row>
    <row r="90" s="12" customFormat="1" ht="22.8" customHeight="1">
      <c r="A90" s="12"/>
      <c r="B90" s="203"/>
      <c r="C90" s="204"/>
      <c r="D90" s="205" t="s">
        <v>71</v>
      </c>
      <c r="E90" s="217" t="s">
        <v>129</v>
      </c>
      <c r="F90" s="217" t="s">
        <v>130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SUM(P91:P92)</f>
        <v>0</v>
      </c>
      <c r="Q90" s="211"/>
      <c r="R90" s="212">
        <f>SUM(R91:R92)</f>
        <v>0</v>
      </c>
      <c r="S90" s="211"/>
      <c r="T90" s="213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4" t="s">
        <v>114</v>
      </c>
      <c r="AT90" s="215" t="s">
        <v>71</v>
      </c>
      <c r="AU90" s="215" t="s">
        <v>80</v>
      </c>
      <c r="AY90" s="214" t="s">
        <v>115</v>
      </c>
      <c r="BK90" s="216">
        <f>SUM(BK91:BK92)</f>
        <v>0</v>
      </c>
    </row>
    <row r="91" s="2" customFormat="1" ht="16.5" customHeight="1">
      <c r="A91" s="39"/>
      <c r="B91" s="40"/>
      <c r="C91" s="219" t="s">
        <v>131</v>
      </c>
      <c r="D91" s="219" t="s">
        <v>118</v>
      </c>
      <c r="E91" s="220" t="s">
        <v>132</v>
      </c>
      <c r="F91" s="221" t="s">
        <v>130</v>
      </c>
      <c r="G91" s="222" t="s">
        <v>121</v>
      </c>
      <c r="H91" s="223">
        <v>1</v>
      </c>
      <c r="I91" s="224"/>
      <c r="J91" s="225">
        <f>ROUND(I91*H91,2)</f>
        <v>0</v>
      </c>
      <c r="K91" s="221" t="s">
        <v>122</v>
      </c>
      <c r="L91" s="45"/>
      <c r="M91" s="226" t="s">
        <v>19</v>
      </c>
      <c r="N91" s="227" t="s">
        <v>43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123</v>
      </c>
      <c r="AT91" s="230" t="s">
        <v>118</v>
      </c>
      <c r="AU91" s="230" t="s">
        <v>82</v>
      </c>
      <c r="AY91" s="18" t="s">
        <v>115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80</v>
      </c>
      <c r="BK91" s="231">
        <f>ROUND(I91*H91,2)</f>
        <v>0</v>
      </c>
      <c r="BL91" s="18" t="s">
        <v>123</v>
      </c>
      <c r="BM91" s="230" t="s">
        <v>133</v>
      </c>
    </row>
    <row r="92" s="2" customFormat="1">
      <c r="A92" s="39"/>
      <c r="B92" s="40"/>
      <c r="C92" s="41"/>
      <c r="D92" s="232" t="s">
        <v>125</v>
      </c>
      <c r="E92" s="41"/>
      <c r="F92" s="233" t="s">
        <v>130</v>
      </c>
      <c r="G92" s="41"/>
      <c r="H92" s="41"/>
      <c r="I92" s="137"/>
      <c r="J92" s="41"/>
      <c r="K92" s="41"/>
      <c r="L92" s="45"/>
      <c r="M92" s="234"/>
      <c r="N92" s="235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125</v>
      </c>
      <c r="AU92" s="18" t="s">
        <v>82</v>
      </c>
    </row>
    <row r="93" s="12" customFormat="1" ht="22.8" customHeight="1">
      <c r="A93" s="12"/>
      <c r="B93" s="203"/>
      <c r="C93" s="204"/>
      <c r="D93" s="205" t="s">
        <v>71</v>
      </c>
      <c r="E93" s="217" t="s">
        <v>134</v>
      </c>
      <c r="F93" s="217" t="s">
        <v>135</v>
      </c>
      <c r="G93" s="204"/>
      <c r="H93" s="204"/>
      <c r="I93" s="207"/>
      <c r="J93" s="218">
        <f>BK93</f>
        <v>0</v>
      </c>
      <c r="K93" s="204"/>
      <c r="L93" s="209"/>
      <c r="M93" s="210"/>
      <c r="N93" s="211"/>
      <c r="O93" s="211"/>
      <c r="P93" s="212">
        <f>SUM(P94:P95)</f>
        <v>0</v>
      </c>
      <c r="Q93" s="211"/>
      <c r="R93" s="212">
        <f>SUM(R94:R95)</f>
        <v>0</v>
      </c>
      <c r="S93" s="211"/>
      <c r="T93" s="213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4" t="s">
        <v>114</v>
      </c>
      <c r="AT93" s="215" t="s">
        <v>71</v>
      </c>
      <c r="AU93" s="215" t="s">
        <v>80</v>
      </c>
      <c r="AY93" s="214" t="s">
        <v>115</v>
      </c>
      <c r="BK93" s="216">
        <f>SUM(BK94:BK95)</f>
        <v>0</v>
      </c>
    </row>
    <row r="94" s="2" customFormat="1" ht="16.5" customHeight="1">
      <c r="A94" s="39"/>
      <c r="B94" s="40"/>
      <c r="C94" s="219" t="s">
        <v>136</v>
      </c>
      <c r="D94" s="219" t="s">
        <v>118</v>
      </c>
      <c r="E94" s="220" t="s">
        <v>137</v>
      </c>
      <c r="F94" s="221" t="s">
        <v>138</v>
      </c>
      <c r="G94" s="222" t="s">
        <v>121</v>
      </c>
      <c r="H94" s="223">
        <v>1</v>
      </c>
      <c r="I94" s="224"/>
      <c r="J94" s="225">
        <f>ROUND(I94*H94,2)</f>
        <v>0</v>
      </c>
      <c r="K94" s="221" t="s">
        <v>122</v>
      </c>
      <c r="L94" s="45"/>
      <c r="M94" s="226" t="s">
        <v>19</v>
      </c>
      <c r="N94" s="227" t="s">
        <v>43</v>
      </c>
      <c r="O94" s="85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30" t="s">
        <v>123</v>
      </c>
      <c r="AT94" s="230" t="s">
        <v>118</v>
      </c>
      <c r="AU94" s="230" t="s">
        <v>82</v>
      </c>
      <c r="AY94" s="18" t="s">
        <v>115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8" t="s">
        <v>80</v>
      </c>
      <c r="BK94" s="231">
        <f>ROUND(I94*H94,2)</f>
        <v>0</v>
      </c>
      <c r="BL94" s="18" t="s">
        <v>123</v>
      </c>
      <c r="BM94" s="230" t="s">
        <v>139</v>
      </c>
    </row>
    <row r="95" s="2" customFormat="1">
      <c r="A95" s="39"/>
      <c r="B95" s="40"/>
      <c r="C95" s="41"/>
      <c r="D95" s="232" t="s">
        <v>125</v>
      </c>
      <c r="E95" s="41"/>
      <c r="F95" s="233" t="s">
        <v>138</v>
      </c>
      <c r="G95" s="41"/>
      <c r="H95" s="41"/>
      <c r="I95" s="137"/>
      <c r="J95" s="41"/>
      <c r="K95" s="41"/>
      <c r="L95" s="45"/>
      <c r="M95" s="236"/>
      <c r="N95" s="237"/>
      <c r="O95" s="238"/>
      <c r="P95" s="238"/>
      <c r="Q95" s="238"/>
      <c r="R95" s="238"/>
      <c r="S95" s="238"/>
      <c r="T95" s="2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125</v>
      </c>
      <c r="AU95" s="18" t="s">
        <v>82</v>
      </c>
    </row>
    <row r="96" s="2" customFormat="1" ht="6.96" customHeight="1">
      <c r="A96" s="39"/>
      <c r="B96" s="60"/>
      <c r="C96" s="61"/>
      <c r="D96" s="61"/>
      <c r="E96" s="61"/>
      <c r="F96" s="61"/>
      <c r="G96" s="61"/>
      <c r="H96" s="61"/>
      <c r="I96" s="167"/>
      <c r="J96" s="61"/>
      <c r="K96" s="61"/>
      <c r="L96" s="45"/>
      <c r="M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</sheetData>
  <sheetProtection sheet="1" autoFilter="0" formatColumns="0" formatRows="0" objects="1" scenarios="1" spinCount="100000" saltValue="8xdQuFtyaCptB0kBpAinpLBrAmFMC9rwTK1C6XsarLrjyhuAXc3H936mfSjEPuUTpgYV2ocvclx6KebvlEuANg==" hashValue="ZsxzMhfqzBnHPZtW41XYAOrCtgkI3uMaGzyrHuLBzHM6wGri5LbL7IlmsgAzrrax/QG1nXjXAXZ4bP+NuOOwwA==" algorithmName="SHA-512" password="CC35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="1" customFormat="1" ht="24.96" customHeight="1">
      <c r="B4" s="21"/>
      <c r="D4" s="133" t="s">
        <v>89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ZŠ ROKYCANOVA - sportovní zázemí na p.p.č. 77/4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140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8. 8. 2019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ROUND(J89,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ROUND((SUM(BE89:BE184)),  2)</f>
        <v>0</v>
      </c>
      <c r="G33" s="39"/>
      <c r="H33" s="39"/>
      <c r="I33" s="156">
        <v>0.20999999999999999</v>
      </c>
      <c r="J33" s="155">
        <f>ROUND(((SUM(BE89:BE184))*I33),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44</v>
      </c>
      <c r="F34" s="155">
        <f>ROUND((SUM(BF89:BF184)),  2)</f>
        <v>0</v>
      </c>
      <c r="G34" s="39"/>
      <c r="H34" s="39"/>
      <c r="I34" s="156">
        <v>0.14999999999999999</v>
      </c>
      <c r="J34" s="155">
        <f>ROUND(((SUM(BF89:BF184))*I34),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45</v>
      </c>
      <c r="F35" s="155">
        <f>ROUND((SUM(BG89:BG184)),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46</v>
      </c>
      <c r="F36" s="155">
        <f>ROUND((SUM(BH89:BH184)),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47</v>
      </c>
      <c r="F37" s="155">
        <f>ROUND((SUM(BI89:BI184)),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ZŠ ROKYCANOVA - sportovní zázemí na p.p.č. 77/4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02.1 - Bourací práce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Sokolov</v>
      </c>
      <c r="G52" s="41"/>
      <c r="H52" s="41"/>
      <c r="I52" s="141" t="s">
        <v>23</v>
      </c>
      <c r="J52" s="73" t="str">
        <f>IF(J12="","",J12)</f>
        <v>8. 8. 2019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58.2" customHeight="1">
      <c r="A54" s="39"/>
      <c r="B54" s="40"/>
      <c r="C54" s="33" t="s">
        <v>25</v>
      </c>
      <c r="D54" s="41"/>
      <c r="E54" s="41"/>
      <c r="F54" s="28" t="str">
        <f>E15</f>
        <v>Město Sokolov, Rokycanova 1929, Sokolov</v>
      </c>
      <c r="G54" s="41"/>
      <c r="H54" s="41"/>
      <c r="I54" s="141" t="s">
        <v>31</v>
      </c>
      <c r="J54" s="37" t="str">
        <f>E21</f>
        <v>Ing. arch. Olga Růžičková, Gagarinova 510/21, KV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Jakub Vilingr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93</v>
      </c>
      <c r="D57" s="173"/>
      <c r="E57" s="173"/>
      <c r="F57" s="173"/>
      <c r="G57" s="173"/>
      <c r="H57" s="173"/>
      <c r="I57" s="174"/>
      <c r="J57" s="175" t="s">
        <v>94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J89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="9" customFormat="1" ht="24.96" customHeight="1">
      <c r="A60" s="9"/>
      <c r="B60" s="177"/>
      <c r="C60" s="178"/>
      <c r="D60" s="179" t="s">
        <v>141</v>
      </c>
      <c r="E60" s="180"/>
      <c r="F60" s="180"/>
      <c r="G60" s="180"/>
      <c r="H60" s="180"/>
      <c r="I60" s="181"/>
      <c r="J60" s="182">
        <f>J90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142</v>
      </c>
      <c r="E61" s="187"/>
      <c r="F61" s="187"/>
      <c r="G61" s="187"/>
      <c r="H61" s="187"/>
      <c r="I61" s="188"/>
      <c r="J61" s="189">
        <f>J91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4.88" customHeight="1">
      <c r="A62" s="10"/>
      <c r="B62" s="184"/>
      <c r="C62" s="185"/>
      <c r="D62" s="186" t="s">
        <v>143</v>
      </c>
      <c r="E62" s="187"/>
      <c r="F62" s="187"/>
      <c r="G62" s="187"/>
      <c r="H62" s="187"/>
      <c r="I62" s="188"/>
      <c r="J62" s="189">
        <f>J92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4.88" customHeight="1">
      <c r="A63" s="10"/>
      <c r="B63" s="184"/>
      <c r="C63" s="185"/>
      <c r="D63" s="186" t="s">
        <v>144</v>
      </c>
      <c r="E63" s="187"/>
      <c r="F63" s="187"/>
      <c r="G63" s="187"/>
      <c r="H63" s="187"/>
      <c r="I63" s="188"/>
      <c r="J63" s="189">
        <f>J113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145</v>
      </c>
      <c r="E64" s="187"/>
      <c r="F64" s="187"/>
      <c r="G64" s="187"/>
      <c r="H64" s="187"/>
      <c r="I64" s="188"/>
      <c r="J64" s="189">
        <f>J132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4"/>
      <c r="C65" s="185"/>
      <c r="D65" s="186" t="s">
        <v>146</v>
      </c>
      <c r="E65" s="187"/>
      <c r="F65" s="187"/>
      <c r="G65" s="187"/>
      <c r="H65" s="187"/>
      <c r="I65" s="188"/>
      <c r="J65" s="189">
        <f>J133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84"/>
      <c r="C66" s="185"/>
      <c r="D66" s="186" t="s">
        <v>147</v>
      </c>
      <c r="E66" s="187"/>
      <c r="F66" s="187"/>
      <c r="G66" s="187"/>
      <c r="H66" s="187"/>
      <c r="I66" s="188"/>
      <c r="J66" s="189">
        <f>J151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4"/>
      <c r="C67" s="185"/>
      <c r="D67" s="186" t="s">
        <v>148</v>
      </c>
      <c r="E67" s="187"/>
      <c r="F67" s="187"/>
      <c r="G67" s="187"/>
      <c r="H67" s="187"/>
      <c r="I67" s="188"/>
      <c r="J67" s="189">
        <f>J157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77"/>
      <c r="C68" s="178"/>
      <c r="D68" s="179" t="s">
        <v>149</v>
      </c>
      <c r="E68" s="180"/>
      <c r="F68" s="180"/>
      <c r="G68" s="180"/>
      <c r="H68" s="180"/>
      <c r="I68" s="181"/>
      <c r="J68" s="182">
        <f>J176</f>
        <v>0</v>
      </c>
      <c r="K68" s="178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85"/>
      <c r="D69" s="186" t="s">
        <v>150</v>
      </c>
      <c r="E69" s="187"/>
      <c r="F69" s="187"/>
      <c r="G69" s="187"/>
      <c r="H69" s="187"/>
      <c r="I69" s="188"/>
      <c r="J69" s="189">
        <f>J177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167"/>
      <c r="J71" s="61"/>
      <c r="K71" s="6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170"/>
      <c r="J75" s="63"/>
      <c r="K75" s="63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100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171" t="str">
        <f>E7</f>
        <v>ZŠ ROKYCANOVA - sportovní zázemí na p.p.č. 77/4</v>
      </c>
      <c r="F79" s="33"/>
      <c r="G79" s="33"/>
      <c r="H79" s="33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90</v>
      </c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70" t="str">
        <f>E9</f>
        <v>02.1 - Bourací práce</v>
      </c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F12</f>
        <v>Sokolov</v>
      </c>
      <c r="G83" s="41"/>
      <c r="H83" s="41"/>
      <c r="I83" s="141" t="s">
        <v>23</v>
      </c>
      <c r="J83" s="73" t="str">
        <f>IF(J12="","",J12)</f>
        <v>8. 8. 2019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58.2" customHeight="1">
      <c r="A85" s="39"/>
      <c r="B85" s="40"/>
      <c r="C85" s="33" t="s">
        <v>25</v>
      </c>
      <c r="D85" s="41"/>
      <c r="E85" s="41"/>
      <c r="F85" s="28" t="str">
        <f>E15</f>
        <v>Město Sokolov, Rokycanova 1929, Sokolov</v>
      </c>
      <c r="G85" s="41"/>
      <c r="H85" s="41"/>
      <c r="I85" s="141" t="s">
        <v>31</v>
      </c>
      <c r="J85" s="37" t="str">
        <f>E21</f>
        <v>Ing. arch. Olga Růžičková, Gagarinova 510/21, KV</v>
      </c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29</v>
      </c>
      <c r="D86" s="41"/>
      <c r="E86" s="41"/>
      <c r="F86" s="28" t="str">
        <f>IF(E18="","",E18)</f>
        <v>Vyplň údaj</v>
      </c>
      <c r="G86" s="41"/>
      <c r="H86" s="41"/>
      <c r="I86" s="141" t="s">
        <v>34</v>
      </c>
      <c r="J86" s="37" t="str">
        <f>E24</f>
        <v>Jakub Vilingr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91"/>
      <c r="B88" s="192"/>
      <c r="C88" s="193" t="s">
        <v>101</v>
      </c>
      <c r="D88" s="194" t="s">
        <v>57</v>
      </c>
      <c r="E88" s="194" t="s">
        <v>53</v>
      </c>
      <c r="F88" s="194" t="s">
        <v>54</v>
      </c>
      <c r="G88" s="194" t="s">
        <v>102</v>
      </c>
      <c r="H88" s="194" t="s">
        <v>103</v>
      </c>
      <c r="I88" s="195" t="s">
        <v>104</v>
      </c>
      <c r="J88" s="194" t="s">
        <v>94</v>
      </c>
      <c r="K88" s="196" t="s">
        <v>105</v>
      </c>
      <c r="L88" s="197"/>
      <c r="M88" s="93" t="s">
        <v>19</v>
      </c>
      <c r="N88" s="94" t="s">
        <v>42</v>
      </c>
      <c r="O88" s="94" t="s">
        <v>106</v>
      </c>
      <c r="P88" s="94" t="s">
        <v>107</v>
      </c>
      <c r="Q88" s="94" t="s">
        <v>108</v>
      </c>
      <c r="R88" s="94" t="s">
        <v>109</v>
      </c>
      <c r="S88" s="94" t="s">
        <v>110</v>
      </c>
      <c r="T88" s="95" t="s">
        <v>111</v>
      </c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</row>
    <row r="89" s="2" customFormat="1" ht="22.8" customHeight="1">
      <c r="A89" s="39"/>
      <c r="B89" s="40"/>
      <c r="C89" s="100" t="s">
        <v>112</v>
      </c>
      <c r="D89" s="41"/>
      <c r="E89" s="41"/>
      <c r="F89" s="41"/>
      <c r="G89" s="41"/>
      <c r="H89" s="41"/>
      <c r="I89" s="137"/>
      <c r="J89" s="198">
        <f>BK89</f>
        <v>0</v>
      </c>
      <c r="K89" s="41"/>
      <c r="L89" s="45"/>
      <c r="M89" s="96"/>
      <c r="N89" s="199"/>
      <c r="O89" s="97"/>
      <c r="P89" s="200">
        <f>P90+P176</f>
        <v>0</v>
      </c>
      <c r="Q89" s="97"/>
      <c r="R89" s="200">
        <f>R90+R176</f>
        <v>0</v>
      </c>
      <c r="S89" s="97"/>
      <c r="T89" s="201">
        <f>T90+T176</f>
        <v>15.269928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95</v>
      </c>
      <c r="BK89" s="202">
        <f>BK90+BK176</f>
        <v>0</v>
      </c>
    </row>
    <row r="90" s="12" customFormat="1" ht="25.92" customHeight="1">
      <c r="A90" s="12"/>
      <c r="B90" s="203"/>
      <c r="C90" s="204"/>
      <c r="D90" s="205" t="s">
        <v>71</v>
      </c>
      <c r="E90" s="206" t="s">
        <v>151</v>
      </c>
      <c r="F90" s="206" t="s">
        <v>152</v>
      </c>
      <c r="G90" s="204"/>
      <c r="H90" s="204"/>
      <c r="I90" s="207"/>
      <c r="J90" s="208">
        <f>BK90</f>
        <v>0</v>
      </c>
      <c r="K90" s="204"/>
      <c r="L90" s="209"/>
      <c r="M90" s="210"/>
      <c r="N90" s="211"/>
      <c r="O90" s="211"/>
      <c r="P90" s="212">
        <f>P91+P132+P157</f>
        <v>0</v>
      </c>
      <c r="Q90" s="211"/>
      <c r="R90" s="212">
        <f>R91+R132+R157</f>
        <v>0</v>
      </c>
      <c r="S90" s="211"/>
      <c r="T90" s="213">
        <f>T91+T132+T157</f>
        <v>14.206128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4" t="s">
        <v>80</v>
      </c>
      <c r="AT90" s="215" t="s">
        <v>71</v>
      </c>
      <c r="AU90" s="215" t="s">
        <v>72</v>
      </c>
      <c r="AY90" s="214" t="s">
        <v>115</v>
      </c>
      <c r="BK90" s="216">
        <f>BK91+BK132+BK157</f>
        <v>0</v>
      </c>
    </row>
    <row r="91" s="12" customFormat="1" ht="22.8" customHeight="1">
      <c r="A91" s="12"/>
      <c r="B91" s="203"/>
      <c r="C91" s="204"/>
      <c r="D91" s="205" t="s">
        <v>71</v>
      </c>
      <c r="E91" s="217" t="s">
        <v>80</v>
      </c>
      <c r="F91" s="217" t="s">
        <v>153</v>
      </c>
      <c r="G91" s="204"/>
      <c r="H91" s="204"/>
      <c r="I91" s="207"/>
      <c r="J91" s="218">
        <f>BK91</f>
        <v>0</v>
      </c>
      <c r="K91" s="204"/>
      <c r="L91" s="209"/>
      <c r="M91" s="210"/>
      <c r="N91" s="211"/>
      <c r="O91" s="211"/>
      <c r="P91" s="212">
        <f>P92+P113</f>
        <v>0</v>
      </c>
      <c r="Q91" s="211"/>
      <c r="R91" s="212">
        <f>R92+R113</f>
        <v>0</v>
      </c>
      <c r="S91" s="211"/>
      <c r="T91" s="213">
        <f>T92+T113</f>
        <v>6.6483999999999996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4" t="s">
        <v>80</v>
      </c>
      <c r="AT91" s="215" t="s">
        <v>71</v>
      </c>
      <c r="AU91" s="215" t="s">
        <v>80</v>
      </c>
      <c r="AY91" s="214" t="s">
        <v>115</v>
      </c>
      <c r="BK91" s="216">
        <f>BK92+BK113</f>
        <v>0</v>
      </c>
    </row>
    <row r="92" s="12" customFormat="1" ht="20.88" customHeight="1">
      <c r="A92" s="12"/>
      <c r="B92" s="203"/>
      <c r="C92" s="204"/>
      <c r="D92" s="205" t="s">
        <v>71</v>
      </c>
      <c r="E92" s="217" t="s">
        <v>154</v>
      </c>
      <c r="F92" s="217" t="s">
        <v>155</v>
      </c>
      <c r="G92" s="204"/>
      <c r="H92" s="204"/>
      <c r="I92" s="207"/>
      <c r="J92" s="218">
        <f>BK92</f>
        <v>0</v>
      </c>
      <c r="K92" s="204"/>
      <c r="L92" s="209"/>
      <c r="M92" s="210"/>
      <c r="N92" s="211"/>
      <c r="O92" s="211"/>
      <c r="P92" s="212">
        <f>SUM(P93:P112)</f>
        <v>0</v>
      </c>
      <c r="Q92" s="211"/>
      <c r="R92" s="212">
        <f>SUM(R93:R112)</f>
        <v>0</v>
      </c>
      <c r="S92" s="211"/>
      <c r="T92" s="213">
        <f>SUM(T93:T112)</f>
        <v>6.6483999999999996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4" t="s">
        <v>80</v>
      </c>
      <c r="AT92" s="215" t="s">
        <v>71</v>
      </c>
      <c r="AU92" s="215" t="s">
        <v>82</v>
      </c>
      <c r="AY92" s="214" t="s">
        <v>115</v>
      </c>
      <c r="BK92" s="216">
        <f>SUM(BK93:BK112)</f>
        <v>0</v>
      </c>
    </row>
    <row r="93" s="2" customFormat="1" ht="16.5" customHeight="1">
      <c r="A93" s="39"/>
      <c r="B93" s="40"/>
      <c r="C93" s="219" t="s">
        <v>80</v>
      </c>
      <c r="D93" s="219" t="s">
        <v>118</v>
      </c>
      <c r="E93" s="220" t="s">
        <v>156</v>
      </c>
      <c r="F93" s="221" t="s">
        <v>157</v>
      </c>
      <c r="G93" s="222" t="s">
        <v>158</v>
      </c>
      <c r="H93" s="223">
        <v>5.7599999999999998</v>
      </c>
      <c r="I93" s="224"/>
      <c r="J93" s="225">
        <f>ROUND(I93*H93,2)</f>
        <v>0</v>
      </c>
      <c r="K93" s="221" t="s">
        <v>122</v>
      </c>
      <c r="L93" s="45"/>
      <c r="M93" s="226" t="s">
        <v>19</v>
      </c>
      <c r="N93" s="227" t="s">
        <v>43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0.29999999999999999</v>
      </c>
      <c r="T93" s="229">
        <f>S93*H93</f>
        <v>1.728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136</v>
      </c>
      <c r="AT93" s="230" t="s">
        <v>118</v>
      </c>
      <c r="AU93" s="230" t="s">
        <v>131</v>
      </c>
      <c r="AY93" s="18" t="s">
        <v>115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80</v>
      </c>
      <c r="BK93" s="231">
        <f>ROUND(I93*H93,2)</f>
        <v>0</v>
      </c>
      <c r="BL93" s="18" t="s">
        <v>136</v>
      </c>
      <c r="BM93" s="230" t="s">
        <v>159</v>
      </c>
    </row>
    <row r="94" s="2" customFormat="1">
      <c r="A94" s="39"/>
      <c r="B94" s="40"/>
      <c r="C94" s="41"/>
      <c r="D94" s="232" t="s">
        <v>125</v>
      </c>
      <c r="E94" s="41"/>
      <c r="F94" s="233" t="s">
        <v>160</v>
      </c>
      <c r="G94" s="41"/>
      <c r="H94" s="41"/>
      <c r="I94" s="137"/>
      <c r="J94" s="41"/>
      <c r="K94" s="41"/>
      <c r="L94" s="45"/>
      <c r="M94" s="234"/>
      <c r="N94" s="235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125</v>
      </c>
      <c r="AU94" s="18" t="s">
        <v>131</v>
      </c>
    </row>
    <row r="95" s="2" customFormat="1">
      <c r="A95" s="39"/>
      <c r="B95" s="40"/>
      <c r="C95" s="41"/>
      <c r="D95" s="232" t="s">
        <v>161</v>
      </c>
      <c r="E95" s="41"/>
      <c r="F95" s="240" t="s">
        <v>162</v>
      </c>
      <c r="G95" s="41"/>
      <c r="H95" s="41"/>
      <c r="I95" s="137"/>
      <c r="J95" s="41"/>
      <c r="K95" s="41"/>
      <c r="L95" s="45"/>
      <c r="M95" s="234"/>
      <c r="N95" s="235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161</v>
      </c>
      <c r="AU95" s="18" t="s">
        <v>131</v>
      </c>
    </row>
    <row r="96" s="13" customFormat="1">
      <c r="A96" s="13"/>
      <c r="B96" s="241"/>
      <c r="C96" s="242"/>
      <c r="D96" s="232" t="s">
        <v>163</v>
      </c>
      <c r="E96" s="243" t="s">
        <v>19</v>
      </c>
      <c r="F96" s="244" t="s">
        <v>164</v>
      </c>
      <c r="G96" s="242"/>
      <c r="H96" s="245">
        <v>5.7599999999999998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1" t="s">
        <v>163</v>
      </c>
      <c r="AU96" s="251" t="s">
        <v>131</v>
      </c>
      <c r="AV96" s="13" t="s">
        <v>82</v>
      </c>
      <c r="AW96" s="13" t="s">
        <v>33</v>
      </c>
      <c r="AX96" s="13" t="s">
        <v>80</v>
      </c>
      <c r="AY96" s="251" t="s">
        <v>115</v>
      </c>
    </row>
    <row r="97" s="2" customFormat="1" ht="16.5" customHeight="1">
      <c r="A97" s="39"/>
      <c r="B97" s="40"/>
      <c r="C97" s="219" t="s">
        <v>82</v>
      </c>
      <c r="D97" s="219" t="s">
        <v>118</v>
      </c>
      <c r="E97" s="220" t="s">
        <v>165</v>
      </c>
      <c r="F97" s="221" t="s">
        <v>166</v>
      </c>
      <c r="G97" s="222" t="s">
        <v>167</v>
      </c>
      <c r="H97" s="223">
        <v>3</v>
      </c>
      <c r="I97" s="224"/>
      <c r="J97" s="225">
        <f>ROUND(I97*H97,2)</f>
        <v>0</v>
      </c>
      <c r="K97" s="221" t="s">
        <v>122</v>
      </c>
      <c r="L97" s="45"/>
      <c r="M97" s="226" t="s">
        <v>19</v>
      </c>
      <c r="N97" s="227" t="s">
        <v>43</v>
      </c>
      <c r="O97" s="8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0" t="s">
        <v>136</v>
      </c>
      <c r="AT97" s="230" t="s">
        <v>118</v>
      </c>
      <c r="AU97" s="230" t="s">
        <v>131</v>
      </c>
      <c r="AY97" s="18" t="s">
        <v>115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8" t="s">
        <v>80</v>
      </c>
      <c r="BK97" s="231">
        <f>ROUND(I97*H97,2)</f>
        <v>0</v>
      </c>
      <c r="BL97" s="18" t="s">
        <v>136</v>
      </c>
      <c r="BM97" s="230" t="s">
        <v>168</v>
      </c>
    </row>
    <row r="98" s="2" customFormat="1">
      <c r="A98" s="39"/>
      <c r="B98" s="40"/>
      <c r="C98" s="41"/>
      <c r="D98" s="232" t="s">
        <v>125</v>
      </c>
      <c r="E98" s="41"/>
      <c r="F98" s="233" t="s">
        <v>169</v>
      </c>
      <c r="G98" s="41"/>
      <c r="H98" s="41"/>
      <c r="I98" s="137"/>
      <c r="J98" s="41"/>
      <c r="K98" s="41"/>
      <c r="L98" s="45"/>
      <c r="M98" s="234"/>
      <c r="N98" s="235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125</v>
      </c>
      <c r="AU98" s="18" t="s">
        <v>131</v>
      </c>
    </row>
    <row r="99" s="2" customFormat="1">
      <c r="A99" s="39"/>
      <c r="B99" s="40"/>
      <c r="C99" s="41"/>
      <c r="D99" s="232" t="s">
        <v>161</v>
      </c>
      <c r="E99" s="41"/>
      <c r="F99" s="240" t="s">
        <v>170</v>
      </c>
      <c r="G99" s="41"/>
      <c r="H99" s="41"/>
      <c r="I99" s="137"/>
      <c r="J99" s="41"/>
      <c r="K99" s="41"/>
      <c r="L99" s="45"/>
      <c r="M99" s="234"/>
      <c r="N99" s="235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161</v>
      </c>
      <c r="AU99" s="18" t="s">
        <v>131</v>
      </c>
    </row>
    <row r="100" s="2" customFormat="1" ht="16.5" customHeight="1">
      <c r="A100" s="39"/>
      <c r="B100" s="40"/>
      <c r="C100" s="219" t="s">
        <v>131</v>
      </c>
      <c r="D100" s="219" t="s">
        <v>118</v>
      </c>
      <c r="E100" s="220" t="s">
        <v>171</v>
      </c>
      <c r="F100" s="221" t="s">
        <v>172</v>
      </c>
      <c r="G100" s="222" t="s">
        <v>167</v>
      </c>
      <c r="H100" s="223">
        <v>3</v>
      </c>
      <c r="I100" s="224"/>
      <c r="J100" s="225">
        <f>ROUND(I100*H100,2)</f>
        <v>0</v>
      </c>
      <c r="K100" s="221" t="s">
        <v>122</v>
      </c>
      <c r="L100" s="45"/>
      <c r="M100" s="226" t="s">
        <v>19</v>
      </c>
      <c r="N100" s="227" t="s">
        <v>43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136</v>
      </c>
      <c r="AT100" s="230" t="s">
        <v>118</v>
      </c>
      <c r="AU100" s="230" t="s">
        <v>131</v>
      </c>
      <c r="AY100" s="18" t="s">
        <v>115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80</v>
      </c>
      <c r="BK100" s="231">
        <f>ROUND(I100*H100,2)</f>
        <v>0</v>
      </c>
      <c r="BL100" s="18" t="s">
        <v>136</v>
      </c>
      <c r="BM100" s="230" t="s">
        <v>173</v>
      </c>
    </row>
    <row r="101" s="2" customFormat="1">
      <c r="A101" s="39"/>
      <c r="B101" s="40"/>
      <c r="C101" s="41"/>
      <c r="D101" s="232" t="s">
        <v>125</v>
      </c>
      <c r="E101" s="41"/>
      <c r="F101" s="233" t="s">
        <v>174</v>
      </c>
      <c r="G101" s="41"/>
      <c r="H101" s="41"/>
      <c r="I101" s="137"/>
      <c r="J101" s="41"/>
      <c r="K101" s="41"/>
      <c r="L101" s="45"/>
      <c r="M101" s="234"/>
      <c r="N101" s="235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125</v>
      </c>
      <c r="AU101" s="18" t="s">
        <v>131</v>
      </c>
    </row>
    <row r="102" s="2" customFormat="1">
      <c r="A102" s="39"/>
      <c r="B102" s="40"/>
      <c r="C102" s="41"/>
      <c r="D102" s="232" t="s">
        <v>161</v>
      </c>
      <c r="E102" s="41"/>
      <c r="F102" s="240" t="s">
        <v>175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161</v>
      </c>
      <c r="AU102" s="18" t="s">
        <v>131</v>
      </c>
    </row>
    <row r="103" s="2" customFormat="1" ht="16.5" customHeight="1">
      <c r="A103" s="39"/>
      <c r="B103" s="40"/>
      <c r="C103" s="219" t="s">
        <v>136</v>
      </c>
      <c r="D103" s="219" t="s">
        <v>118</v>
      </c>
      <c r="E103" s="220" t="s">
        <v>176</v>
      </c>
      <c r="F103" s="221" t="s">
        <v>177</v>
      </c>
      <c r="G103" s="222" t="s">
        <v>158</v>
      </c>
      <c r="H103" s="223">
        <v>14.52</v>
      </c>
      <c r="I103" s="224"/>
      <c r="J103" s="225">
        <f>ROUND(I103*H103,2)</f>
        <v>0</v>
      </c>
      <c r="K103" s="221" t="s">
        <v>122</v>
      </c>
      <c r="L103" s="45"/>
      <c r="M103" s="226" t="s">
        <v>19</v>
      </c>
      <c r="N103" s="227" t="s">
        <v>43</v>
      </c>
      <c r="O103" s="85"/>
      <c r="P103" s="228">
        <f>O103*H103</f>
        <v>0</v>
      </c>
      <c r="Q103" s="228">
        <v>0</v>
      </c>
      <c r="R103" s="228">
        <f>Q103*H103</f>
        <v>0</v>
      </c>
      <c r="S103" s="228">
        <v>0.26000000000000001</v>
      </c>
      <c r="T103" s="229">
        <f>S103*H103</f>
        <v>3.7751999999999999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0" t="s">
        <v>136</v>
      </c>
      <c r="AT103" s="230" t="s">
        <v>118</v>
      </c>
      <c r="AU103" s="230" t="s">
        <v>131</v>
      </c>
      <c r="AY103" s="18" t="s">
        <v>115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8" t="s">
        <v>80</v>
      </c>
      <c r="BK103" s="231">
        <f>ROUND(I103*H103,2)</f>
        <v>0</v>
      </c>
      <c r="BL103" s="18" t="s">
        <v>136</v>
      </c>
      <c r="BM103" s="230" t="s">
        <v>178</v>
      </c>
    </row>
    <row r="104" s="2" customFormat="1">
      <c r="A104" s="39"/>
      <c r="B104" s="40"/>
      <c r="C104" s="41"/>
      <c r="D104" s="232" t="s">
        <v>125</v>
      </c>
      <c r="E104" s="41"/>
      <c r="F104" s="233" t="s">
        <v>179</v>
      </c>
      <c r="G104" s="41"/>
      <c r="H104" s="41"/>
      <c r="I104" s="137"/>
      <c r="J104" s="41"/>
      <c r="K104" s="41"/>
      <c r="L104" s="45"/>
      <c r="M104" s="234"/>
      <c r="N104" s="235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125</v>
      </c>
      <c r="AU104" s="18" t="s">
        <v>131</v>
      </c>
    </row>
    <row r="105" s="2" customFormat="1">
      <c r="A105" s="39"/>
      <c r="B105" s="40"/>
      <c r="C105" s="41"/>
      <c r="D105" s="232" t="s">
        <v>161</v>
      </c>
      <c r="E105" s="41"/>
      <c r="F105" s="240" t="s">
        <v>180</v>
      </c>
      <c r="G105" s="41"/>
      <c r="H105" s="41"/>
      <c r="I105" s="137"/>
      <c r="J105" s="41"/>
      <c r="K105" s="41"/>
      <c r="L105" s="45"/>
      <c r="M105" s="234"/>
      <c r="N105" s="23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161</v>
      </c>
      <c r="AU105" s="18" t="s">
        <v>131</v>
      </c>
    </row>
    <row r="106" s="13" customFormat="1">
      <c r="A106" s="13"/>
      <c r="B106" s="241"/>
      <c r="C106" s="242"/>
      <c r="D106" s="232" t="s">
        <v>163</v>
      </c>
      <c r="E106" s="243" t="s">
        <v>19</v>
      </c>
      <c r="F106" s="244" t="s">
        <v>181</v>
      </c>
      <c r="G106" s="242"/>
      <c r="H106" s="245">
        <v>14.52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163</v>
      </c>
      <c r="AU106" s="251" t="s">
        <v>131</v>
      </c>
      <c r="AV106" s="13" t="s">
        <v>82</v>
      </c>
      <c r="AW106" s="13" t="s">
        <v>33</v>
      </c>
      <c r="AX106" s="13" t="s">
        <v>80</v>
      </c>
      <c r="AY106" s="251" t="s">
        <v>115</v>
      </c>
    </row>
    <row r="107" s="2" customFormat="1" ht="16.5" customHeight="1">
      <c r="A107" s="39"/>
      <c r="B107" s="40"/>
      <c r="C107" s="219" t="s">
        <v>114</v>
      </c>
      <c r="D107" s="219" t="s">
        <v>118</v>
      </c>
      <c r="E107" s="220" t="s">
        <v>182</v>
      </c>
      <c r="F107" s="221" t="s">
        <v>183</v>
      </c>
      <c r="G107" s="222" t="s">
        <v>184</v>
      </c>
      <c r="H107" s="223">
        <v>28.629999999999999</v>
      </c>
      <c r="I107" s="224"/>
      <c r="J107" s="225">
        <f>ROUND(I107*H107,2)</f>
        <v>0</v>
      </c>
      <c r="K107" s="221" t="s">
        <v>122</v>
      </c>
      <c r="L107" s="45"/>
      <c r="M107" s="226" t="s">
        <v>19</v>
      </c>
      <c r="N107" s="227" t="s">
        <v>43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0.040000000000000001</v>
      </c>
      <c r="T107" s="229">
        <f>S107*H107</f>
        <v>1.1452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136</v>
      </c>
      <c r="AT107" s="230" t="s">
        <v>118</v>
      </c>
      <c r="AU107" s="230" t="s">
        <v>131</v>
      </c>
      <c r="AY107" s="18" t="s">
        <v>115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80</v>
      </c>
      <c r="BK107" s="231">
        <f>ROUND(I107*H107,2)</f>
        <v>0</v>
      </c>
      <c r="BL107" s="18" t="s">
        <v>136</v>
      </c>
      <c r="BM107" s="230" t="s">
        <v>185</v>
      </c>
    </row>
    <row r="108" s="2" customFormat="1">
      <c r="A108" s="39"/>
      <c r="B108" s="40"/>
      <c r="C108" s="41"/>
      <c r="D108" s="232" t="s">
        <v>125</v>
      </c>
      <c r="E108" s="41"/>
      <c r="F108" s="233" t="s">
        <v>186</v>
      </c>
      <c r="G108" s="41"/>
      <c r="H108" s="41"/>
      <c r="I108" s="137"/>
      <c r="J108" s="41"/>
      <c r="K108" s="41"/>
      <c r="L108" s="45"/>
      <c r="M108" s="234"/>
      <c r="N108" s="23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125</v>
      </c>
      <c r="AU108" s="18" t="s">
        <v>131</v>
      </c>
    </row>
    <row r="109" s="2" customFormat="1">
      <c r="A109" s="39"/>
      <c r="B109" s="40"/>
      <c r="C109" s="41"/>
      <c r="D109" s="232" t="s">
        <v>161</v>
      </c>
      <c r="E109" s="41"/>
      <c r="F109" s="240" t="s">
        <v>187</v>
      </c>
      <c r="G109" s="41"/>
      <c r="H109" s="41"/>
      <c r="I109" s="137"/>
      <c r="J109" s="41"/>
      <c r="K109" s="41"/>
      <c r="L109" s="45"/>
      <c r="M109" s="234"/>
      <c r="N109" s="23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161</v>
      </c>
      <c r="AU109" s="18" t="s">
        <v>131</v>
      </c>
    </row>
    <row r="110" s="13" customFormat="1">
      <c r="A110" s="13"/>
      <c r="B110" s="241"/>
      <c r="C110" s="242"/>
      <c r="D110" s="232" t="s">
        <v>163</v>
      </c>
      <c r="E110" s="243" t="s">
        <v>19</v>
      </c>
      <c r="F110" s="244" t="s">
        <v>188</v>
      </c>
      <c r="G110" s="242"/>
      <c r="H110" s="245">
        <v>19.030000000000001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1" t="s">
        <v>163</v>
      </c>
      <c r="AU110" s="251" t="s">
        <v>131</v>
      </c>
      <c r="AV110" s="13" t="s">
        <v>82</v>
      </c>
      <c r="AW110" s="13" t="s">
        <v>33</v>
      </c>
      <c r="AX110" s="13" t="s">
        <v>72</v>
      </c>
      <c r="AY110" s="251" t="s">
        <v>115</v>
      </c>
    </row>
    <row r="111" s="13" customFormat="1">
      <c r="A111" s="13"/>
      <c r="B111" s="241"/>
      <c r="C111" s="242"/>
      <c r="D111" s="232" t="s">
        <v>163</v>
      </c>
      <c r="E111" s="243" t="s">
        <v>19</v>
      </c>
      <c r="F111" s="244" t="s">
        <v>189</v>
      </c>
      <c r="G111" s="242"/>
      <c r="H111" s="245">
        <v>9.5999999999999996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163</v>
      </c>
      <c r="AU111" s="251" t="s">
        <v>131</v>
      </c>
      <c r="AV111" s="13" t="s">
        <v>82</v>
      </c>
      <c r="AW111" s="13" t="s">
        <v>33</v>
      </c>
      <c r="AX111" s="13" t="s">
        <v>72</v>
      </c>
      <c r="AY111" s="251" t="s">
        <v>115</v>
      </c>
    </row>
    <row r="112" s="14" customFormat="1">
      <c r="A112" s="14"/>
      <c r="B112" s="252"/>
      <c r="C112" s="253"/>
      <c r="D112" s="232" t="s">
        <v>163</v>
      </c>
      <c r="E112" s="254" t="s">
        <v>19</v>
      </c>
      <c r="F112" s="255" t="s">
        <v>190</v>
      </c>
      <c r="G112" s="253"/>
      <c r="H112" s="256">
        <v>28.629999999999999</v>
      </c>
      <c r="I112" s="257"/>
      <c r="J112" s="253"/>
      <c r="K112" s="253"/>
      <c r="L112" s="258"/>
      <c r="M112" s="259"/>
      <c r="N112" s="260"/>
      <c r="O112" s="260"/>
      <c r="P112" s="260"/>
      <c r="Q112" s="260"/>
      <c r="R112" s="260"/>
      <c r="S112" s="260"/>
      <c r="T112" s="26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2" t="s">
        <v>163</v>
      </c>
      <c r="AU112" s="262" t="s">
        <v>131</v>
      </c>
      <c r="AV112" s="14" t="s">
        <v>136</v>
      </c>
      <c r="AW112" s="14" t="s">
        <v>33</v>
      </c>
      <c r="AX112" s="14" t="s">
        <v>80</v>
      </c>
      <c r="AY112" s="262" t="s">
        <v>115</v>
      </c>
    </row>
    <row r="113" s="12" customFormat="1" ht="20.88" customHeight="1">
      <c r="A113" s="12"/>
      <c r="B113" s="203"/>
      <c r="C113" s="204"/>
      <c r="D113" s="205" t="s">
        <v>71</v>
      </c>
      <c r="E113" s="217" t="s">
        <v>191</v>
      </c>
      <c r="F113" s="217" t="s">
        <v>192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SUM(P114:P131)</f>
        <v>0</v>
      </c>
      <c r="Q113" s="211"/>
      <c r="R113" s="212">
        <f>SUM(R114:R131)</f>
        <v>0</v>
      </c>
      <c r="S113" s="211"/>
      <c r="T113" s="213">
        <f>SUM(T114:T131)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4" t="s">
        <v>80</v>
      </c>
      <c r="AT113" s="215" t="s">
        <v>71</v>
      </c>
      <c r="AU113" s="215" t="s">
        <v>82</v>
      </c>
      <c r="AY113" s="214" t="s">
        <v>115</v>
      </c>
      <c r="BK113" s="216">
        <f>SUM(BK114:BK131)</f>
        <v>0</v>
      </c>
    </row>
    <row r="114" s="2" customFormat="1" ht="16.5" customHeight="1">
      <c r="A114" s="39"/>
      <c r="B114" s="40"/>
      <c r="C114" s="219" t="s">
        <v>193</v>
      </c>
      <c r="D114" s="219" t="s">
        <v>118</v>
      </c>
      <c r="E114" s="220" t="s">
        <v>194</v>
      </c>
      <c r="F114" s="221" t="s">
        <v>195</v>
      </c>
      <c r="G114" s="222" t="s">
        <v>167</v>
      </c>
      <c r="H114" s="223">
        <v>15</v>
      </c>
      <c r="I114" s="224"/>
      <c r="J114" s="225">
        <f>ROUND(I114*H114,2)</f>
        <v>0</v>
      </c>
      <c r="K114" s="221" t="s">
        <v>122</v>
      </c>
      <c r="L114" s="45"/>
      <c r="M114" s="226" t="s">
        <v>19</v>
      </c>
      <c r="N114" s="227" t="s">
        <v>43</v>
      </c>
      <c r="O114" s="8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136</v>
      </c>
      <c r="AT114" s="230" t="s">
        <v>118</v>
      </c>
      <c r="AU114" s="230" t="s">
        <v>131</v>
      </c>
      <c r="AY114" s="18" t="s">
        <v>115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80</v>
      </c>
      <c r="BK114" s="231">
        <f>ROUND(I114*H114,2)</f>
        <v>0</v>
      </c>
      <c r="BL114" s="18" t="s">
        <v>136</v>
      </c>
      <c r="BM114" s="230" t="s">
        <v>196</v>
      </c>
    </row>
    <row r="115" s="2" customFormat="1">
      <c r="A115" s="39"/>
      <c r="B115" s="40"/>
      <c r="C115" s="41"/>
      <c r="D115" s="232" t="s">
        <v>125</v>
      </c>
      <c r="E115" s="41"/>
      <c r="F115" s="233" t="s">
        <v>197</v>
      </c>
      <c r="G115" s="41"/>
      <c r="H115" s="41"/>
      <c r="I115" s="137"/>
      <c r="J115" s="41"/>
      <c r="K115" s="41"/>
      <c r="L115" s="45"/>
      <c r="M115" s="234"/>
      <c r="N115" s="23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125</v>
      </c>
      <c r="AU115" s="18" t="s">
        <v>131</v>
      </c>
    </row>
    <row r="116" s="2" customFormat="1">
      <c r="A116" s="39"/>
      <c r="B116" s="40"/>
      <c r="C116" s="41"/>
      <c r="D116" s="232" t="s">
        <v>161</v>
      </c>
      <c r="E116" s="41"/>
      <c r="F116" s="240" t="s">
        <v>198</v>
      </c>
      <c r="G116" s="41"/>
      <c r="H116" s="41"/>
      <c r="I116" s="137"/>
      <c r="J116" s="41"/>
      <c r="K116" s="41"/>
      <c r="L116" s="45"/>
      <c r="M116" s="234"/>
      <c r="N116" s="235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161</v>
      </c>
      <c r="AU116" s="18" t="s">
        <v>131</v>
      </c>
    </row>
    <row r="117" s="2" customFormat="1" ht="16.5" customHeight="1">
      <c r="A117" s="39"/>
      <c r="B117" s="40"/>
      <c r="C117" s="219" t="s">
        <v>199</v>
      </c>
      <c r="D117" s="219" t="s">
        <v>118</v>
      </c>
      <c r="E117" s="220" t="s">
        <v>200</v>
      </c>
      <c r="F117" s="221" t="s">
        <v>201</v>
      </c>
      <c r="G117" s="222" t="s">
        <v>167</v>
      </c>
      <c r="H117" s="223">
        <v>3</v>
      </c>
      <c r="I117" s="224"/>
      <c r="J117" s="225">
        <f>ROUND(I117*H117,2)</f>
        <v>0</v>
      </c>
      <c r="K117" s="221" t="s">
        <v>122</v>
      </c>
      <c r="L117" s="45"/>
      <c r="M117" s="226" t="s">
        <v>19</v>
      </c>
      <c r="N117" s="227" t="s">
        <v>43</v>
      </c>
      <c r="O117" s="85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0" t="s">
        <v>136</v>
      </c>
      <c r="AT117" s="230" t="s">
        <v>118</v>
      </c>
      <c r="AU117" s="230" t="s">
        <v>131</v>
      </c>
      <c r="AY117" s="18" t="s">
        <v>115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8" t="s">
        <v>80</v>
      </c>
      <c r="BK117" s="231">
        <f>ROUND(I117*H117,2)</f>
        <v>0</v>
      </c>
      <c r="BL117" s="18" t="s">
        <v>136</v>
      </c>
      <c r="BM117" s="230" t="s">
        <v>202</v>
      </c>
    </row>
    <row r="118" s="2" customFormat="1">
      <c r="A118" s="39"/>
      <c r="B118" s="40"/>
      <c r="C118" s="41"/>
      <c r="D118" s="232" t="s">
        <v>125</v>
      </c>
      <c r="E118" s="41"/>
      <c r="F118" s="233" t="s">
        <v>203</v>
      </c>
      <c r="G118" s="41"/>
      <c r="H118" s="41"/>
      <c r="I118" s="137"/>
      <c r="J118" s="41"/>
      <c r="K118" s="41"/>
      <c r="L118" s="45"/>
      <c r="M118" s="234"/>
      <c r="N118" s="235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125</v>
      </c>
      <c r="AU118" s="18" t="s">
        <v>131</v>
      </c>
    </row>
    <row r="119" s="2" customFormat="1">
      <c r="A119" s="39"/>
      <c r="B119" s="40"/>
      <c r="C119" s="41"/>
      <c r="D119" s="232" t="s">
        <v>161</v>
      </c>
      <c r="E119" s="41"/>
      <c r="F119" s="240" t="s">
        <v>198</v>
      </c>
      <c r="G119" s="41"/>
      <c r="H119" s="41"/>
      <c r="I119" s="137"/>
      <c r="J119" s="41"/>
      <c r="K119" s="41"/>
      <c r="L119" s="45"/>
      <c r="M119" s="234"/>
      <c r="N119" s="235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161</v>
      </c>
      <c r="AU119" s="18" t="s">
        <v>131</v>
      </c>
    </row>
    <row r="120" s="2" customFormat="1" ht="16.5" customHeight="1">
      <c r="A120" s="39"/>
      <c r="B120" s="40"/>
      <c r="C120" s="219" t="s">
        <v>204</v>
      </c>
      <c r="D120" s="219" t="s">
        <v>118</v>
      </c>
      <c r="E120" s="220" t="s">
        <v>205</v>
      </c>
      <c r="F120" s="221" t="s">
        <v>206</v>
      </c>
      <c r="G120" s="222" t="s">
        <v>167</v>
      </c>
      <c r="H120" s="223">
        <v>3</v>
      </c>
      <c r="I120" s="224"/>
      <c r="J120" s="225">
        <f>ROUND(I120*H120,2)</f>
        <v>0</v>
      </c>
      <c r="K120" s="221" t="s">
        <v>122</v>
      </c>
      <c r="L120" s="45"/>
      <c r="M120" s="226" t="s">
        <v>19</v>
      </c>
      <c r="N120" s="227" t="s">
        <v>43</v>
      </c>
      <c r="O120" s="8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136</v>
      </c>
      <c r="AT120" s="230" t="s">
        <v>118</v>
      </c>
      <c r="AU120" s="230" t="s">
        <v>131</v>
      </c>
      <c r="AY120" s="18" t="s">
        <v>115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80</v>
      </c>
      <c r="BK120" s="231">
        <f>ROUND(I120*H120,2)</f>
        <v>0</v>
      </c>
      <c r="BL120" s="18" t="s">
        <v>136</v>
      </c>
      <c r="BM120" s="230" t="s">
        <v>207</v>
      </c>
    </row>
    <row r="121" s="2" customFormat="1">
      <c r="A121" s="39"/>
      <c r="B121" s="40"/>
      <c r="C121" s="41"/>
      <c r="D121" s="232" t="s">
        <v>125</v>
      </c>
      <c r="E121" s="41"/>
      <c r="F121" s="233" t="s">
        <v>208</v>
      </c>
      <c r="G121" s="41"/>
      <c r="H121" s="41"/>
      <c r="I121" s="137"/>
      <c r="J121" s="41"/>
      <c r="K121" s="41"/>
      <c r="L121" s="45"/>
      <c r="M121" s="234"/>
      <c r="N121" s="235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125</v>
      </c>
      <c r="AU121" s="18" t="s">
        <v>131</v>
      </c>
    </row>
    <row r="122" s="2" customFormat="1">
      <c r="A122" s="39"/>
      <c r="B122" s="40"/>
      <c r="C122" s="41"/>
      <c r="D122" s="232" t="s">
        <v>161</v>
      </c>
      <c r="E122" s="41"/>
      <c r="F122" s="240" t="s">
        <v>198</v>
      </c>
      <c r="G122" s="41"/>
      <c r="H122" s="41"/>
      <c r="I122" s="137"/>
      <c r="J122" s="41"/>
      <c r="K122" s="41"/>
      <c r="L122" s="45"/>
      <c r="M122" s="234"/>
      <c r="N122" s="235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161</v>
      </c>
      <c r="AU122" s="18" t="s">
        <v>131</v>
      </c>
    </row>
    <row r="123" s="2" customFormat="1" ht="16.5" customHeight="1">
      <c r="A123" s="39"/>
      <c r="B123" s="40"/>
      <c r="C123" s="219" t="s">
        <v>209</v>
      </c>
      <c r="D123" s="219" t="s">
        <v>118</v>
      </c>
      <c r="E123" s="220" t="s">
        <v>210</v>
      </c>
      <c r="F123" s="221" t="s">
        <v>211</v>
      </c>
      <c r="G123" s="222" t="s">
        <v>167</v>
      </c>
      <c r="H123" s="223">
        <v>15</v>
      </c>
      <c r="I123" s="224"/>
      <c r="J123" s="225">
        <f>ROUND(I123*H123,2)</f>
        <v>0</v>
      </c>
      <c r="K123" s="221" t="s">
        <v>122</v>
      </c>
      <c r="L123" s="45"/>
      <c r="M123" s="226" t="s">
        <v>19</v>
      </c>
      <c r="N123" s="227" t="s">
        <v>43</v>
      </c>
      <c r="O123" s="8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136</v>
      </c>
      <c r="AT123" s="230" t="s">
        <v>118</v>
      </c>
      <c r="AU123" s="230" t="s">
        <v>131</v>
      </c>
      <c r="AY123" s="18" t="s">
        <v>115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80</v>
      </c>
      <c r="BK123" s="231">
        <f>ROUND(I123*H123,2)</f>
        <v>0</v>
      </c>
      <c r="BL123" s="18" t="s">
        <v>136</v>
      </c>
      <c r="BM123" s="230" t="s">
        <v>212</v>
      </c>
    </row>
    <row r="124" s="2" customFormat="1">
      <c r="A124" s="39"/>
      <c r="B124" s="40"/>
      <c r="C124" s="41"/>
      <c r="D124" s="232" t="s">
        <v>125</v>
      </c>
      <c r="E124" s="41"/>
      <c r="F124" s="233" t="s">
        <v>213</v>
      </c>
      <c r="G124" s="41"/>
      <c r="H124" s="41"/>
      <c r="I124" s="137"/>
      <c r="J124" s="41"/>
      <c r="K124" s="41"/>
      <c r="L124" s="45"/>
      <c r="M124" s="234"/>
      <c r="N124" s="235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125</v>
      </c>
      <c r="AU124" s="18" t="s">
        <v>131</v>
      </c>
    </row>
    <row r="125" s="2" customFormat="1">
      <c r="A125" s="39"/>
      <c r="B125" s="40"/>
      <c r="C125" s="41"/>
      <c r="D125" s="232" t="s">
        <v>161</v>
      </c>
      <c r="E125" s="41"/>
      <c r="F125" s="240" t="s">
        <v>198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161</v>
      </c>
      <c r="AU125" s="18" t="s">
        <v>131</v>
      </c>
    </row>
    <row r="126" s="2" customFormat="1" ht="16.5" customHeight="1">
      <c r="A126" s="39"/>
      <c r="B126" s="40"/>
      <c r="C126" s="219" t="s">
        <v>214</v>
      </c>
      <c r="D126" s="219" t="s">
        <v>118</v>
      </c>
      <c r="E126" s="220" t="s">
        <v>215</v>
      </c>
      <c r="F126" s="221" t="s">
        <v>216</v>
      </c>
      <c r="G126" s="222" t="s">
        <v>167</v>
      </c>
      <c r="H126" s="223">
        <v>3</v>
      </c>
      <c r="I126" s="224"/>
      <c r="J126" s="225">
        <f>ROUND(I126*H126,2)</f>
        <v>0</v>
      </c>
      <c r="K126" s="221" t="s">
        <v>122</v>
      </c>
      <c r="L126" s="45"/>
      <c r="M126" s="226" t="s">
        <v>19</v>
      </c>
      <c r="N126" s="227" t="s">
        <v>43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136</v>
      </c>
      <c r="AT126" s="230" t="s">
        <v>118</v>
      </c>
      <c r="AU126" s="230" t="s">
        <v>131</v>
      </c>
      <c r="AY126" s="18" t="s">
        <v>115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80</v>
      </c>
      <c r="BK126" s="231">
        <f>ROUND(I126*H126,2)</f>
        <v>0</v>
      </c>
      <c r="BL126" s="18" t="s">
        <v>136</v>
      </c>
      <c r="BM126" s="230" t="s">
        <v>217</v>
      </c>
    </row>
    <row r="127" s="2" customFormat="1">
      <c r="A127" s="39"/>
      <c r="B127" s="40"/>
      <c r="C127" s="41"/>
      <c r="D127" s="232" t="s">
        <v>125</v>
      </c>
      <c r="E127" s="41"/>
      <c r="F127" s="233" t="s">
        <v>218</v>
      </c>
      <c r="G127" s="41"/>
      <c r="H127" s="41"/>
      <c r="I127" s="137"/>
      <c r="J127" s="41"/>
      <c r="K127" s="41"/>
      <c r="L127" s="45"/>
      <c r="M127" s="234"/>
      <c r="N127" s="235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125</v>
      </c>
      <c r="AU127" s="18" t="s">
        <v>131</v>
      </c>
    </row>
    <row r="128" s="2" customFormat="1">
      <c r="A128" s="39"/>
      <c r="B128" s="40"/>
      <c r="C128" s="41"/>
      <c r="D128" s="232" t="s">
        <v>161</v>
      </c>
      <c r="E128" s="41"/>
      <c r="F128" s="240" t="s">
        <v>198</v>
      </c>
      <c r="G128" s="41"/>
      <c r="H128" s="41"/>
      <c r="I128" s="137"/>
      <c r="J128" s="41"/>
      <c r="K128" s="41"/>
      <c r="L128" s="45"/>
      <c r="M128" s="234"/>
      <c r="N128" s="235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161</v>
      </c>
      <c r="AU128" s="18" t="s">
        <v>131</v>
      </c>
    </row>
    <row r="129" s="2" customFormat="1" ht="16.5" customHeight="1">
      <c r="A129" s="39"/>
      <c r="B129" s="40"/>
      <c r="C129" s="219" t="s">
        <v>154</v>
      </c>
      <c r="D129" s="219" t="s">
        <v>118</v>
      </c>
      <c r="E129" s="220" t="s">
        <v>219</v>
      </c>
      <c r="F129" s="221" t="s">
        <v>220</v>
      </c>
      <c r="G129" s="222" t="s">
        <v>167</v>
      </c>
      <c r="H129" s="223">
        <v>3</v>
      </c>
      <c r="I129" s="224"/>
      <c r="J129" s="225">
        <f>ROUND(I129*H129,2)</f>
        <v>0</v>
      </c>
      <c r="K129" s="221" t="s">
        <v>122</v>
      </c>
      <c r="L129" s="45"/>
      <c r="M129" s="226" t="s">
        <v>19</v>
      </c>
      <c r="N129" s="227" t="s">
        <v>43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136</v>
      </c>
      <c r="AT129" s="230" t="s">
        <v>118</v>
      </c>
      <c r="AU129" s="230" t="s">
        <v>131</v>
      </c>
      <c r="AY129" s="18" t="s">
        <v>115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80</v>
      </c>
      <c r="BK129" s="231">
        <f>ROUND(I129*H129,2)</f>
        <v>0</v>
      </c>
      <c r="BL129" s="18" t="s">
        <v>136</v>
      </c>
      <c r="BM129" s="230" t="s">
        <v>221</v>
      </c>
    </row>
    <row r="130" s="2" customFormat="1">
      <c r="A130" s="39"/>
      <c r="B130" s="40"/>
      <c r="C130" s="41"/>
      <c r="D130" s="232" t="s">
        <v>125</v>
      </c>
      <c r="E130" s="41"/>
      <c r="F130" s="233" t="s">
        <v>222</v>
      </c>
      <c r="G130" s="41"/>
      <c r="H130" s="41"/>
      <c r="I130" s="137"/>
      <c r="J130" s="41"/>
      <c r="K130" s="41"/>
      <c r="L130" s="45"/>
      <c r="M130" s="234"/>
      <c r="N130" s="235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125</v>
      </c>
      <c r="AU130" s="18" t="s">
        <v>131</v>
      </c>
    </row>
    <row r="131" s="2" customFormat="1">
      <c r="A131" s="39"/>
      <c r="B131" s="40"/>
      <c r="C131" s="41"/>
      <c r="D131" s="232" t="s">
        <v>161</v>
      </c>
      <c r="E131" s="41"/>
      <c r="F131" s="240" t="s">
        <v>198</v>
      </c>
      <c r="G131" s="41"/>
      <c r="H131" s="41"/>
      <c r="I131" s="137"/>
      <c r="J131" s="41"/>
      <c r="K131" s="41"/>
      <c r="L131" s="45"/>
      <c r="M131" s="234"/>
      <c r="N131" s="23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161</v>
      </c>
      <c r="AU131" s="18" t="s">
        <v>131</v>
      </c>
    </row>
    <row r="132" s="12" customFormat="1" ht="22.8" customHeight="1">
      <c r="A132" s="12"/>
      <c r="B132" s="203"/>
      <c r="C132" s="204"/>
      <c r="D132" s="205" t="s">
        <v>71</v>
      </c>
      <c r="E132" s="217" t="s">
        <v>209</v>
      </c>
      <c r="F132" s="217" t="s">
        <v>223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P133+P151</f>
        <v>0</v>
      </c>
      <c r="Q132" s="211"/>
      <c r="R132" s="212">
        <f>R133+R151</f>
        <v>0</v>
      </c>
      <c r="S132" s="211"/>
      <c r="T132" s="213">
        <f>T133+T151</f>
        <v>7.5577279999999991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80</v>
      </c>
      <c r="AT132" s="215" t="s">
        <v>71</v>
      </c>
      <c r="AU132" s="215" t="s">
        <v>80</v>
      </c>
      <c r="AY132" s="214" t="s">
        <v>115</v>
      </c>
      <c r="BK132" s="216">
        <f>BK133+BK151</f>
        <v>0</v>
      </c>
    </row>
    <row r="133" s="12" customFormat="1" ht="20.88" customHeight="1">
      <c r="A133" s="12"/>
      <c r="B133" s="203"/>
      <c r="C133" s="204"/>
      <c r="D133" s="205" t="s">
        <v>71</v>
      </c>
      <c r="E133" s="217" t="s">
        <v>224</v>
      </c>
      <c r="F133" s="217" t="s">
        <v>225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SUM(P134:P150)</f>
        <v>0</v>
      </c>
      <c r="Q133" s="211"/>
      <c r="R133" s="212">
        <f>SUM(R134:R150)</f>
        <v>0</v>
      </c>
      <c r="S133" s="211"/>
      <c r="T133" s="213">
        <f>SUM(T134:T150)</f>
        <v>7.5577279999999991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80</v>
      </c>
      <c r="AT133" s="215" t="s">
        <v>71</v>
      </c>
      <c r="AU133" s="215" t="s">
        <v>82</v>
      </c>
      <c r="AY133" s="214" t="s">
        <v>115</v>
      </c>
      <c r="BK133" s="216">
        <f>SUM(BK134:BK150)</f>
        <v>0</v>
      </c>
    </row>
    <row r="134" s="2" customFormat="1" ht="16.5" customHeight="1">
      <c r="A134" s="39"/>
      <c r="B134" s="40"/>
      <c r="C134" s="219" t="s">
        <v>226</v>
      </c>
      <c r="D134" s="219" t="s">
        <v>118</v>
      </c>
      <c r="E134" s="220" t="s">
        <v>227</v>
      </c>
      <c r="F134" s="221" t="s">
        <v>228</v>
      </c>
      <c r="G134" s="222" t="s">
        <v>229</v>
      </c>
      <c r="H134" s="223">
        <v>2.0499999999999998</v>
      </c>
      <c r="I134" s="224"/>
      <c r="J134" s="225">
        <f>ROUND(I134*H134,2)</f>
        <v>0</v>
      </c>
      <c r="K134" s="221" t="s">
        <v>122</v>
      </c>
      <c r="L134" s="45"/>
      <c r="M134" s="226" t="s">
        <v>19</v>
      </c>
      <c r="N134" s="227" t="s">
        <v>43</v>
      </c>
      <c r="O134" s="85"/>
      <c r="P134" s="228">
        <f>O134*H134</f>
        <v>0</v>
      </c>
      <c r="Q134" s="228">
        <v>0</v>
      </c>
      <c r="R134" s="228">
        <f>Q134*H134</f>
        <v>0</v>
      </c>
      <c r="S134" s="228">
        <v>2.3999999999999999</v>
      </c>
      <c r="T134" s="229">
        <f>S134*H134</f>
        <v>4.919999999999999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136</v>
      </c>
      <c r="AT134" s="230" t="s">
        <v>118</v>
      </c>
      <c r="AU134" s="230" t="s">
        <v>131</v>
      </c>
      <c r="AY134" s="18" t="s">
        <v>115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80</v>
      </c>
      <c r="BK134" s="231">
        <f>ROUND(I134*H134,2)</f>
        <v>0</v>
      </c>
      <c r="BL134" s="18" t="s">
        <v>136</v>
      </c>
      <c r="BM134" s="230" t="s">
        <v>230</v>
      </c>
    </row>
    <row r="135" s="2" customFormat="1">
      <c r="A135" s="39"/>
      <c r="B135" s="40"/>
      <c r="C135" s="41"/>
      <c r="D135" s="232" t="s">
        <v>125</v>
      </c>
      <c r="E135" s="41"/>
      <c r="F135" s="233" t="s">
        <v>231</v>
      </c>
      <c r="G135" s="41"/>
      <c r="H135" s="41"/>
      <c r="I135" s="137"/>
      <c r="J135" s="41"/>
      <c r="K135" s="41"/>
      <c r="L135" s="45"/>
      <c r="M135" s="234"/>
      <c r="N135" s="235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125</v>
      </c>
      <c r="AU135" s="18" t="s">
        <v>131</v>
      </c>
    </row>
    <row r="136" s="13" customFormat="1">
      <c r="A136" s="13"/>
      <c r="B136" s="241"/>
      <c r="C136" s="242"/>
      <c r="D136" s="232" t="s">
        <v>163</v>
      </c>
      <c r="E136" s="243" t="s">
        <v>19</v>
      </c>
      <c r="F136" s="244" t="s">
        <v>232</v>
      </c>
      <c r="G136" s="242"/>
      <c r="H136" s="245">
        <v>2.0499999999999998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163</v>
      </c>
      <c r="AU136" s="251" t="s">
        <v>131</v>
      </c>
      <c r="AV136" s="13" t="s">
        <v>82</v>
      </c>
      <c r="AW136" s="13" t="s">
        <v>33</v>
      </c>
      <c r="AX136" s="13" t="s">
        <v>80</v>
      </c>
      <c r="AY136" s="251" t="s">
        <v>115</v>
      </c>
    </row>
    <row r="137" s="2" customFormat="1" ht="16.5" customHeight="1">
      <c r="A137" s="39"/>
      <c r="B137" s="40"/>
      <c r="C137" s="219" t="s">
        <v>233</v>
      </c>
      <c r="D137" s="219" t="s">
        <v>118</v>
      </c>
      <c r="E137" s="220" t="s">
        <v>234</v>
      </c>
      <c r="F137" s="221" t="s">
        <v>235</v>
      </c>
      <c r="G137" s="222" t="s">
        <v>167</v>
      </c>
      <c r="H137" s="223">
        <v>23</v>
      </c>
      <c r="I137" s="224"/>
      <c r="J137" s="225">
        <f>ROUND(I137*H137,2)</f>
        <v>0</v>
      </c>
      <c r="K137" s="221" t="s">
        <v>19</v>
      </c>
      <c r="L137" s="45"/>
      <c r="M137" s="226" t="s">
        <v>19</v>
      </c>
      <c r="N137" s="227" t="s">
        <v>43</v>
      </c>
      <c r="O137" s="8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136</v>
      </c>
      <c r="AT137" s="230" t="s">
        <v>118</v>
      </c>
      <c r="AU137" s="230" t="s">
        <v>131</v>
      </c>
      <c r="AY137" s="18" t="s">
        <v>115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80</v>
      </c>
      <c r="BK137" s="231">
        <f>ROUND(I137*H137,2)</f>
        <v>0</v>
      </c>
      <c r="BL137" s="18" t="s">
        <v>136</v>
      </c>
      <c r="BM137" s="230" t="s">
        <v>236</v>
      </c>
    </row>
    <row r="138" s="2" customFormat="1">
      <c r="A138" s="39"/>
      <c r="B138" s="40"/>
      <c r="C138" s="41"/>
      <c r="D138" s="232" t="s">
        <v>125</v>
      </c>
      <c r="E138" s="41"/>
      <c r="F138" s="233" t="s">
        <v>235</v>
      </c>
      <c r="G138" s="41"/>
      <c r="H138" s="41"/>
      <c r="I138" s="137"/>
      <c r="J138" s="41"/>
      <c r="K138" s="41"/>
      <c r="L138" s="45"/>
      <c r="M138" s="234"/>
      <c r="N138" s="23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125</v>
      </c>
      <c r="AU138" s="18" t="s">
        <v>131</v>
      </c>
    </row>
    <row r="139" s="2" customFormat="1">
      <c r="A139" s="39"/>
      <c r="B139" s="40"/>
      <c r="C139" s="41"/>
      <c r="D139" s="232" t="s">
        <v>161</v>
      </c>
      <c r="E139" s="41"/>
      <c r="F139" s="240" t="s">
        <v>237</v>
      </c>
      <c r="G139" s="41"/>
      <c r="H139" s="41"/>
      <c r="I139" s="137"/>
      <c r="J139" s="41"/>
      <c r="K139" s="41"/>
      <c r="L139" s="45"/>
      <c r="M139" s="234"/>
      <c r="N139" s="235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161</v>
      </c>
      <c r="AU139" s="18" t="s">
        <v>131</v>
      </c>
    </row>
    <row r="140" s="2" customFormat="1" ht="16.5" customHeight="1">
      <c r="A140" s="39"/>
      <c r="B140" s="40"/>
      <c r="C140" s="219" t="s">
        <v>238</v>
      </c>
      <c r="D140" s="219" t="s">
        <v>118</v>
      </c>
      <c r="E140" s="220" t="s">
        <v>239</v>
      </c>
      <c r="F140" s="221" t="s">
        <v>240</v>
      </c>
      <c r="G140" s="222" t="s">
        <v>167</v>
      </c>
      <c r="H140" s="223">
        <v>25</v>
      </c>
      <c r="I140" s="224"/>
      <c r="J140" s="225">
        <f>ROUND(I140*H140,2)</f>
        <v>0</v>
      </c>
      <c r="K140" s="221" t="s">
        <v>122</v>
      </c>
      <c r="L140" s="45"/>
      <c r="M140" s="226" t="s">
        <v>19</v>
      </c>
      <c r="N140" s="227" t="s">
        <v>43</v>
      </c>
      <c r="O140" s="85"/>
      <c r="P140" s="228">
        <f>O140*H140</f>
        <v>0</v>
      </c>
      <c r="Q140" s="228">
        <v>0</v>
      </c>
      <c r="R140" s="228">
        <f>Q140*H140</f>
        <v>0</v>
      </c>
      <c r="S140" s="228">
        <v>0.065699999999999995</v>
      </c>
      <c r="T140" s="229">
        <f>S140*H140</f>
        <v>1.6424999999999999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136</v>
      </c>
      <c r="AT140" s="230" t="s">
        <v>118</v>
      </c>
      <c r="AU140" s="230" t="s">
        <v>131</v>
      </c>
      <c r="AY140" s="18" t="s">
        <v>115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80</v>
      </c>
      <c r="BK140" s="231">
        <f>ROUND(I140*H140,2)</f>
        <v>0</v>
      </c>
      <c r="BL140" s="18" t="s">
        <v>136</v>
      </c>
      <c r="BM140" s="230" t="s">
        <v>241</v>
      </c>
    </row>
    <row r="141" s="2" customFormat="1">
      <c r="A141" s="39"/>
      <c r="B141" s="40"/>
      <c r="C141" s="41"/>
      <c r="D141" s="232" t="s">
        <v>125</v>
      </c>
      <c r="E141" s="41"/>
      <c r="F141" s="233" t="s">
        <v>242</v>
      </c>
      <c r="G141" s="41"/>
      <c r="H141" s="41"/>
      <c r="I141" s="137"/>
      <c r="J141" s="41"/>
      <c r="K141" s="41"/>
      <c r="L141" s="45"/>
      <c r="M141" s="234"/>
      <c r="N141" s="235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125</v>
      </c>
      <c r="AU141" s="18" t="s">
        <v>131</v>
      </c>
    </row>
    <row r="142" s="2" customFormat="1">
      <c r="A142" s="39"/>
      <c r="B142" s="40"/>
      <c r="C142" s="41"/>
      <c r="D142" s="232" t="s">
        <v>161</v>
      </c>
      <c r="E142" s="41"/>
      <c r="F142" s="240" t="s">
        <v>237</v>
      </c>
      <c r="G142" s="41"/>
      <c r="H142" s="41"/>
      <c r="I142" s="137"/>
      <c r="J142" s="41"/>
      <c r="K142" s="41"/>
      <c r="L142" s="45"/>
      <c r="M142" s="234"/>
      <c r="N142" s="235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161</v>
      </c>
      <c r="AU142" s="18" t="s">
        <v>131</v>
      </c>
    </row>
    <row r="143" s="13" customFormat="1">
      <c r="A143" s="13"/>
      <c r="B143" s="241"/>
      <c r="C143" s="242"/>
      <c r="D143" s="232" t="s">
        <v>163</v>
      </c>
      <c r="E143" s="243" t="s">
        <v>19</v>
      </c>
      <c r="F143" s="244" t="s">
        <v>243</v>
      </c>
      <c r="G143" s="242"/>
      <c r="H143" s="245">
        <v>25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163</v>
      </c>
      <c r="AU143" s="251" t="s">
        <v>131</v>
      </c>
      <c r="AV143" s="13" t="s">
        <v>82</v>
      </c>
      <c r="AW143" s="13" t="s">
        <v>33</v>
      </c>
      <c r="AX143" s="13" t="s">
        <v>80</v>
      </c>
      <c r="AY143" s="251" t="s">
        <v>115</v>
      </c>
    </row>
    <row r="144" s="2" customFormat="1" ht="16.5" customHeight="1">
      <c r="A144" s="39"/>
      <c r="B144" s="40"/>
      <c r="C144" s="219" t="s">
        <v>8</v>
      </c>
      <c r="D144" s="219" t="s">
        <v>118</v>
      </c>
      <c r="E144" s="220" t="s">
        <v>244</v>
      </c>
      <c r="F144" s="221" t="s">
        <v>245</v>
      </c>
      <c r="G144" s="222" t="s">
        <v>184</v>
      </c>
      <c r="H144" s="223">
        <v>56.100000000000001</v>
      </c>
      <c r="I144" s="224"/>
      <c r="J144" s="225">
        <f>ROUND(I144*H144,2)</f>
        <v>0</v>
      </c>
      <c r="K144" s="221" t="s">
        <v>122</v>
      </c>
      <c r="L144" s="45"/>
      <c r="M144" s="226" t="s">
        <v>19</v>
      </c>
      <c r="N144" s="227" t="s">
        <v>43</v>
      </c>
      <c r="O144" s="85"/>
      <c r="P144" s="228">
        <f>O144*H144</f>
        <v>0</v>
      </c>
      <c r="Q144" s="228">
        <v>0</v>
      </c>
      <c r="R144" s="228">
        <f>Q144*H144</f>
        <v>0</v>
      </c>
      <c r="S144" s="228">
        <v>0.00348</v>
      </c>
      <c r="T144" s="229">
        <f>S144*H144</f>
        <v>0.19522800000000001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136</v>
      </c>
      <c r="AT144" s="230" t="s">
        <v>118</v>
      </c>
      <c r="AU144" s="230" t="s">
        <v>131</v>
      </c>
      <c r="AY144" s="18" t="s">
        <v>115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80</v>
      </c>
      <c r="BK144" s="231">
        <f>ROUND(I144*H144,2)</f>
        <v>0</v>
      </c>
      <c r="BL144" s="18" t="s">
        <v>136</v>
      </c>
      <c r="BM144" s="230" t="s">
        <v>246</v>
      </c>
    </row>
    <row r="145" s="2" customFormat="1">
      <c r="A145" s="39"/>
      <c r="B145" s="40"/>
      <c r="C145" s="41"/>
      <c r="D145" s="232" t="s">
        <v>125</v>
      </c>
      <c r="E145" s="41"/>
      <c r="F145" s="233" t="s">
        <v>247</v>
      </c>
      <c r="G145" s="41"/>
      <c r="H145" s="41"/>
      <c r="I145" s="137"/>
      <c r="J145" s="41"/>
      <c r="K145" s="41"/>
      <c r="L145" s="45"/>
      <c r="M145" s="234"/>
      <c r="N145" s="235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125</v>
      </c>
      <c r="AU145" s="18" t="s">
        <v>131</v>
      </c>
    </row>
    <row r="146" s="2" customFormat="1">
      <c r="A146" s="39"/>
      <c r="B146" s="40"/>
      <c r="C146" s="41"/>
      <c r="D146" s="232" t="s">
        <v>161</v>
      </c>
      <c r="E146" s="41"/>
      <c r="F146" s="240" t="s">
        <v>248</v>
      </c>
      <c r="G146" s="41"/>
      <c r="H146" s="41"/>
      <c r="I146" s="137"/>
      <c r="J146" s="41"/>
      <c r="K146" s="41"/>
      <c r="L146" s="45"/>
      <c r="M146" s="234"/>
      <c r="N146" s="23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161</v>
      </c>
      <c r="AU146" s="18" t="s">
        <v>131</v>
      </c>
    </row>
    <row r="147" s="13" customFormat="1">
      <c r="A147" s="13"/>
      <c r="B147" s="241"/>
      <c r="C147" s="242"/>
      <c r="D147" s="232" t="s">
        <v>163</v>
      </c>
      <c r="E147" s="243" t="s">
        <v>19</v>
      </c>
      <c r="F147" s="244" t="s">
        <v>249</v>
      </c>
      <c r="G147" s="242"/>
      <c r="H147" s="245">
        <v>56.100000000000001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163</v>
      </c>
      <c r="AU147" s="251" t="s">
        <v>131</v>
      </c>
      <c r="AV147" s="13" t="s">
        <v>82</v>
      </c>
      <c r="AW147" s="13" t="s">
        <v>33</v>
      </c>
      <c r="AX147" s="13" t="s">
        <v>80</v>
      </c>
      <c r="AY147" s="251" t="s">
        <v>115</v>
      </c>
    </row>
    <row r="148" s="2" customFormat="1" ht="16.5" customHeight="1">
      <c r="A148" s="39"/>
      <c r="B148" s="40"/>
      <c r="C148" s="219" t="s">
        <v>191</v>
      </c>
      <c r="D148" s="219" t="s">
        <v>118</v>
      </c>
      <c r="E148" s="220" t="s">
        <v>250</v>
      </c>
      <c r="F148" s="221" t="s">
        <v>251</v>
      </c>
      <c r="G148" s="222" t="s">
        <v>167</v>
      </c>
      <c r="H148" s="223">
        <v>2</v>
      </c>
      <c r="I148" s="224"/>
      <c r="J148" s="225">
        <f>ROUND(I148*H148,2)</f>
        <v>0</v>
      </c>
      <c r="K148" s="221" t="s">
        <v>122</v>
      </c>
      <c r="L148" s="45"/>
      <c r="M148" s="226" t="s">
        <v>19</v>
      </c>
      <c r="N148" s="227" t="s">
        <v>43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0.40000000000000002</v>
      </c>
      <c r="T148" s="229">
        <f>S148*H148</f>
        <v>0.80000000000000004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136</v>
      </c>
      <c r="AT148" s="230" t="s">
        <v>118</v>
      </c>
      <c r="AU148" s="230" t="s">
        <v>131</v>
      </c>
      <c r="AY148" s="18" t="s">
        <v>115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80</v>
      </c>
      <c r="BK148" s="231">
        <f>ROUND(I148*H148,2)</f>
        <v>0</v>
      </c>
      <c r="BL148" s="18" t="s">
        <v>136</v>
      </c>
      <c r="BM148" s="230" t="s">
        <v>252</v>
      </c>
    </row>
    <row r="149" s="2" customFormat="1">
      <c r="A149" s="39"/>
      <c r="B149" s="40"/>
      <c r="C149" s="41"/>
      <c r="D149" s="232" t="s">
        <v>125</v>
      </c>
      <c r="E149" s="41"/>
      <c r="F149" s="233" t="s">
        <v>253</v>
      </c>
      <c r="G149" s="41"/>
      <c r="H149" s="41"/>
      <c r="I149" s="137"/>
      <c r="J149" s="41"/>
      <c r="K149" s="41"/>
      <c r="L149" s="45"/>
      <c r="M149" s="234"/>
      <c r="N149" s="23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125</v>
      </c>
      <c r="AU149" s="18" t="s">
        <v>131</v>
      </c>
    </row>
    <row r="150" s="2" customFormat="1">
      <c r="A150" s="39"/>
      <c r="B150" s="40"/>
      <c r="C150" s="41"/>
      <c r="D150" s="232" t="s">
        <v>161</v>
      </c>
      <c r="E150" s="41"/>
      <c r="F150" s="240" t="s">
        <v>237</v>
      </c>
      <c r="G150" s="41"/>
      <c r="H150" s="41"/>
      <c r="I150" s="137"/>
      <c r="J150" s="41"/>
      <c r="K150" s="41"/>
      <c r="L150" s="45"/>
      <c r="M150" s="234"/>
      <c r="N150" s="235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161</v>
      </c>
      <c r="AU150" s="18" t="s">
        <v>131</v>
      </c>
    </row>
    <row r="151" s="12" customFormat="1" ht="20.88" customHeight="1">
      <c r="A151" s="12"/>
      <c r="B151" s="203"/>
      <c r="C151" s="204"/>
      <c r="D151" s="205" t="s">
        <v>71</v>
      </c>
      <c r="E151" s="217" t="s">
        <v>254</v>
      </c>
      <c r="F151" s="217" t="s">
        <v>255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SUM(P152:P156)</f>
        <v>0</v>
      </c>
      <c r="Q151" s="211"/>
      <c r="R151" s="212">
        <f>SUM(R152:R156)</f>
        <v>0</v>
      </c>
      <c r="S151" s="211"/>
      <c r="T151" s="213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80</v>
      </c>
      <c r="AT151" s="215" t="s">
        <v>71</v>
      </c>
      <c r="AU151" s="215" t="s">
        <v>82</v>
      </c>
      <c r="AY151" s="214" t="s">
        <v>115</v>
      </c>
      <c r="BK151" s="216">
        <f>SUM(BK152:BK156)</f>
        <v>0</v>
      </c>
    </row>
    <row r="152" s="2" customFormat="1" ht="16.5" customHeight="1">
      <c r="A152" s="39"/>
      <c r="B152" s="40"/>
      <c r="C152" s="219" t="s">
        <v>256</v>
      </c>
      <c r="D152" s="219" t="s">
        <v>118</v>
      </c>
      <c r="E152" s="220" t="s">
        <v>257</v>
      </c>
      <c r="F152" s="221" t="s">
        <v>258</v>
      </c>
      <c r="G152" s="222" t="s">
        <v>158</v>
      </c>
      <c r="H152" s="223">
        <v>8.1999999999999993</v>
      </c>
      <c r="I152" s="224"/>
      <c r="J152" s="225">
        <f>ROUND(I152*H152,2)</f>
        <v>0</v>
      </c>
      <c r="K152" s="221" t="s">
        <v>122</v>
      </c>
      <c r="L152" s="45"/>
      <c r="M152" s="226" t="s">
        <v>19</v>
      </c>
      <c r="N152" s="227" t="s">
        <v>43</v>
      </c>
      <c r="O152" s="85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136</v>
      </c>
      <c r="AT152" s="230" t="s">
        <v>118</v>
      </c>
      <c r="AU152" s="230" t="s">
        <v>131</v>
      </c>
      <c r="AY152" s="18" t="s">
        <v>115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80</v>
      </c>
      <c r="BK152" s="231">
        <f>ROUND(I152*H152,2)</f>
        <v>0</v>
      </c>
      <c r="BL152" s="18" t="s">
        <v>136</v>
      </c>
      <c r="BM152" s="230" t="s">
        <v>259</v>
      </c>
    </row>
    <row r="153" s="2" customFormat="1">
      <c r="A153" s="39"/>
      <c r="B153" s="40"/>
      <c r="C153" s="41"/>
      <c r="D153" s="232" t="s">
        <v>125</v>
      </c>
      <c r="E153" s="41"/>
      <c r="F153" s="233" t="s">
        <v>258</v>
      </c>
      <c r="G153" s="41"/>
      <c r="H153" s="41"/>
      <c r="I153" s="137"/>
      <c r="J153" s="41"/>
      <c r="K153" s="41"/>
      <c r="L153" s="45"/>
      <c r="M153" s="234"/>
      <c r="N153" s="235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125</v>
      </c>
      <c r="AU153" s="18" t="s">
        <v>131</v>
      </c>
    </row>
    <row r="154" s="2" customFormat="1">
      <c r="A154" s="39"/>
      <c r="B154" s="40"/>
      <c r="C154" s="41"/>
      <c r="D154" s="232" t="s">
        <v>161</v>
      </c>
      <c r="E154" s="41"/>
      <c r="F154" s="240" t="s">
        <v>260</v>
      </c>
      <c r="G154" s="41"/>
      <c r="H154" s="41"/>
      <c r="I154" s="137"/>
      <c r="J154" s="41"/>
      <c r="K154" s="41"/>
      <c r="L154" s="45"/>
      <c r="M154" s="234"/>
      <c r="N154" s="235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161</v>
      </c>
      <c r="AU154" s="18" t="s">
        <v>131</v>
      </c>
    </row>
    <row r="155" s="15" customFormat="1">
      <c r="A155" s="15"/>
      <c r="B155" s="263"/>
      <c r="C155" s="264"/>
      <c r="D155" s="232" t="s">
        <v>163</v>
      </c>
      <c r="E155" s="265" t="s">
        <v>19</v>
      </c>
      <c r="F155" s="266" t="s">
        <v>261</v>
      </c>
      <c r="G155" s="264"/>
      <c r="H155" s="265" t="s">
        <v>19</v>
      </c>
      <c r="I155" s="267"/>
      <c r="J155" s="264"/>
      <c r="K155" s="264"/>
      <c r="L155" s="268"/>
      <c r="M155" s="269"/>
      <c r="N155" s="270"/>
      <c r="O155" s="270"/>
      <c r="P155" s="270"/>
      <c r="Q155" s="270"/>
      <c r="R155" s="270"/>
      <c r="S155" s="270"/>
      <c r="T155" s="27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2" t="s">
        <v>163</v>
      </c>
      <c r="AU155" s="272" t="s">
        <v>131</v>
      </c>
      <c r="AV155" s="15" t="s">
        <v>80</v>
      </c>
      <c r="AW155" s="15" t="s">
        <v>33</v>
      </c>
      <c r="AX155" s="15" t="s">
        <v>72</v>
      </c>
      <c r="AY155" s="272" t="s">
        <v>115</v>
      </c>
    </row>
    <row r="156" s="13" customFormat="1">
      <c r="A156" s="13"/>
      <c r="B156" s="241"/>
      <c r="C156" s="242"/>
      <c r="D156" s="232" t="s">
        <v>163</v>
      </c>
      <c r="E156" s="243" t="s">
        <v>19</v>
      </c>
      <c r="F156" s="244" t="s">
        <v>262</v>
      </c>
      <c r="G156" s="242"/>
      <c r="H156" s="245">
        <v>8.1999999999999993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163</v>
      </c>
      <c r="AU156" s="251" t="s">
        <v>131</v>
      </c>
      <c r="AV156" s="13" t="s">
        <v>82</v>
      </c>
      <c r="AW156" s="13" t="s">
        <v>33</v>
      </c>
      <c r="AX156" s="13" t="s">
        <v>80</v>
      </c>
      <c r="AY156" s="251" t="s">
        <v>115</v>
      </c>
    </row>
    <row r="157" s="12" customFormat="1" ht="22.8" customHeight="1">
      <c r="A157" s="12"/>
      <c r="B157" s="203"/>
      <c r="C157" s="204"/>
      <c r="D157" s="205" t="s">
        <v>71</v>
      </c>
      <c r="E157" s="217" t="s">
        <v>263</v>
      </c>
      <c r="F157" s="217" t="s">
        <v>264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SUM(P158:P175)</f>
        <v>0</v>
      </c>
      <c r="Q157" s="211"/>
      <c r="R157" s="212">
        <f>SUM(R158:R175)</f>
        <v>0</v>
      </c>
      <c r="S157" s="211"/>
      <c r="T157" s="213">
        <f>SUM(T158:T175)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80</v>
      </c>
      <c r="AT157" s="215" t="s">
        <v>71</v>
      </c>
      <c r="AU157" s="215" t="s">
        <v>80</v>
      </c>
      <c r="AY157" s="214" t="s">
        <v>115</v>
      </c>
      <c r="BK157" s="216">
        <f>SUM(BK158:BK175)</f>
        <v>0</v>
      </c>
    </row>
    <row r="158" s="2" customFormat="1" ht="16.5" customHeight="1">
      <c r="A158" s="39"/>
      <c r="B158" s="40"/>
      <c r="C158" s="219" t="s">
        <v>265</v>
      </c>
      <c r="D158" s="219" t="s">
        <v>118</v>
      </c>
      <c r="E158" s="220" t="s">
        <v>266</v>
      </c>
      <c r="F158" s="221" t="s">
        <v>267</v>
      </c>
      <c r="G158" s="222" t="s">
        <v>268</v>
      </c>
      <c r="H158" s="223">
        <v>15.27</v>
      </c>
      <c r="I158" s="224"/>
      <c r="J158" s="225">
        <f>ROUND(I158*H158,2)</f>
        <v>0</v>
      </c>
      <c r="K158" s="221" t="s">
        <v>122</v>
      </c>
      <c r="L158" s="45"/>
      <c r="M158" s="226" t="s">
        <v>19</v>
      </c>
      <c r="N158" s="227" t="s">
        <v>43</v>
      </c>
      <c r="O158" s="8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136</v>
      </c>
      <c r="AT158" s="230" t="s">
        <v>118</v>
      </c>
      <c r="AU158" s="230" t="s">
        <v>82</v>
      </c>
      <c r="AY158" s="18" t="s">
        <v>115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80</v>
      </c>
      <c r="BK158" s="231">
        <f>ROUND(I158*H158,2)</f>
        <v>0</v>
      </c>
      <c r="BL158" s="18" t="s">
        <v>136</v>
      </c>
      <c r="BM158" s="230" t="s">
        <v>269</v>
      </c>
    </row>
    <row r="159" s="2" customFormat="1">
      <c r="A159" s="39"/>
      <c r="B159" s="40"/>
      <c r="C159" s="41"/>
      <c r="D159" s="232" t="s">
        <v>125</v>
      </c>
      <c r="E159" s="41"/>
      <c r="F159" s="233" t="s">
        <v>270</v>
      </c>
      <c r="G159" s="41"/>
      <c r="H159" s="41"/>
      <c r="I159" s="137"/>
      <c r="J159" s="41"/>
      <c r="K159" s="41"/>
      <c r="L159" s="45"/>
      <c r="M159" s="234"/>
      <c r="N159" s="23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125</v>
      </c>
      <c r="AU159" s="18" t="s">
        <v>82</v>
      </c>
    </row>
    <row r="160" s="2" customFormat="1">
      <c r="A160" s="39"/>
      <c r="B160" s="40"/>
      <c r="C160" s="41"/>
      <c r="D160" s="232" t="s">
        <v>161</v>
      </c>
      <c r="E160" s="41"/>
      <c r="F160" s="240" t="s">
        <v>271</v>
      </c>
      <c r="G160" s="41"/>
      <c r="H160" s="41"/>
      <c r="I160" s="137"/>
      <c r="J160" s="41"/>
      <c r="K160" s="41"/>
      <c r="L160" s="45"/>
      <c r="M160" s="234"/>
      <c r="N160" s="23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161</v>
      </c>
      <c r="AU160" s="18" t="s">
        <v>82</v>
      </c>
    </row>
    <row r="161" s="2" customFormat="1" ht="16.5" customHeight="1">
      <c r="A161" s="39"/>
      <c r="B161" s="40"/>
      <c r="C161" s="219" t="s">
        <v>272</v>
      </c>
      <c r="D161" s="219" t="s">
        <v>118</v>
      </c>
      <c r="E161" s="220" t="s">
        <v>273</v>
      </c>
      <c r="F161" s="221" t="s">
        <v>274</v>
      </c>
      <c r="G161" s="222" t="s">
        <v>268</v>
      </c>
      <c r="H161" s="223">
        <v>137.43000000000001</v>
      </c>
      <c r="I161" s="224"/>
      <c r="J161" s="225">
        <f>ROUND(I161*H161,2)</f>
        <v>0</v>
      </c>
      <c r="K161" s="221" t="s">
        <v>122</v>
      </c>
      <c r="L161" s="45"/>
      <c r="M161" s="226" t="s">
        <v>19</v>
      </c>
      <c r="N161" s="227" t="s">
        <v>43</v>
      </c>
      <c r="O161" s="85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136</v>
      </c>
      <c r="AT161" s="230" t="s">
        <v>118</v>
      </c>
      <c r="AU161" s="230" t="s">
        <v>82</v>
      </c>
      <c r="AY161" s="18" t="s">
        <v>115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80</v>
      </c>
      <c r="BK161" s="231">
        <f>ROUND(I161*H161,2)</f>
        <v>0</v>
      </c>
      <c r="BL161" s="18" t="s">
        <v>136</v>
      </c>
      <c r="BM161" s="230" t="s">
        <v>275</v>
      </c>
    </row>
    <row r="162" s="2" customFormat="1">
      <c r="A162" s="39"/>
      <c r="B162" s="40"/>
      <c r="C162" s="41"/>
      <c r="D162" s="232" t="s">
        <v>125</v>
      </c>
      <c r="E162" s="41"/>
      <c r="F162" s="233" t="s">
        <v>276</v>
      </c>
      <c r="G162" s="41"/>
      <c r="H162" s="41"/>
      <c r="I162" s="137"/>
      <c r="J162" s="41"/>
      <c r="K162" s="41"/>
      <c r="L162" s="45"/>
      <c r="M162" s="234"/>
      <c r="N162" s="23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125</v>
      </c>
      <c r="AU162" s="18" t="s">
        <v>82</v>
      </c>
    </row>
    <row r="163" s="2" customFormat="1">
      <c r="A163" s="39"/>
      <c r="B163" s="40"/>
      <c r="C163" s="41"/>
      <c r="D163" s="232" t="s">
        <v>161</v>
      </c>
      <c r="E163" s="41"/>
      <c r="F163" s="240" t="s">
        <v>271</v>
      </c>
      <c r="G163" s="41"/>
      <c r="H163" s="41"/>
      <c r="I163" s="137"/>
      <c r="J163" s="41"/>
      <c r="K163" s="41"/>
      <c r="L163" s="45"/>
      <c r="M163" s="234"/>
      <c r="N163" s="23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161</v>
      </c>
      <c r="AU163" s="18" t="s">
        <v>82</v>
      </c>
    </row>
    <row r="164" s="13" customFormat="1">
      <c r="A164" s="13"/>
      <c r="B164" s="241"/>
      <c r="C164" s="242"/>
      <c r="D164" s="232" t="s">
        <v>163</v>
      </c>
      <c r="E164" s="242"/>
      <c r="F164" s="244" t="s">
        <v>277</v>
      </c>
      <c r="G164" s="242"/>
      <c r="H164" s="245">
        <v>137.43000000000001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163</v>
      </c>
      <c r="AU164" s="251" t="s">
        <v>82</v>
      </c>
      <c r="AV164" s="13" t="s">
        <v>82</v>
      </c>
      <c r="AW164" s="13" t="s">
        <v>4</v>
      </c>
      <c r="AX164" s="13" t="s">
        <v>80</v>
      </c>
      <c r="AY164" s="251" t="s">
        <v>115</v>
      </c>
    </row>
    <row r="165" s="2" customFormat="1" ht="16.5" customHeight="1">
      <c r="A165" s="39"/>
      <c r="B165" s="40"/>
      <c r="C165" s="219" t="s">
        <v>278</v>
      </c>
      <c r="D165" s="219" t="s">
        <v>118</v>
      </c>
      <c r="E165" s="220" t="s">
        <v>279</v>
      </c>
      <c r="F165" s="221" t="s">
        <v>280</v>
      </c>
      <c r="G165" s="222" t="s">
        <v>268</v>
      </c>
      <c r="H165" s="223">
        <v>15.27</v>
      </c>
      <c r="I165" s="224"/>
      <c r="J165" s="225">
        <f>ROUND(I165*H165,2)</f>
        <v>0</v>
      </c>
      <c r="K165" s="221" t="s">
        <v>122</v>
      </c>
      <c r="L165" s="45"/>
      <c r="M165" s="226" t="s">
        <v>19</v>
      </c>
      <c r="N165" s="227" t="s">
        <v>43</v>
      </c>
      <c r="O165" s="85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136</v>
      </c>
      <c r="AT165" s="230" t="s">
        <v>118</v>
      </c>
      <c r="AU165" s="230" t="s">
        <v>82</v>
      </c>
      <c r="AY165" s="18" t="s">
        <v>115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80</v>
      </c>
      <c r="BK165" s="231">
        <f>ROUND(I165*H165,2)</f>
        <v>0</v>
      </c>
      <c r="BL165" s="18" t="s">
        <v>136</v>
      </c>
      <c r="BM165" s="230" t="s">
        <v>281</v>
      </c>
    </row>
    <row r="166" s="2" customFormat="1">
      <c r="A166" s="39"/>
      <c r="B166" s="40"/>
      <c r="C166" s="41"/>
      <c r="D166" s="232" t="s">
        <v>125</v>
      </c>
      <c r="E166" s="41"/>
      <c r="F166" s="233" t="s">
        <v>282</v>
      </c>
      <c r="G166" s="41"/>
      <c r="H166" s="41"/>
      <c r="I166" s="137"/>
      <c r="J166" s="41"/>
      <c r="K166" s="41"/>
      <c r="L166" s="45"/>
      <c r="M166" s="234"/>
      <c r="N166" s="23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125</v>
      </c>
      <c r="AU166" s="18" t="s">
        <v>82</v>
      </c>
    </row>
    <row r="167" s="2" customFormat="1">
      <c r="A167" s="39"/>
      <c r="B167" s="40"/>
      <c r="C167" s="41"/>
      <c r="D167" s="232" t="s">
        <v>161</v>
      </c>
      <c r="E167" s="41"/>
      <c r="F167" s="240" t="s">
        <v>283</v>
      </c>
      <c r="G167" s="41"/>
      <c r="H167" s="41"/>
      <c r="I167" s="137"/>
      <c r="J167" s="41"/>
      <c r="K167" s="41"/>
      <c r="L167" s="45"/>
      <c r="M167" s="234"/>
      <c r="N167" s="235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161</v>
      </c>
      <c r="AU167" s="18" t="s">
        <v>82</v>
      </c>
    </row>
    <row r="168" s="2" customFormat="1" ht="16.5" customHeight="1">
      <c r="A168" s="39"/>
      <c r="B168" s="40"/>
      <c r="C168" s="219" t="s">
        <v>7</v>
      </c>
      <c r="D168" s="219" t="s">
        <v>118</v>
      </c>
      <c r="E168" s="220" t="s">
        <v>284</v>
      </c>
      <c r="F168" s="221" t="s">
        <v>285</v>
      </c>
      <c r="G168" s="222" t="s">
        <v>268</v>
      </c>
      <c r="H168" s="223">
        <v>9.8399999999999999</v>
      </c>
      <c r="I168" s="224"/>
      <c r="J168" s="225">
        <f>ROUND(I168*H168,2)</f>
        <v>0</v>
      </c>
      <c r="K168" s="221" t="s">
        <v>122</v>
      </c>
      <c r="L168" s="45"/>
      <c r="M168" s="226" t="s">
        <v>19</v>
      </c>
      <c r="N168" s="227" t="s">
        <v>43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136</v>
      </c>
      <c r="AT168" s="230" t="s">
        <v>118</v>
      </c>
      <c r="AU168" s="230" t="s">
        <v>82</v>
      </c>
      <c r="AY168" s="18" t="s">
        <v>115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80</v>
      </c>
      <c r="BK168" s="231">
        <f>ROUND(I168*H168,2)</f>
        <v>0</v>
      </c>
      <c r="BL168" s="18" t="s">
        <v>136</v>
      </c>
      <c r="BM168" s="230" t="s">
        <v>286</v>
      </c>
    </row>
    <row r="169" s="2" customFormat="1">
      <c r="A169" s="39"/>
      <c r="B169" s="40"/>
      <c r="C169" s="41"/>
      <c r="D169" s="232" t="s">
        <v>125</v>
      </c>
      <c r="E169" s="41"/>
      <c r="F169" s="233" t="s">
        <v>287</v>
      </c>
      <c r="G169" s="41"/>
      <c r="H169" s="41"/>
      <c r="I169" s="137"/>
      <c r="J169" s="41"/>
      <c r="K169" s="41"/>
      <c r="L169" s="45"/>
      <c r="M169" s="234"/>
      <c r="N169" s="23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125</v>
      </c>
      <c r="AU169" s="18" t="s">
        <v>82</v>
      </c>
    </row>
    <row r="170" s="2" customFormat="1">
      <c r="A170" s="39"/>
      <c r="B170" s="40"/>
      <c r="C170" s="41"/>
      <c r="D170" s="232" t="s">
        <v>161</v>
      </c>
      <c r="E170" s="41"/>
      <c r="F170" s="240" t="s">
        <v>288</v>
      </c>
      <c r="G170" s="41"/>
      <c r="H170" s="41"/>
      <c r="I170" s="137"/>
      <c r="J170" s="41"/>
      <c r="K170" s="41"/>
      <c r="L170" s="45"/>
      <c r="M170" s="234"/>
      <c r="N170" s="235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161</v>
      </c>
      <c r="AU170" s="18" t="s">
        <v>82</v>
      </c>
    </row>
    <row r="171" s="13" customFormat="1">
      <c r="A171" s="13"/>
      <c r="B171" s="241"/>
      <c r="C171" s="242"/>
      <c r="D171" s="232" t="s">
        <v>163</v>
      </c>
      <c r="E171" s="243" t="s">
        <v>19</v>
      </c>
      <c r="F171" s="244" t="s">
        <v>289</v>
      </c>
      <c r="G171" s="242"/>
      <c r="H171" s="245">
        <v>9.8399999999999999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163</v>
      </c>
      <c r="AU171" s="251" t="s">
        <v>82</v>
      </c>
      <c r="AV171" s="13" t="s">
        <v>82</v>
      </c>
      <c r="AW171" s="13" t="s">
        <v>33</v>
      </c>
      <c r="AX171" s="13" t="s">
        <v>80</v>
      </c>
      <c r="AY171" s="251" t="s">
        <v>115</v>
      </c>
    </row>
    <row r="172" s="2" customFormat="1" ht="16.5" customHeight="1">
      <c r="A172" s="39"/>
      <c r="B172" s="40"/>
      <c r="C172" s="219" t="s">
        <v>290</v>
      </c>
      <c r="D172" s="219" t="s">
        <v>118</v>
      </c>
      <c r="E172" s="220" t="s">
        <v>291</v>
      </c>
      <c r="F172" s="221" t="s">
        <v>292</v>
      </c>
      <c r="G172" s="222" t="s">
        <v>268</v>
      </c>
      <c r="H172" s="223">
        <v>1.728</v>
      </c>
      <c r="I172" s="224"/>
      <c r="J172" s="225">
        <f>ROUND(I172*H172,2)</f>
        <v>0</v>
      </c>
      <c r="K172" s="221" t="s">
        <v>122</v>
      </c>
      <c r="L172" s="45"/>
      <c r="M172" s="226" t="s">
        <v>19</v>
      </c>
      <c r="N172" s="227" t="s">
        <v>43</v>
      </c>
      <c r="O172" s="8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136</v>
      </c>
      <c r="AT172" s="230" t="s">
        <v>118</v>
      </c>
      <c r="AU172" s="230" t="s">
        <v>82</v>
      </c>
      <c r="AY172" s="18" t="s">
        <v>115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80</v>
      </c>
      <c r="BK172" s="231">
        <f>ROUND(I172*H172,2)</f>
        <v>0</v>
      </c>
      <c r="BL172" s="18" t="s">
        <v>136</v>
      </c>
      <c r="BM172" s="230" t="s">
        <v>293</v>
      </c>
    </row>
    <row r="173" s="2" customFormat="1">
      <c r="A173" s="39"/>
      <c r="B173" s="40"/>
      <c r="C173" s="41"/>
      <c r="D173" s="232" t="s">
        <v>125</v>
      </c>
      <c r="E173" s="41"/>
      <c r="F173" s="233" t="s">
        <v>294</v>
      </c>
      <c r="G173" s="41"/>
      <c r="H173" s="41"/>
      <c r="I173" s="137"/>
      <c r="J173" s="41"/>
      <c r="K173" s="41"/>
      <c r="L173" s="45"/>
      <c r="M173" s="234"/>
      <c r="N173" s="235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125</v>
      </c>
      <c r="AU173" s="18" t="s">
        <v>82</v>
      </c>
    </row>
    <row r="174" s="2" customFormat="1">
      <c r="A174" s="39"/>
      <c r="B174" s="40"/>
      <c r="C174" s="41"/>
      <c r="D174" s="232" t="s">
        <v>161</v>
      </c>
      <c r="E174" s="41"/>
      <c r="F174" s="240" t="s">
        <v>295</v>
      </c>
      <c r="G174" s="41"/>
      <c r="H174" s="41"/>
      <c r="I174" s="137"/>
      <c r="J174" s="41"/>
      <c r="K174" s="41"/>
      <c r="L174" s="45"/>
      <c r="M174" s="234"/>
      <c r="N174" s="235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161</v>
      </c>
      <c r="AU174" s="18" t="s">
        <v>82</v>
      </c>
    </row>
    <row r="175" s="13" customFormat="1">
      <c r="A175" s="13"/>
      <c r="B175" s="241"/>
      <c r="C175" s="242"/>
      <c r="D175" s="232" t="s">
        <v>163</v>
      </c>
      <c r="E175" s="243" t="s">
        <v>19</v>
      </c>
      <c r="F175" s="244" t="s">
        <v>296</v>
      </c>
      <c r="G175" s="242"/>
      <c r="H175" s="245">
        <v>1.728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163</v>
      </c>
      <c r="AU175" s="251" t="s">
        <v>82</v>
      </c>
      <c r="AV175" s="13" t="s">
        <v>82</v>
      </c>
      <c r="AW175" s="13" t="s">
        <v>33</v>
      </c>
      <c r="AX175" s="13" t="s">
        <v>80</v>
      </c>
      <c r="AY175" s="251" t="s">
        <v>115</v>
      </c>
    </row>
    <row r="176" s="12" customFormat="1" ht="25.92" customHeight="1">
      <c r="A176" s="12"/>
      <c r="B176" s="203"/>
      <c r="C176" s="204"/>
      <c r="D176" s="205" t="s">
        <v>71</v>
      </c>
      <c r="E176" s="206" t="s">
        <v>297</v>
      </c>
      <c r="F176" s="206" t="s">
        <v>298</v>
      </c>
      <c r="G176" s="204"/>
      <c r="H176" s="204"/>
      <c r="I176" s="207"/>
      <c r="J176" s="208">
        <f>BK176</f>
        <v>0</v>
      </c>
      <c r="K176" s="204"/>
      <c r="L176" s="209"/>
      <c r="M176" s="210"/>
      <c r="N176" s="211"/>
      <c r="O176" s="211"/>
      <c r="P176" s="212">
        <f>P177</f>
        <v>0</v>
      </c>
      <c r="Q176" s="211"/>
      <c r="R176" s="212">
        <f>R177</f>
        <v>0</v>
      </c>
      <c r="S176" s="211"/>
      <c r="T176" s="213">
        <f>T177</f>
        <v>1.0637999999999999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82</v>
      </c>
      <c r="AT176" s="215" t="s">
        <v>71</v>
      </c>
      <c r="AU176" s="215" t="s">
        <v>72</v>
      </c>
      <c r="AY176" s="214" t="s">
        <v>115</v>
      </c>
      <c r="BK176" s="216">
        <f>BK177</f>
        <v>0</v>
      </c>
    </row>
    <row r="177" s="12" customFormat="1" ht="22.8" customHeight="1">
      <c r="A177" s="12"/>
      <c r="B177" s="203"/>
      <c r="C177" s="204"/>
      <c r="D177" s="205" t="s">
        <v>71</v>
      </c>
      <c r="E177" s="217" t="s">
        <v>299</v>
      </c>
      <c r="F177" s="217" t="s">
        <v>300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SUM(P178:P184)</f>
        <v>0</v>
      </c>
      <c r="Q177" s="211"/>
      <c r="R177" s="212">
        <f>SUM(R178:R184)</f>
        <v>0</v>
      </c>
      <c r="S177" s="211"/>
      <c r="T177" s="213">
        <f>SUM(T178:T184)</f>
        <v>1.0637999999999999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82</v>
      </c>
      <c r="AT177" s="215" t="s">
        <v>71</v>
      </c>
      <c r="AU177" s="215" t="s">
        <v>80</v>
      </c>
      <c r="AY177" s="214" t="s">
        <v>115</v>
      </c>
      <c r="BK177" s="216">
        <f>SUM(BK178:BK184)</f>
        <v>0</v>
      </c>
    </row>
    <row r="178" s="2" customFormat="1" ht="16.5" customHeight="1">
      <c r="A178" s="39"/>
      <c r="B178" s="40"/>
      <c r="C178" s="219" t="s">
        <v>301</v>
      </c>
      <c r="D178" s="219" t="s">
        <v>118</v>
      </c>
      <c r="E178" s="220" t="s">
        <v>302</v>
      </c>
      <c r="F178" s="221" t="s">
        <v>303</v>
      </c>
      <c r="G178" s="222" t="s">
        <v>158</v>
      </c>
      <c r="H178" s="223">
        <v>59.100000000000001</v>
      </c>
      <c r="I178" s="224"/>
      <c r="J178" s="225">
        <f>ROUND(I178*H178,2)</f>
        <v>0</v>
      </c>
      <c r="K178" s="221" t="s">
        <v>122</v>
      </c>
      <c r="L178" s="45"/>
      <c r="M178" s="226" t="s">
        <v>19</v>
      </c>
      <c r="N178" s="227" t="s">
        <v>43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0.017999999999999999</v>
      </c>
      <c r="T178" s="229">
        <f>S178*H178</f>
        <v>1.0637999999999999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191</v>
      </c>
      <c r="AT178" s="230" t="s">
        <v>118</v>
      </c>
      <c r="AU178" s="230" t="s">
        <v>82</v>
      </c>
      <c r="AY178" s="18" t="s">
        <v>115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80</v>
      </c>
      <c r="BK178" s="231">
        <f>ROUND(I178*H178,2)</f>
        <v>0</v>
      </c>
      <c r="BL178" s="18" t="s">
        <v>191</v>
      </c>
      <c r="BM178" s="230" t="s">
        <v>304</v>
      </c>
    </row>
    <row r="179" s="2" customFormat="1">
      <c r="A179" s="39"/>
      <c r="B179" s="40"/>
      <c r="C179" s="41"/>
      <c r="D179" s="232" t="s">
        <v>125</v>
      </c>
      <c r="E179" s="41"/>
      <c r="F179" s="233" t="s">
        <v>305</v>
      </c>
      <c r="G179" s="41"/>
      <c r="H179" s="41"/>
      <c r="I179" s="137"/>
      <c r="J179" s="41"/>
      <c r="K179" s="41"/>
      <c r="L179" s="45"/>
      <c r="M179" s="234"/>
      <c r="N179" s="23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125</v>
      </c>
      <c r="AU179" s="18" t="s">
        <v>82</v>
      </c>
    </row>
    <row r="180" s="2" customFormat="1">
      <c r="A180" s="39"/>
      <c r="B180" s="40"/>
      <c r="C180" s="41"/>
      <c r="D180" s="232" t="s">
        <v>306</v>
      </c>
      <c r="E180" s="41"/>
      <c r="F180" s="240" t="s">
        <v>307</v>
      </c>
      <c r="G180" s="41"/>
      <c r="H180" s="41"/>
      <c r="I180" s="137"/>
      <c r="J180" s="41"/>
      <c r="K180" s="41"/>
      <c r="L180" s="45"/>
      <c r="M180" s="234"/>
      <c r="N180" s="235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306</v>
      </c>
      <c r="AU180" s="18" t="s">
        <v>82</v>
      </c>
    </row>
    <row r="181" s="15" customFormat="1">
      <c r="A181" s="15"/>
      <c r="B181" s="263"/>
      <c r="C181" s="264"/>
      <c r="D181" s="232" t="s">
        <v>163</v>
      </c>
      <c r="E181" s="265" t="s">
        <v>19</v>
      </c>
      <c r="F181" s="266" t="s">
        <v>308</v>
      </c>
      <c r="G181" s="264"/>
      <c r="H181" s="265" t="s">
        <v>19</v>
      </c>
      <c r="I181" s="267"/>
      <c r="J181" s="264"/>
      <c r="K181" s="264"/>
      <c r="L181" s="268"/>
      <c r="M181" s="269"/>
      <c r="N181" s="270"/>
      <c r="O181" s="270"/>
      <c r="P181" s="270"/>
      <c r="Q181" s="270"/>
      <c r="R181" s="270"/>
      <c r="S181" s="270"/>
      <c r="T181" s="27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2" t="s">
        <v>163</v>
      </c>
      <c r="AU181" s="272" t="s">
        <v>82</v>
      </c>
      <c r="AV181" s="15" t="s">
        <v>80</v>
      </c>
      <c r="AW181" s="15" t="s">
        <v>33</v>
      </c>
      <c r="AX181" s="15" t="s">
        <v>72</v>
      </c>
      <c r="AY181" s="272" t="s">
        <v>115</v>
      </c>
    </row>
    <row r="182" s="13" customFormat="1">
      <c r="A182" s="13"/>
      <c r="B182" s="241"/>
      <c r="C182" s="242"/>
      <c r="D182" s="232" t="s">
        <v>163</v>
      </c>
      <c r="E182" s="243" t="s">
        <v>19</v>
      </c>
      <c r="F182" s="244" t="s">
        <v>309</v>
      </c>
      <c r="G182" s="242"/>
      <c r="H182" s="245">
        <v>24.600000000000001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163</v>
      </c>
      <c r="AU182" s="251" t="s">
        <v>82</v>
      </c>
      <c r="AV182" s="13" t="s">
        <v>82</v>
      </c>
      <c r="AW182" s="13" t="s">
        <v>33</v>
      </c>
      <c r="AX182" s="13" t="s">
        <v>72</v>
      </c>
      <c r="AY182" s="251" t="s">
        <v>115</v>
      </c>
    </row>
    <row r="183" s="13" customFormat="1">
      <c r="A183" s="13"/>
      <c r="B183" s="241"/>
      <c r="C183" s="242"/>
      <c r="D183" s="232" t="s">
        <v>163</v>
      </c>
      <c r="E183" s="243" t="s">
        <v>19</v>
      </c>
      <c r="F183" s="244" t="s">
        <v>310</v>
      </c>
      <c r="G183" s="242"/>
      <c r="H183" s="245">
        <v>34.5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163</v>
      </c>
      <c r="AU183" s="251" t="s">
        <v>82</v>
      </c>
      <c r="AV183" s="13" t="s">
        <v>82</v>
      </c>
      <c r="AW183" s="13" t="s">
        <v>33</v>
      </c>
      <c r="AX183" s="13" t="s">
        <v>72</v>
      </c>
      <c r="AY183" s="251" t="s">
        <v>115</v>
      </c>
    </row>
    <row r="184" s="14" customFormat="1">
      <c r="A184" s="14"/>
      <c r="B184" s="252"/>
      <c r="C184" s="253"/>
      <c r="D184" s="232" t="s">
        <v>163</v>
      </c>
      <c r="E184" s="254" t="s">
        <v>19</v>
      </c>
      <c r="F184" s="255" t="s">
        <v>190</v>
      </c>
      <c r="G184" s="253"/>
      <c r="H184" s="256">
        <v>59.100000000000001</v>
      </c>
      <c r="I184" s="257"/>
      <c r="J184" s="253"/>
      <c r="K184" s="253"/>
      <c r="L184" s="258"/>
      <c r="M184" s="273"/>
      <c r="N184" s="274"/>
      <c r="O184" s="274"/>
      <c r="P184" s="274"/>
      <c r="Q184" s="274"/>
      <c r="R184" s="274"/>
      <c r="S184" s="274"/>
      <c r="T184" s="27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163</v>
      </c>
      <c r="AU184" s="262" t="s">
        <v>82</v>
      </c>
      <c r="AV184" s="14" t="s">
        <v>136</v>
      </c>
      <c r="AW184" s="14" t="s">
        <v>33</v>
      </c>
      <c r="AX184" s="14" t="s">
        <v>80</v>
      </c>
      <c r="AY184" s="262" t="s">
        <v>115</v>
      </c>
    </row>
    <row r="185" s="2" customFormat="1" ht="6.96" customHeight="1">
      <c r="A185" s="39"/>
      <c r="B185" s="60"/>
      <c r="C185" s="61"/>
      <c r="D185" s="61"/>
      <c r="E185" s="61"/>
      <c r="F185" s="61"/>
      <c r="G185" s="61"/>
      <c r="H185" s="61"/>
      <c r="I185" s="167"/>
      <c r="J185" s="61"/>
      <c r="K185" s="61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sheet="1" autoFilter="0" formatColumns="0" formatRows="0" objects="1" scenarios="1" spinCount="100000" saltValue="ED02TSb873iBZnAKZC6p/ex2iAsOTPVejtbRb+wqAQci9E3YVd6c7RmTO/khc3Jwadzk25SENlpSYD1yWRPlxA==" hashValue="XhOgu2ddr5Mf+ITop6gq9y725SrdDKAp3SC3U0AEGEAKiGQVAWkNWz9HLM2RG3Ud3s4bFeCt4caSUraIj5DmTQ==" algorithmName="SHA-512" password="CC35"/>
  <autoFilter ref="C88:K18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82</v>
      </c>
    </row>
    <row r="4" s="1" customFormat="1" ht="24.96" customHeight="1">
      <c r="B4" s="21"/>
      <c r="D4" s="133" t="s">
        <v>89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ZŠ ROKYCANOVA - sportovní zázemí na p.p.č. 77/4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311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8. 8. 2019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27</v>
      </c>
      <c r="F15" s="39"/>
      <c r="G15" s="39"/>
      <c r="H15" s="39"/>
      <c r="I15" s="141" t="s">
        <v>28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31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32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34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35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36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38</v>
      </c>
      <c r="E30" s="39"/>
      <c r="F30" s="39"/>
      <c r="G30" s="39"/>
      <c r="H30" s="39"/>
      <c r="I30" s="137"/>
      <c r="J30" s="151">
        <f>ROUND(J101,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40</v>
      </c>
      <c r="G32" s="39"/>
      <c r="H32" s="39"/>
      <c r="I32" s="153" t="s">
        <v>39</v>
      </c>
      <c r="J32" s="152" t="s">
        <v>41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42</v>
      </c>
      <c r="E33" s="135" t="s">
        <v>43</v>
      </c>
      <c r="F33" s="155">
        <f>ROUND((SUM(BE101:BE328)),  2)</f>
        <v>0</v>
      </c>
      <c r="G33" s="39"/>
      <c r="H33" s="39"/>
      <c r="I33" s="156">
        <v>0.20999999999999999</v>
      </c>
      <c r="J33" s="155">
        <f>ROUND(((SUM(BE101:BE328))*I33),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44</v>
      </c>
      <c r="F34" s="155">
        <f>ROUND((SUM(BF101:BF328)),  2)</f>
        <v>0</v>
      </c>
      <c r="G34" s="39"/>
      <c r="H34" s="39"/>
      <c r="I34" s="156">
        <v>0.14999999999999999</v>
      </c>
      <c r="J34" s="155">
        <f>ROUND(((SUM(BF101:BF328))*I34),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45</v>
      </c>
      <c r="F35" s="155">
        <f>ROUND((SUM(BG101:BG328)),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46</v>
      </c>
      <c r="F36" s="155">
        <f>ROUND((SUM(BH101:BH328)),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47</v>
      </c>
      <c r="F37" s="155">
        <f>ROUND((SUM(BI101:BI328)),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ZŠ ROKYCANOVA - sportovní zázemí na p.p.č. 77/4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02.2 - Sportoviště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Sokolov</v>
      </c>
      <c r="G52" s="41"/>
      <c r="H52" s="41"/>
      <c r="I52" s="141" t="s">
        <v>23</v>
      </c>
      <c r="J52" s="73" t="str">
        <f>IF(J12="","",J12)</f>
        <v>8. 8. 2019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58.2" customHeight="1">
      <c r="A54" s="39"/>
      <c r="B54" s="40"/>
      <c r="C54" s="33" t="s">
        <v>25</v>
      </c>
      <c r="D54" s="41"/>
      <c r="E54" s="41"/>
      <c r="F54" s="28" t="str">
        <f>E15</f>
        <v>Město Sokolov, Rokycanova 1929, Sokolov</v>
      </c>
      <c r="G54" s="41"/>
      <c r="H54" s="41"/>
      <c r="I54" s="141" t="s">
        <v>31</v>
      </c>
      <c r="J54" s="37" t="str">
        <f>E21</f>
        <v>Ing. arch. Olga Růžičková, Gagarinova 510/21, KV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41" t="s">
        <v>34</v>
      </c>
      <c r="J55" s="37" t="str">
        <f>E24</f>
        <v>Jakub Vilingr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93</v>
      </c>
      <c r="D57" s="173"/>
      <c r="E57" s="173"/>
      <c r="F57" s="173"/>
      <c r="G57" s="173"/>
      <c r="H57" s="173"/>
      <c r="I57" s="174"/>
      <c r="J57" s="175" t="s">
        <v>94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70</v>
      </c>
      <c r="D59" s="41"/>
      <c r="E59" s="41"/>
      <c r="F59" s="41"/>
      <c r="G59" s="41"/>
      <c r="H59" s="41"/>
      <c r="I59" s="137"/>
      <c r="J59" s="103">
        <f>J101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="9" customFormat="1" ht="24.96" customHeight="1">
      <c r="A60" s="9"/>
      <c r="B60" s="177"/>
      <c r="C60" s="178"/>
      <c r="D60" s="179" t="s">
        <v>141</v>
      </c>
      <c r="E60" s="180"/>
      <c r="F60" s="180"/>
      <c r="G60" s="180"/>
      <c r="H60" s="180"/>
      <c r="I60" s="181"/>
      <c r="J60" s="182">
        <f>J102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142</v>
      </c>
      <c r="E61" s="187"/>
      <c r="F61" s="187"/>
      <c r="G61" s="187"/>
      <c r="H61" s="187"/>
      <c r="I61" s="188"/>
      <c r="J61" s="189">
        <f>J103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4.88" customHeight="1">
      <c r="A62" s="10"/>
      <c r="B62" s="184"/>
      <c r="C62" s="185"/>
      <c r="D62" s="186" t="s">
        <v>312</v>
      </c>
      <c r="E62" s="187"/>
      <c r="F62" s="187"/>
      <c r="G62" s="187"/>
      <c r="H62" s="187"/>
      <c r="I62" s="188"/>
      <c r="J62" s="189">
        <f>J104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4.88" customHeight="1">
      <c r="A63" s="10"/>
      <c r="B63" s="184"/>
      <c r="C63" s="185"/>
      <c r="D63" s="186" t="s">
        <v>144</v>
      </c>
      <c r="E63" s="187"/>
      <c r="F63" s="187"/>
      <c r="G63" s="187"/>
      <c r="H63" s="187"/>
      <c r="I63" s="188"/>
      <c r="J63" s="189">
        <f>J119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84"/>
      <c r="C64" s="185"/>
      <c r="D64" s="186" t="s">
        <v>313</v>
      </c>
      <c r="E64" s="187"/>
      <c r="F64" s="187"/>
      <c r="G64" s="187"/>
      <c r="H64" s="187"/>
      <c r="I64" s="188"/>
      <c r="J64" s="189">
        <f>J140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84"/>
      <c r="C65" s="185"/>
      <c r="D65" s="186" t="s">
        <v>314</v>
      </c>
      <c r="E65" s="187"/>
      <c r="F65" s="187"/>
      <c r="G65" s="187"/>
      <c r="H65" s="187"/>
      <c r="I65" s="188"/>
      <c r="J65" s="189">
        <f>J149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85"/>
      <c r="D66" s="186" t="s">
        <v>315</v>
      </c>
      <c r="E66" s="187"/>
      <c r="F66" s="187"/>
      <c r="G66" s="187"/>
      <c r="H66" s="187"/>
      <c r="I66" s="188"/>
      <c r="J66" s="189">
        <f>J177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4"/>
      <c r="C67" s="185"/>
      <c r="D67" s="186" t="s">
        <v>316</v>
      </c>
      <c r="E67" s="187"/>
      <c r="F67" s="187"/>
      <c r="G67" s="187"/>
      <c r="H67" s="187"/>
      <c r="I67" s="188"/>
      <c r="J67" s="189">
        <f>J178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84"/>
      <c r="C68" s="185"/>
      <c r="D68" s="186" t="s">
        <v>317</v>
      </c>
      <c r="E68" s="187"/>
      <c r="F68" s="187"/>
      <c r="G68" s="187"/>
      <c r="H68" s="187"/>
      <c r="I68" s="188"/>
      <c r="J68" s="189">
        <f>J184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4"/>
      <c r="C69" s="185"/>
      <c r="D69" s="186" t="s">
        <v>318</v>
      </c>
      <c r="E69" s="187"/>
      <c r="F69" s="187"/>
      <c r="G69" s="187"/>
      <c r="H69" s="187"/>
      <c r="I69" s="188"/>
      <c r="J69" s="189">
        <f>J196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84"/>
      <c r="C70" s="185"/>
      <c r="D70" s="186" t="s">
        <v>319</v>
      </c>
      <c r="E70" s="187"/>
      <c r="F70" s="187"/>
      <c r="G70" s="187"/>
      <c r="H70" s="187"/>
      <c r="I70" s="188"/>
      <c r="J70" s="189">
        <f>J197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84"/>
      <c r="C71" s="185"/>
      <c r="D71" s="186" t="s">
        <v>320</v>
      </c>
      <c r="E71" s="187"/>
      <c r="F71" s="187"/>
      <c r="G71" s="187"/>
      <c r="H71" s="187"/>
      <c r="I71" s="188"/>
      <c r="J71" s="189">
        <f>J205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4"/>
      <c r="C72" s="185"/>
      <c r="D72" s="186" t="s">
        <v>321</v>
      </c>
      <c r="E72" s="187"/>
      <c r="F72" s="187"/>
      <c r="G72" s="187"/>
      <c r="H72" s="187"/>
      <c r="I72" s="188"/>
      <c r="J72" s="189">
        <f>J216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84"/>
      <c r="C73" s="185"/>
      <c r="D73" s="186" t="s">
        <v>322</v>
      </c>
      <c r="E73" s="187"/>
      <c r="F73" s="187"/>
      <c r="G73" s="187"/>
      <c r="H73" s="187"/>
      <c r="I73" s="188"/>
      <c r="J73" s="189">
        <f>J217</f>
        <v>0</v>
      </c>
      <c r="K73" s="185"/>
      <c r="L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84"/>
      <c r="C74" s="185"/>
      <c r="D74" s="186" t="s">
        <v>323</v>
      </c>
      <c r="E74" s="187"/>
      <c r="F74" s="187"/>
      <c r="G74" s="187"/>
      <c r="H74" s="187"/>
      <c r="I74" s="188"/>
      <c r="J74" s="189">
        <f>J243</f>
        <v>0</v>
      </c>
      <c r="K74" s="185"/>
      <c r="L74" s="19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84"/>
      <c r="C75" s="185"/>
      <c r="D75" s="186" t="s">
        <v>324</v>
      </c>
      <c r="E75" s="187"/>
      <c r="F75" s="187"/>
      <c r="G75" s="187"/>
      <c r="H75" s="187"/>
      <c r="I75" s="188"/>
      <c r="J75" s="189">
        <f>J248</f>
        <v>0</v>
      </c>
      <c r="K75" s="185"/>
      <c r="L75" s="19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4"/>
      <c r="C76" s="185"/>
      <c r="D76" s="186" t="s">
        <v>145</v>
      </c>
      <c r="E76" s="187"/>
      <c r="F76" s="187"/>
      <c r="G76" s="187"/>
      <c r="H76" s="187"/>
      <c r="I76" s="188"/>
      <c r="J76" s="189">
        <f>J260</f>
        <v>0</v>
      </c>
      <c r="K76" s="185"/>
      <c r="L76" s="19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84"/>
      <c r="C77" s="185"/>
      <c r="D77" s="186" t="s">
        <v>325</v>
      </c>
      <c r="E77" s="187"/>
      <c r="F77" s="187"/>
      <c r="G77" s="187"/>
      <c r="H77" s="187"/>
      <c r="I77" s="188"/>
      <c r="J77" s="189">
        <f>J261</f>
        <v>0</v>
      </c>
      <c r="K77" s="185"/>
      <c r="L77" s="19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4.88" customHeight="1">
      <c r="A78" s="10"/>
      <c r="B78" s="184"/>
      <c r="C78" s="185"/>
      <c r="D78" s="186" t="s">
        <v>326</v>
      </c>
      <c r="E78" s="187"/>
      <c r="F78" s="187"/>
      <c r="G78" s="187"/>
      <c r="H78" s="187"/>
      <c r="I78" s="188"/>
      <c r="J78" s="189">
        <f>J313</f>
        <v>0</v>
      </c>
      <c r="K78" s="185"/>
      <c r="L78" s="19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4"/>
      <c r="C79" s="185"/>
      <c r="D79" s="186" t="s">
        <v>327</v>
      </c>
      <c r="E79" s="187"/>
      <c r="F79" s="187"/>
      <c r="G79" s="187"/>
      <c r="H79" s="187"/>
      <c r="I79" s="188"/>
      <c r="J79" s="189">
        <f>J321</f>
        <v>0</v>
      </c>
      <c r="K79" s="185"/>
      <c r="L79" s="19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9" customFormat="1" ht="24.96" customHeight="1">
      <c r="A80" s="9"/>
      <c r="B80" s="177"/>
      <c r="C80" s="178"/>
      <c r="D80" s="179" t="s">
        <v>149</v>
      </c>
      <c r="E80" s="180"/>
      <c r="F80" s="180"/>
      <c r="G80" s="180"/>
      <c r="H80" s="180"/>
      <c r="I80" s="181"/>
      <c r="J80" s="182">
        <f>J325</f>
        <v>0</v>
      </c>
      <c r="K80" s="178"/>
      <c r="L80" s="183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="10" customFormat="1" ht="19.92" customHeight="1">
      <c r="A81" s="10"/>
      <c r="B81" s="184"/>
      <c r="C81" s="185"/>
      <c r="D81" s="186" t="s">
        <v>150</v>
      </c>
      <c r="E81" s="187"/>
      <c r="F81" s="187"/>
      <c r="G81" s="187"/>
      <c r="H81" s="187"/>
      <c r="I81" s="188"/>
      <c r="J81" s="189">
        <f>J326</f>
        <v>0</v>
      </c>
      <c r="K81" s="185"/>
      <c r="L81" s="19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39"/>
      <c r="B82" s="40"/>
      <c r="C82" s="41"/>
      <c r="D82" s="41"/>
      <c r="E82" s="41"/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60"/>
      <c r="C83" s="61"/>
      <c r="D83" s="61"/>
      <c r="E83" s="61"/>
      <c r="F83" s="61"/>
      <c r="G83" s="61"/>
      <c r="H83" s="61"/>
      <c r="I83" s="167"/>
      <c r="J83" s="61"/>
      <c r="K83" s="6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7" s="2" customFormat="1" ht="6.96" customHeight="1">
      <c r="A87" s="39"/>
      <c r="B87" s="62"/>
      <c r="C87" s="63"/>
      <c r="D87" s="63"/>
      <c r="E87" s="63"/>
      <c r="F87" s="63"/>
      <c r="G87" s="63"/>
      <c r="H87" s="63"/>
      <c r="I87" s="170"/>
      <c r="J87" s="63"/>
      <c r="K87" s="63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4.96" customHeight="1">
      <c r="A88" s="39"/>
      <c r="B88" s="40"/>
      <c r="C88" s="24" t="s">
        <v>100</v>
      </c>
      <c r="D88" s="41"/>
      <c r="E88" s="41"/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16</v>
      </c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5" customHeight="1">
      <c r="A91" s="39"/>
      <c r="B91" s="40"/>
      <c r="C91" s="41"/>
      <c r="D91" s="41"/>
      <c r="E91" s="171" t="str">
        <f>E7</f>
        <v>ZŠ ROKYCANOVA - sportovní zázemí na p.p.č. 77/4</v>
      </c>
      <c r="F91" s="33"/>
      <c r="G91" s="33"/>
      <c r="H91" s="33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2" customHeight="1">
      <c r="A92" s="39"/>
      <c r="B92" s="40"/>
      <c r="C92" s="33" t="s">
        <v>90</v>
      </c>
      <c r="D92" s="41"/>
      <c r="E92" s="41"/>
      <c r="F92" s="41"/>
      <c r="G92" s="41"/>
      <c r="H92" s="41"/>
      <c r="I92" s="137"/>
      <c r="J92" s="41"/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6.5" customHeight="1">
      <c r="A93" s="39"/>
      <c r="B93" s="40"/>
      <c r="C93" s="41"/>
      <c r="D93" s="41"/>
      <c r="E93" s="70" t="str">
        <f>E9</f>
        <v>02.2 - Sportoviště</v>
      </c>
      <c r="F93" s="41"/>
      <c r="G93" s="41"/>
      <c r="H93" s="41"/>
      <c r="I93" s="137"/>
      <c r="J93" s="41"/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137"/>
      <c r="J94" s="41"/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2" customHeight="1">
      <c r="A95" s="39"/>
      <c r="B95" s="40"/>
      <c r="C95" s="33" t="s">
        <v>21</v>
      </c>
      <c r="D95" s="41"/>
      <c r="E95" s="41"/>
      <c r="F95" s="28" t="str">
        <f>F12</f>
        <v>Sokolov</v>
      </c>
      <c r="G95" s="41"/>
      <c r="H95" s="41"/>
      <c r="I95" s="141" t="s">
        <v>23</v>
      </c>
      <c r="J95" s="73" t="str">
        <f>IF(J12="","",J12)</f>
        <v>8. 8. 2019</v>
      </c>
      <c r="K95" s="41"/>
      <c r="L95" s="1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6.96" customHeight="1">
      <c r="A96" s="39"/>
      <c r="B96" s="40"/>
      <c r="C96" s="41"/>
      <c r="D96" s="41"/>
      <c r="E96" s="41"/>
      <c r="F96" s="41"/>
      <c r="G96" s="41"/>
      <c r="H96" s="41"/>
      <c r="I96" s="137"/>
      <c r="J96" s="41"/>
      <c r="K96" s="41"/>
      <c r="L96" s="13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58.2" customHeight="1">
      <c r="A97" s="39"/>
      <c r="B97" s="40"/>
      <c r="C97" s="33" t="s">
        <v>25</v>
      </c>
      <c r="D97" s="41"/>
      <c r="E97" s="41"/>
      <c r="F97" s="28" t="str">
        <f>E15</f>
        <v>Město Sokolov, Rokycanova 1929, Sokolov</v>
      </c>
      <c r="G97" s="41"/>
      <c r="H97" s="41"/>
      <c r="I97" s="141" t="s">
        <v>31</v>
      </c>
      <c r="J97" s="37" t="str">
        <f>E21</f>
        <v>Ing. arch. Olga Růžičková, Gagarinova 510/21, KV</v>
      </c>
      <c r="K97" s="41"/>
      <c r="L97" s="138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15.15" customHeight="1">
      <c r="A98" s="39"/>
      <c r="B98" s="40"/>
      <c r="C98" s="33" t="s">
        <v>29</v>
      </c>
      <c r="D98" s="41"/>
      <c r="E98" s="41"/>
      <c r="F98" s="28" t="str">
        <f>IF(E18="","",E18)</f>
        <v>Vyplň údaj</v>
      </c>
      <c r="G98" s="41"/>
      <c r="H98" s="41"/>
      <c r="I98" s="141" t="s">
        <v>34</v>
      </c>
      <c r="J98" s="37" t="str">
        <f>E24</f>
        <v>Jakub Vilingr</v>
      </c>
      <c r="K98" s="41"/>
      <c r="L98" s="13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137"/>
      <c r="J99" s="41"/>
      <c r="K99" s="41"/>
      <c r="L99" s="13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11" customFormat="1" ht="29.28" customHeight="1">
      <c r="A100" s="191"/>
      <c r="B100" s="192"/>
      <c r="C100" s="193" t="s">
        <v>101</v>
      </c>
      <c r="D100" s="194" t="s">
        <v>57</v>
      </c>
      <c r="E100" s="194" t="s">
        <v>53</v>
      </c>
      <c r="F100" s="194" t="s">
        <v>54</v>
      </c>
      <c r="G100" s="194" t="s">
        <v>102</v>
      </c>
      <c r="H100" s="194" t="s">
        <v>103</v>
      </c>
      <c r="I100" s="195" t="s">
        <v>104</v>
      </c>
      <c r="J100" s="194" t="s">
        <v>94</v>
      </c>
      <c r="K100" s="196" t="s">
        <v>105</v>
      </c>
      <c r="L100" s="197"/>
      <c r="M100" s="93" t="s">
        <v>19</v>
      </c>
      <c r="N100" s="94" t="s">
        <v>42</v>
      </c>
      <c r="O100" s="94" t="s">
        <v>106</v>
      </c>
      <c r="P100" s="94" t="s">
        <v>107</v>
      </c>
      <c r="Q100" s="94" t="s">
        <v>108</v>
      </c>
      <c r="R100" s="94" t="s">
        <v>109</v>
      </c>
      <c r="S100" s="94" t="s">
        <v>110</v>
      </c>
      <c r="T100" s="95" t="s">
        <v>111</v>
      </c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</row>
    <row r="101" s="2" customFormat="1" ht="22.8" customHeight="1">
      <c r="A101" s="39"/>
      <c r="B101" s="40"/>
      <c r="C101" s="100" t="s">
        <v>112</v>
      </c>
      <c r="D101" s="41"/>
      <c r="E101" s="41"/>
      <c r="F101" s="41"/>
      <c r="G101" s="41"/>
      <c r="H101" s="41"/>
      <c r="I101" s="137"/>
      <c r="J101" s="198">
        <f>BK101</f>
        <v>0</v>
      </c>
      <c r="K101" s="41"/>
      <c r="L101" s="45"/>
      <c r="M101" s="96"/>
      <c r="N101" s="199"/>
      <c r="O101" s="97"/>
      <c r="P101" s="200">
        <f>P102+P325</f>
        <v>0</v>
      </c>
      <c r="Q101" s="97"/>
      <c r="R101" s="200">
        <f>R102+R325</f>
        <v>124.18064200000001</v>
      </c>
      <c r="S101" s="97"/>
      <c r="T101" s="201">
        <f>T102+T325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71</v>
      </c>
      <c r="AU101" s="18" t="s">
        <v>95</v>
      </c>
      <c r="BK101" s="202">
        <f>BK102+BK325</f>
        <v>0</v>
      </c>
    </row>
    <row r="102" s="12" customFormat="1" ht="25.92" customHeight="1">
      <c r="A102" s="12"/>
      <c r="B102" s="203"/>
      <c r="C102" s="204"/>
      <c r="D102" s="205" t="s">
        <v>71</v>
      </c>
      <c r="E102" s="206" t="s">
        <v>151</v>
      </c>
      <c r="F102" s="206" t="s">
        <v>152</v>
      </c>
      <c r="G102" s="204"/>
      <c r="H102" s="204"/>
      <c r="I102" s="207"/>
      <c r="J102" s="208">
        <f>BK102</f>
        <v>0</v>
      </c>
      <c r="K102" s="204"/>
      <c r="L102" s="209"/>
      <c r="M102" s="210"/>
      <c r="N102" s="211"/>
      <c r="O102" s="211"/>
      <c r="P102" s="212">
        <f>P103+P177+P196+P216+P260+P321</f>
        <v>0</v>
      </c>
      <c r="Q102" s="211"/>
      <c r="R102" s="212">
        <f>R103+R177+R196+R216+R260+R321</f>
        <v>124.18064200000001</v>
      </c>
      <c r="S102" s="211"/>
      <c r="T102" s="213">
        <f>T103+T177+T196+T216+T260+T321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4" t="s">
        <v>80</v>
      </c>
      <c r="AT102" s="215" t="s">
        <v>71</v>
      </c>
      <c r="AU102" s="215" t="s">
        <v>72</v>
      </c>
      <c r="AY102" s="214" t="s">
        <v>115</v>
      </c>
      <c r="BK102" s="216">
        <f>BK103+BK177+BK196+BK216+BK260+BK321</f>
        <v>0</v>
      </c>
    </row>
    <row r="103" s="12" customFormat="1" ht="22.8" customHeight="1">
      <c r="A103" s="12"/>
      <c r="B103" s="203"/>
      <c r="C103" s="204"/>
      <c r="D103" s="205" t="s">
        <v>71</v>
      </c>
      <c r="E103" s="217" t="s">
        <v>80</v>
      </c>
      <c r="F103" s="217" t="s">
        <v>153</v>
      </c>
      <c r="G103" s="204"/>
      <c r="H103" s="204"/>
      <c r="I103" s="207"/>
      <c r="J103" s="218">
        <f>BK103</f>
        <v>0</v>
      </c>
      <c r="K103" s="204"/>
      <c r="L103" s="209"/>
      <c r="M103" s="210"/>
      <c r="N103" s="211"/>
      <c r="O103" s="211"/>
      <c r="P103" s="212">
        <f>P104+P119+P140+P149</f>
        <v>0</v>
      </c>
      <c r="Q103" s="211"/>
      <c r="R103" s="212">
        <f>R104+R119+R140+R149</f>
        <v>0.10803300000000002</v>
      </c>
      <c r="S103" s="211"/>
      <c r="T103" s="213">
        <f>T104+T119+T140+T149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4" t="s">
        <v>80</v>
      </c>
      <c r="AT103" s="215" t="s">
        <v>71</v>
      </c>
      <c r="AU103" s="215" t="s">
        <v>80</v>
      </c>
      <c r="AY103" s="214" t="s">
        <v>115</v>
      </c>
      <c r="BK103" s="216">
        <f>BK104+BK119+BK140+BK149</f>
        <v>0</v>
      </c>
    </row>
    <row r="104" s="12" customFormat="1" ht="20.88" customHeight="1">
      <c r="A104" s="12"/>
      <c r="B104" s="203"/>
      <c r="C104" s="204"/>
      <c r="D104" s="205" t="s">
        <v>71</v>
      </c>
      <c r="E104" s="217" t="s">
        <v>233</v>
      </c>
      <c r="F104" s="217" t="s">
        <v>328</v>
      </c>
      <c r="G104" s="204"/>
      <c r="H104" s="204"/>
      <c r="I104" s="207"/>
      <c r="J104" s="218">
        <f>BK104</f>
        <v>0</v>
      </c>
      <c r="K104" s="204"/>
      <c r="L104" s="209"/>
      <c r="M104" s="210"/>
      <c r="N104" s="211"/>
      <c r="O104" s="211"/>
      <c r="P104" s="212">
        <f>SUM(P105:P118)</f>
        <v>0</v>
      </c>
      <c r="Q104" s="211"/>
      <c r="R104" s="212">
        <f>SUM(R105:R118)</f>
        <v>0</v>
      </c>
      <c r="S104" s="211"/>
      <c r="T104" s="213">
        <f>SUM(T105:T118)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4" t="s">
        <v>80</v>
      </c>
      <c r="AT104" s="215" t="s">
        <v>71</v>
      </c>
      <c r="AU104" s="215" t="s">
        <v>82</v>
      </c>
      <c r="AY104" s="214" t="s">
        <v>115</v>
      </c>
      <c r="BK104" s="216">
        <f>SUM(BK105:BK118)</f>
        <v>0</v>
      </c>
    </row>
    <row r="105" s="2" customFormat="1" ht="16.5" customHeight="1">
      <c r="A105" s="39"/>
      <c r="B105" s="40"/>
      <c r="C105" s="219" t="s">
        <v>80</v>
      </c>
      <c r="D105" s="219" t="s">
        <v>118</v>
      </c>
      <c r="E105" s="220" t="s">
        <v>329</v>
      </c>
      <c r="F105" s="221" t="s">
        <v>330</v>
      </c>
      <c r="G105" s="222" t="s">
        <v>229</v>
      </c>
      <c r="H105" s="223">
        <v>49.450000000000003</v>
      </c>
      <c r="I105" s="224"/>
      <c r="J105" s="225">
        <f>ROUND(I105*H105,2)</f>
        <v>0</v>
      </c>
      <c r="K105" s="221" t="s">
        <v>122</v>
      </c>
      <c r="L105" s="45"/>
      <c r="M105" s="226" t="s">
        <v>19</v>
      </c>
      <c r="N105" s="227" t="s">
        <v>43</v>
      </c>
      <c r="O105" s="8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136</v>
      </c>
      <c r="AT105" s="230" t="s">
        <v>118</v>
      </c>
      <c r="AU105" s="230" t="s">
        <v>131</v>
      </c>
      <c r="AY105" s="18" t="s">
        <v>115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80</v>
      </c>
      <c r="BK105" s="231">
        <f>ROUND(I105*H105,2)</f>
        <v>0</v>
      </c>
      <c r="BL105" s="18" t="s">
        <v>136</v>
      </c>
      <c r="BM105" s="230" t="s">
        <v>331</v>
      </c>
    </row>
    <row r="106" s="2" customFormat="1">
      <c r="A106" s="39"/>
      <c r="B106" s="40"/>
      <c r="C106" s="41"/>
      <c r="D106" s="232" t="s">
        <v>125</v>
      </c>
      <c r="E106" s="41"/>
      <c r="F106" s="233" t="s">
        <v>332</v>
      </c>
      <c r="G106" s="41"/>
      <c r="H106" s="41"/>
      <c r="I106" s="137"/>
      <c r="J106" s="41"/>
      <c r="K106" s="41"/>
      <c r="L106" s="45"/>
      <c r="M106" s="234"/>
      <c r="N106" s="235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125</v>
      </c>
      <c r="AU106" s="18" t="s">
        <v>131</v>
      </c>
    </row>
    <row r="107" s="2" customFormat="1">
      <c r="A107" s="39"/>
      <c r="B107" s="40"/>
      <c r="C107" s="41"/>
      <c r="D107" s="232" t="s">
        <v>161</v>
      </c>
      <c r="E107" s="41"/>
      <c r="F107" s="240" t="s">
        <v>333</v>
      </c>
      <c r="G107" s="41"/>
      <c r="H107" s="41"/>
      <c r="I107" s="137"/>
      <c r="J107" s="41"/>
      <c r="K107" s="41"/>
      <c r="L107" s="45"/>
      <c r="M107" s="234"/>
      <c r="N107" s="235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161</v>
      </c>
      <c r="AU107" s="18" t="s">
        <v>131</v>
      </c>
    </row>
    <row r="108" s="13" customFormat="1">
      <c r="A108" s="13"/>
      <c r="B108" s="241"/>
      <c r="C108" s="242"/>
      <c r="D108" s="232" t="s">
        <v>163</v>
      </c>
      <c r="E108" s="243" t="s">
        <v>19</v>
      </c>
      <c r="F108" s="244" t="s">
        <v>334</v>
      </c>
      <c r="G108" s="242"/>
      <c r="H108" s="245">
        <v>5.6879999999999997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163</v>
      </c>
      <c r="AU108" s="251" t="s">
        <v>131</v>
      </c>
      <c r="AV108" s="13" t="s">
        <v>82</v>
      </c>
      <c r="AW108" s="13" t="s">
        <v>33</v>
      </c>
      <c r="AX108" s="13" t="s">
        <v>72</v>
      </c>
      <c r="AY108" s="251" t="s">
        <v>115</v>
      </c>
    </row>
    <row r="109" s="13" customFormat="1">
      <c r="A109" s="13"/>
      <c r="B109" s="241"/>
      <c r="C109" s="242"/>
      <c r="D109" s="232" t="s">
        <v>163</v>
      </c>
      <c r="E109" s="243" t="s">
        <v>19</v>
      </c>
      <c r="F109" s="244" t="s">
        <v>335</v>
      </c>
      <c r="G109" s="242"/>
      <c r="H109" s="245">
        <v>5.7999999999999998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163</v>
      </c>
      <c r="AU109" s="251" t="s">
        <v>131</v>
      </c>
      <c r="AV109" s="13" t="s">
        <v>82</v>
      </c>
      <c r="AW109" s="13" t="s">
        <v>33</v>
      </c>
      <c r="AX109" s="13" t="s">
        <v>72</v>
      </c>
      <c r="AY109" s="251" t="s">
        <v>115</v>
      </c>
    </row>
    <row r="110" s="13" customFormat="1">
      <c r="A110" s="13"/>
      <c r="B110" s="241"/>
      <c r="C110" s="242"/>
      <c r="D110" s="232" t="s">
        <v>163</v>
      </c>
      <c r="E110" s="243" t="s">
        <v>19</v>
      </c>
      <c r="F110" s="244" t="s">
        <v>336</v>
      </c>
      <c r="G110" s="242"/>
      <c r="H110" s="245">
        <v>3.052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1" t="s">
        <v>163</v>
      </c>
      <c r="AU110" s="251" t="s">
        <v>131</v>
      </c>
      <c r="AV110" s="13" t="s">
        <v>82</v>
      </c>
      <c r="AW110" s="13" t="s">
        <v>33</v>
      </c>
      <c r="AX110" s="13" t="s">
        <v>72</v>
      </c>
      <c r="AY110" s="251" t="s">
        <v>115</v>
      </c>
    </row>
    <row r="111" s="13" customFormat="1">
      <c r="A111" s="13"/>
      <c r="B111" s="241"/>
      <c r="C111" s="242"/>
      <c r="D111" s="232" t="s">
        <v>163</v>
      </c>
      <c r="E111" s="243" t="s">
        <v>19</v>
      </c>
      <c r="F111" s="244" t="s">
        <v>337</v>
      </c>
      <c r="G111" s="242"/>
      <c r="H111" s="245">
        <v>27.289999999999999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163</v>
      </c>
      <c r="AU111" s="251" t="s">
        <v>131</v>
      </c>
      <c r="AV111" s="13" t="s">
        <v>82</v>
      </c>
      <c r="AW111" s="13" t="s">
        <v>33</v>
      </c>
      <c r="AX111" s="13" t="s">
        <v>72</v>
      </c>
      <c r="AY111" s="251" t="s">
        <v>115</v>
      </c>
    </row>
    <row r="112" s="13" customFormat="1">
      <c r="A112" s="13"/>
      <c r="B112" s="241"/>
      <c r="C112" s="242"/>
      <c r="D112" s="232" t="s">
        <v>163</v>
      </c>
      <c r="E112" s="243" t="s">
        <v>19</v>
      </c>
      <c r="F112" s="244" t="s">
        <v>338</v>
      </c>
      <c r="G112" s="242"/>
      <c r="H112" s="245">
        <v>3.1499999999999999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1" t="s">
        <v>163</v>
      </c>
      <c r="AU112" s="251" t="s">
        <v>131</v>
      </c>
      <c r="AV112" s="13" t="s">
        <v>82</v>
      </c>
      <c r="AW112" s="13" t="s">
        <v>33</v>
      </c>
      <c r="AX112" s="13" t="s">
        <v>72</v>
      </c>
      <c r="AY112" s="251" t="s">
        <v>115</v>
      </c>
    </row>
    <row r="113" s="13" customFormat="1">
      <c r="A113" s="13"/>
      <c r="B113" s="241"/>
      <c r="C113" s="242"/>
      <c r="D113" s="232" t="s">
        <v>163</v>
      </c>
      <c r="E113" s="243" t="s">
        <v>19</v>
      </c>
      <c r="F113" s="244" t="s">
        <v>339</v>
      </c>
      <c r="G113" s="242"/>
      <c r="H113" s="245">
        <v>4.4699999999999998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163</v>
      </c>
      <c r="AU113" s="251" t="s">
        <v>131</v>
      </c>
      <c r="AV113" s="13" t="s">
        <v>82</v>
      </c>
      <c r="AW113" s="13" t="s">
        <v>33</v>
      </c>
      <c r="AX113" s="13" t="s">
        <v>72</v>
      </c>
      <c r="AY113" s="251" t="s">
        <v>115</v>
      </c>
    </row>
    <row r="114" s="14" customFormat="1">
      <c r="A114" s="14"/>
      <c r="B114" s="252"/>
      <c r="C114" s="253"/>
      <c r="D114" s="232" t="s">
        <v>163</v>
      </c>
      <c r="E114" s="254" t="s">
        <v>19</v>
      </c>
      <c r="F114" s="255" t="s">
        <v>190</v>
      </c>
      <c r="G114" s="253"/>
      <c r="H114" s="256">
        <v>49.449999999999996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2" t="s">
        <v>163</v>
      </c>
      <c r="AU114" s="262" t="s">
        <v>131</v>
      </c>
      <c r="AV114" s="14" t="s">
        <v>136</v>
      </c>
      <c r="AW114" s="14" t="s">
        <v>33</v>
      </c>
      <c r="AX114" s="14" t="s">
        <v>80</v>
      </c>
      <c r="AY114" s="262" t="s">
        <v>115</v>
      </c>
    </row>
    <row r="115" s="2" customFormat="1" ht="16.5" customHeight="1">
      <c r="A115" s="39"/>
      <c r="B115" s="40"/>
      <c r="C115" s="219" t="s">
        <v>82</v>
      </c>
      <c r="D115" s="219" t="s">
        <v>118</v>
      </c>
      <c r="E115" s="220" t="s">
        <v>340</v>
      </c>
      <c r="F115" s="221" t="s">
        <v>341</v>
      </c>
      <c r="G115" s="222" t="s">
        <v>229</v>
      </c>
      <c r="H115" s="223">
        <v>24.725000000000001</v>
      </c>
      <c r="I115" s="224"/>
      <c r="J115" s="225">
        <f>ROUND(I115*H115,2)</f>
        <v>0</v>
      </c>
      <c r="K115" s="221" t="s">
        <v>122</v>
      </c>
      <c r="L115" s="45"/>
      <c r="M115" s="226" t="s">
        <v>19</v>
      </c>
      <c r="N115" s="227" t="s">
        <v>43</v>
      </c>
      <c r="O115" s="85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30" t="s">
        <v>136</v>
      </c>
      <c r="AT115" s="230" t="s">
        <v>118</v>
      </c>
      <c r="AU115" s="230" t="s">
        <v>131</v>
      </c>
      <c r="AY115" s="18" t="s">
        <v>115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8" t="s">
        <v>80</v>
      </c>
      <c r="BK115" s="231">
        <f>ROUND(I115*H115,2)</f>
        <v>0</v>
      </c>
      <c r="BL115" s="18" t="s">
        <v>136</v>
      </c>
      <c r="BM115" s="230" t="s">
        <v>342</v>
      </c>
    </row>
    <row r="116" s="2" customFormat="1">
      <c r="A116" s="39"/>
      <c r="B116" s="40"/>
      <c r="C116" s="41"/>
      <c r="D116" s="232" t="s">
        <v>125</v>
      </c>
      <c r="E116" s="41"/>
      <c r="F116" s="233" t="s">
        <v>343</v>
      </c>
      <c r="G116" s="41"/>
      <c r="H116" s="41"/>
      <c r="I116" s="137"/>
      <c r="J116" s="41"/>
      <c r="K116" s="41"/>
      <c r="L116" s="45"/>
      <c r="M116" s="234"/>
      <c r="N116" s="235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125</v>
      </c>
      <c r="AU116" s="18" t="s">
        <v>131</v>
      </c>
    </row>
    <row r="117" s="2" customFormat="1">
      <c r="A117" s="39"/>
      <c r="B117" s="40"/>
      <c r="C117" s="41"/>
      <c r="D117" s="232" t="s">
        <v>161</v>
      </c>
      <c r="E117" s="41"/>
      <c r="F117" s="240" t="s">
        <v>333</v>
      </c>
      <c r="G117" s="41"/>
      <c r="H117" s="41"/>
      <c r="I117" s="137"/>
      <c r="J117" s="41"/>
      <c r="K117" s="41"/>
      <c r="L117" s="45"/>
      <c r="M117" s="234"/>
      <c r="N117" s="235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161</v>
      </c>
      <c r="AU117" s="18" t="s">
        <v>131</v>
      </c>
    </row>
    <row r="118" s="13" customFormat="1">
      <c r="A118" s="13"/>
      <c r="B118" s="241"/>
      <c r="C118" s="242"/>
      <c r="D118" s="232" t="s">
        <v>163</v>
      </c>
      <c r="E118" s="242"/>
      <c r="F118" s="244" t="s">
        <v>344</v>
      </c>
      <c r="G118" s="242"/>
      <c r="H118" s="245">
        <v>24.725000000000001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1" t="s">
        <v>163</v>
      </c>
      <c r="AU118" s="251" t="s">
        <v>131</v>
      </c>
      <c r="AV118" s="13" t="s">
        <v>82</v>
      </c>
      <c r="AW118" s="13" t="s">
        <v>4</v>
      </c>
      <c r="AX118" s="13" t="s">
        <v>80</v>
      </c>
      <c r="AY118" s="251" t="s">
        <v>115</v>
      </c>
    </row>
    <row r="119" s="12" customFormat="1" ht="20.88" customHeight="1">
      <c r="A119" s="12"/>
      <c r="B119" s="203"/>
      <c r="C119" s="204"/>
      <c r="D119" s="205" t="s">
        <v>71</v>
      </c>
      <c r="E119" s="217" t="s">
        <v>191</v>
      </c>
      <c r="F119" s="217" t="s">
        <v>192</v>
      </c>
      <c r="G119" s="204"/>
      <c r="H119" s="204"/>
      <c r="I119" s="207"/>
      <c r="J119" s="218">
        <f>BK119</f>
        <v>0</v>
      </c>
      <c r="K119" s="204"/>
      <c r="L119" s="209"/>
      <c r="M119" s="210"/>
      <c r="N119" s="211"/>
      <c r="O119" s="211"/>
      <c r="P119" s="212">
        <f>SUM(P120:P139)</f>
        <v>0</v>
      </c>
      <c r="Q119" s="211"/>
      <c r="R119" s="212">
        <f>SUM(R120:R139)</f>
        <v>0</v>
      </c>
      <c r="S119" s="211"/>
      <c r="T119" s="213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80</v>
      </c>
      <c r="AT119" s="215" t="s">
        <v>71</v>
      </c>
      <c r="AU119" s="215" t="s">
        <v>82</v>
      </c>
      <c r="AY119" s="214" t="s">
        <v>115</v>
      </c>
      <c r="BK119" s="216">
        <f>SUM(BK120:BK139)</f>
        <v>0</v>
      </c>
    </row>
    <row r="120" s="2" customFormat="1" ht="16.5" customHeight="1">
      <c r="A120" s="39"/>
      <c r="B120" s="40"/>
      <c r="C120" s="219" t="s">
        <v>131</v>
      </c>
      <c r="D120" s="219" t="s">
        <v>118</v>
      </c>
      <c r="E120" s="220" t="s">
        <v>345</v>
      </c>
      <c r="F120" s="221" t="s">
        <v>346</v>
      </c>
      <c r="G120" s="222" t="s">
        <v>229</v>
      </c>
      <c r="H120" s="223">
        <v>49.450000000000003</v>
      </c>
      <c r="I120" s="224"/>
      <c r="J120" s="225">
        <f>ROUND(I120*H120,2)</f>
        <v>0</v>
      </c>
      <c r="K120" s="221" t="s">
        <v>122</v>
      </c>
      <c r="L120" s="45"/>
      <c r="M120" s="226" t="s">
        <v>19</v>
      </c>
      <c r="N120" s="227" t="s">
        <v>43</v>
      </c>
      <c r="O120" s="8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136</v>
      </c>
      <c r="AT120" s="230" t="s">
        <v>118</v>
      </c>
      <c r="AU120" s="230" t="s">
        <v>131</v>
      </c>
      <c r="AY120" s="18" t="s">
        <v>115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80</v>
      </c>
      <c r="BK120" s="231">
        <f>ROUND(I120*H120,2)</f>
        <v>0</v>
      </c>
      <c r="BL120" s="18" t="s">
        <v>136</v>
      </c>
      <c r="BM120" s="230" t="s">
        <v>347</v>
      </c>
    </row>
    <row r="121" s="2" customFormat="1">
      <c r="A121" s="39"/>
      <c r="B121" s="40"/>
      <c r="C121" s="41"/>
      <c r="D121" s="232" t="s">
        <v>125</v>
      </c>
      <c r="E121" s="41"/>
      <c r="F121" s="233" t="s">
        <v>348</v>
      </c>
      <c r="G121" s="41"/>
      <c r="H121" s="41"/>
      <c r="I121" s="137"/>
      <c r="J121" s="41"/>
      <c r="K121" s="41"/>
      <c r="L121" s="45"/>
      <c r="M121" s="234"/>
      <c r="N121" s="235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125</v>
      </c>
      <c r="AU121" s="18" t="s">
        <v>131</v>
      </c>
    </row>
    <row r="122" s="2" customFormat="1">
      <c r="A122" s="39"/>
      <c r="B122" s="40"/>
      <c r="C122" s="41"/>
      <c r="D122" s="232" t="s">
        <v>161</v>
      </c>
      <c r="E122" s="41"/>
      <c r="F122" s="240" t="s">
        <v>349</v>
      </c>
      <c r="G122" s="41"/>
      <c r="H122" s="41"/>
      <c r="I122" s="137"/>
      <c r="J122" s="41"/>
      <c r="K122" s="41"/>
      <c r="L122" s="45"/>
      <c r="M122" s="234"/>
      <c r="N122" s="235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161</v>
      </c>
      <c r="AU122" s="18" t="s">
        <v>131</v>
      </c>
    </row>
    <row r="123" s="13" customFormat="1">
      <c r="A123" s="13"/>
      <c r="B123" s="241"/>
      <c r="C123" s="242"/>
      <c r="D123" s="232" t="s">
        <v>163</v>
      </c>
      <c r="E123" s="243" t="s">
        <v>19</v>
      </c>
      <c r="F123" s="244" t="s">
        <v>334</v>
      </c>
      <c r="G123" s="242"/>
      <c r="H123" s="245">
        <v>5.6879999999999997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1" t="s">
        <v>163</v>
      </c>
      <c r="AU123" s="251" t="s">
        <v>131</v>
      </c>
      <c r="AV123" s="13" t="s">
        <v>82</v>
      </c>
      <c r="AW123" s="13" t="s">
        <v>33</v>
      </c>
      <c r="AX123" s="13" t="s">
        <v>72</v>
      </c>
      <c r="AY123" s="251" t="s">
        <v>115</v>
      </c>
    </row>
    <row r="124" s="13" customFormat="1">
      <c r="A124" s="13"/>
      <c r="B124" s="241"/>
      <c r="C124" s="242"/>
      <c r="D124" s="232" t="s">
        <v>163</v>
      </c>
      <c r="E124" s="243" t="s">
        <v>19</v>
      </c>
      <c r="F124" s="244" t="s">
        <v>335</v>
      </c>
      <c r="G124" s="242"/>
      <c r="H124" s="245">
        <v>5.7999999999999998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163</v>
      </c>
      <c r="AU124" s="251" t="s">
        <v>131</v>
      </c>
      <c r="AV124" s="13" t="s">
        <v>82</v>
      </c>
      <c r="AW124" s="13" t="s">
        <v>33</v>
      </c>
      <c r="AX124" s="13" t="s">
        <v>72</v>
      </c>
      <c r="AY124" s="251" t="s">
        <v>115</v>
      </c>
    </row>
    <row r="125" s="13" customFormat="1">
      <c r="A125" s="13"/>
      <c r="B125" s="241"/>
      <c r="C125" s="242"/>
      <c r="D125" s="232" t="s">
        <v>163</v>
      </c>
      <c r="E125" s="243" t="s">
        <v>19</v>
      </c>
      <c r="F125" s="244" t="s">
        <v>336</v>
      </c>
      <c r="G125" s="242"/>
      <c r="H125" s="245">
        <v>3.052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163</v>
      </c>
      <c r="AU125" s="251" t="s">
        <v>131</v>
      </c>
      <c r="AV125" s="13" t="s">
        <v>82</v>
      </c>
      <c r="AW125" s="13" t="s">
        <v>33</v>
      </c>
      <c r="AX125" s="13" t="s">
        <v>72</v>
      </c>
      <c r="AY125" s="251" t="s">
        <v>115</v>
      </c>
    </row>
    <row r="126" s="13" customFormat="1">
      <c r="A126" s="13"/>
      <c r="B126" s="241"/>
      <c r="C126" s="242"/>
      <c r="D126" s="232" t="s">
        <v>163</v>
      </c>
      <c r="E126" s="243" t="s">
        <v>19</v>
      </c>
      <c r="F126" s="244" t="s">
        <v>337</v>
      </c>
      <c r="G126" s="242"/>
      <c r="H126" s="245">
        <v>27.289999999999999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163</v>
      </c>
      <c r="AU126" s="251" t="s">
        <v>131</v>
      </c>
      <c r="AV126" s="13" t="s">
        <v>82</v>
      </c>
      <c r="AW126" s="13" t="s">
        <v>33</v>
      </c>
      <c r="AX126" s="13" t="s">
        <v>72</v>
      </c>
      <c r="AY126" s="251" t="s">
        <v>115</v>
      </c>
    </row>
    <row r="127" s="13" customFormat="1">
      <c r="A127" s="13"/>
      <c r="B127" s="241"/>
      <c r="C127" s="242"/>
      <c r="D127" s="232" t="s">
        <v>163</v>
      </c>
      <c r="E127" s="243" t="s">
        <v>19</v>
      </c>
      <c r="F127" s="244" t="s">
        <v>338</v>
      </c>
      <c r="G127" s="242"/>
      <c r="H127" s="245">
        <v>3.1499999999999999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163</v>
      </c>
      <c r="AU127" s="251" t="s">
        <v>131</v>
      </c>
      <c r="AV127" s="13" t="s">
        <v>82</v>
      </c>
      <c r="AW127" s="13" t="s">
        <v>33</v>
      </c>
      <c r="AX127" s="13" t="s">
        <v>72</v>
      </c>
      <c r="AY127" s="251" t="s">
        <v>115</v>
      </c>
    </row>
    <row r="128" s="13" customFormat="1">
      <c r="A128" s="13"/>
      <c r="B128" s="241"/>
      <c r="C128" s="242"/>
      <c r="D128" s="232" t="s">
        <v>163</v>
      </c>
      <c r="E128" s="243" t="s">
        <v>19</v>
      </c>
      <c r="F128" s="244" t="s">
        <v>339</v>
      </c>
      <c r="G128" s="242"/>
      <c r="H128" s="245">
        <v>4.4699999999999998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1" t="s">
        <v>163</v>
      </c>
      <c r="AU128" s="251" t="s">
        <v>131</v>
      </c>
      <c r="AV128" s="13" t="s">
        <v>82</v>
      </c>
      <c r="AW128" s="13" t="s">
        <v>33</v>
      </c>
      <c r="AX128" s="13" t="s">
        <v>72</v>
      </c>
      <c r="AY128" s="251" t="s">
        <v>115</v>
      </c>
    </row>
    <row r="129" s="14" customFormat="1">
      <c r="A129" s="14"/>
      <c r="B129" s="252"/>
      <c r="C129" s="253"/>
      <c r="D129" s="232" t="s">
        <v>163</v>
      </c>
      <c r="E129" s="254" t="s">
        <v>19</v>
      </c>
      <c r="F129" s="255" t="s">
        <v>190</v>
      </c>
      <c r="G129" s="253"/>
      <c r="H129" s="256">
        <v>49.449999999999996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2" t="s">
        <v>163</v>
      </c>
      <c r="AU129" s="262" t="s">
        <v>131</v>
      </c>
      <c r="AV129" s="14" t="s">
        <v>136</v>
      </c>
      <c r="AW129" s="14" t="s">
        <v>33</v>
      </c>
      <c r="AX129" s="14" t="s">
        <v>80</v>
      </c>
      <c r="AY129" s="262" t="s">
        <v>115</v>
      </c>
    </row>
    <row r="130" s="2" customFormat="1" ht="16.5" customHeight="1">
      <c r="A130" s="39"/>
      <c r="B130" s="40"/>
      <c r="C130" s="219" t="s">
        <v>136</v>
      </c>
      <c r="D130" s="219" t="s">
        <v>118</v>
      </c>
      <c r="E130" s="220" t="s">
        <v>350</v>
      </c>
      <c r="F130" s="221" t="s">
        <v>351</v>
      </c>
      <c r="G130" s="222" t="s">
        <v>229</v>
      </c>
      <c r="H130" s="223">
        <v>39.450000000000003</v>
      </c>
      <c r="I130" s="224"/>
      <c r="J130" s="225">
        <f>ROUND(I130*H130,2)</f>
        <v>0</v>
      </c>
      <c r="K130" s="221" t="s">
        <v>122</v>
      </c>
      <c r="L130" s="45"/>
      <c r="M130" s="226" t="s">
        <v>19</v>
      </c>
      <c r="N130" s="227" t="s">
        <v>43</v>
      </c>
      <c r="O130" s="8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136</v>
      </c>
      <c r="AT130" s="230" t="s">
        <v>118</v>
      </c>
      <c r="AU130" s="230" t="s">
        <v>131</v>
      </c>
      <c r="AY130" s="18" t="s">
        <v>115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80</v>
      </c>
      <c r="BK130" s="231">
        <f>ROUND(I130*H130,2)</f>
        <v>0</v>
      </c>
      <c r="BL130" s="18" t="s">
        <v>136</v>
      </c>
      <c r="BM130" s="230" t="s">
        <v>352</v>
      </c>
    </row>
    <row r="131" s="2" customFormat="1">
      <c r="A131" s="39"/>
      <c r="B131" s="40"/>
      <c r="C131" s="41"/>
      <c r="D131" s="232" t="s">
        <v>125</v>
      </c>
      <c r="E131" s="41"/>
      <c r="F131" s="233" t="s">
        <v>353</v>
      </c>
      <c r="G131" s="41"/>
      <c r="H131" s="41"/>
      <c r="I131" s="137"/>
      <c r="J131" s="41"/>
      <c r="K131" s="41"/>
      <c r="L131" s="45"/>
      <c r="M131" s="234"/>
      <c r="N131" s="23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125</v>
      </c>
      <c r="AU131" s="18" t="s">
        <v>131</v>
      </c>
    </row>
    <row r="132" s="2" customFormat="1">
      <c r="A132" s="39"/>
      <c r="B132" s="40"/>
      <c r="C132" s="41"/>
      <c r="D132" s="232" t="s">
        <v>161</v>
      </c>
      <c r="E132" s="41"/>
      <c r="F132" s="240" t="s">
        <v>354</v>
      </c>
      <c r="G132" s="41"/>
      <c r="H132" s="41"/>
      <c r="I132" s="137"/>
      <c r="J132" s="41"/>
      <c r="K132" s="41"/>
      <c r="L132" s="45"/>
      <c r="M132" s="234"/>
      <c r="N132" s="235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161</v>
      </c>
      <c r="AU132" s="18" t="s">
        <v>131</v>
      </c>
    </row>
    <row r="133" s="13" customFormat="1">
      <c r="A133" s="13"/>
      <c r="B133" s="241"/>
      <c r="C133" s="242"/>
      <c r="D133" s="232" t="s">
        <v>163</v>
      </c>
      <c r="E133" s="243" t="s">
        <v>19</v>
      </c>
      <c r="F133" s="244" t="s">
        <v>355</v>
      </c>
      <c r="G133" s="242"/>
      <c r="H133" s="245">
        <v>49.450000000000003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163</v>
      </c>
      <c r="AU133" s="251" t="s">
        <v>131</v>
      </c>
      <c r="AV133" s="13" t="s">
        <v>82</v>
      </c>
      <c r="AW133" s="13" t="s">
        <v>33</v>
      </c>
      <c r="AX133" s="13" t="s">
        <v>72</v>
      </c>
      <c r="AY133" s="251" t="s">
        <v>115</v>
      </c>
    </row>
    <row r="134" s="13" customFormat="1">
      <c r="A134" s="13"/>
      <c r="B134" s="241"/>
      <c r="C134" s="242"/>
      <c r="D134" s="232" t="s">
        <v>163</v>
      </c>
      <c r="E134" s="243" t="s">
        <v>19</v>
      </c>
      <c r="F134" s="244" t="s">
        <v>356</v>
      </c>
      <c r="G134" s="242"/>
      <c r="H134" s="245">
        <v>-10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163</v>
      </c>
      <c r="AU134" s="251" t="s">
        <v>131</v>
      </c>
      <c r="AV134" s="13" t="s">
        <v>82</v>
      </c>
      <c r="AW134" s="13" t="s">
        <v>33</v>
      </c>
      <c r="AX134" s="13" t="s">
        <v>72</v>
      </c>
      <c r="AY134" s="251" t="s">
        <v>115</v>
      </c>
    </row>
    <row r="135" s="14" customFormat="1">
      <c r="A135" s="14"/>
      <c r="B135" s="252"/>
      <c r="C135" s="253"/>
      <c r="D135" s="232" t="s">
        <v>163</v>
      </c>
      <c r="E135" s="254" t="s">
        <v>19</v>
      </c>
      <c r="F135" s="255" t="s">
        <v>190</v>
      </c>
      <c r="G135" s="253"/>
      <c r="H135" s="256">
        <v>39.450000000000003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163</v>
      </c>
      <c r="AU135" s="262" t="s">
        <v>131</v>
      </c>
      <c r="AV135" s="14" t="s">
        <v>136</v>
      </c>
      <c r="AW135" s="14" t="s">
        <v>33</v>
      </c>
      <c r="AX135" s="14" t="s">
        <v>80</v>
      </c>
      <c r="AY135" s="262" t="s">
        <v>115</v>
      </c>
    </row>
    <row r="136" s="2" customFormat="1" ht="16.5" customHeight="1">
      <c r="A136" s="39"/>
      <c r="B136" s="40"/>
      <c r="C136" s="219" t="s">
        <v>114</v>
      </c>
      <c r="D136" s="219" t="s">
        <v>118</v>
      </c>
      <c r="E136" s="220" t="s">
        <v>357</v>
      </c>
      <c r="F136" s="221" t="s">
        <v>358</v>
      </c>
      <c r="G136" s="222" t="s">
        <v>229</v>
      </c>
      <c r="H136" s="223">
        <v>197.25</v>
      </c>
      <c r="I136" s="224"/>
      <c r="J136" s="225">
        <f>ROUND(I136*H136,2)</f>
        <v>0</v>
      </c>
      <c r="K136" s="221" t="s">
        <v>122</v>
      </c>
      <c r="L136" s="45"/>
      <c r="M136" s="226" t="s">
        <v>19</v>
      </c>
      <c r="N136" s="227" t="s">
        <v>43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136</v>
      </c>
      <c r="AT136" s="230" t="s">
        <v>118</v>
      </c>
      <c r="AU136" s="230" t="s">
        <v>131</v>
      </c>
      <c r="AY136" s="18" t="s">
        <v>115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80</v>
      </c>
      <c r="BK136" s="231">
        <f>ROUND(I136*H136,2)</f>
        <v>0</v>
      </c>
      <c r="BL136" s="18" t="s">
        <v>136</v>
      </c>
      <c r="BM136" s="230" t="s">
        <v>359</v>
      </c>
    </row>
    <row r="137" s="2" customFormat="1">
      <c r="A137" s="39"/>
      <c r="B137" s="40"/>
      <c r="C137" s="41"/>
      <c r="D137" s="232" t="s">
        <v>125</v>
      </c>
      <c r="E137" s="41"/>
      <c r="F137" s="233" t="s">
        <v>360</v>
      </c>
      <c r="G137" s="41"/>
      <c r="H137" s="41"/>
      <c r="I137" s="137"/>
      <c r="J137" s="41"/>
      <c r="K137" s="41"/>
      <c r="L137" s="45"/>
      <c r="M137" s="234"/>
      <c r="N137" s="235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125</v>
      </c>
      <c r="AU137" s="18" t="s">
        <v>131</v>
      </c>
    </row>
    <row r="138" s="2" customFormat="1">
      <c r="A138" s="39"/>
      <c r="B138" s="40"/>
      <c r="C138" s="41"/>
      <c r="D138" s="232" t="s">
        <v>161</v>
      </c>
      <c r="E138" s="41"/>
      <c r="F138" s="240" t="s">
        <v>354</v>
      </c>
      <c r="G138" s="41"/>
      <c r="H138" s="41"/>
      <c r="I138" s="137"/>
      <c r="J138" s="41"/>
      <c r="K138" s="41"/>
      <c r="L138" s="45"/>
      <c r="M138" s="234"/>
      <c r="N138" s="23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161</v>
      </c>
      <c r="AU138" s="18" t="s">
        <v>131</v>
      </c>
    </row>
    <row r="139" s="13" customFormat="1">
      <c r="A139" s="13"/>
      <c r="B139" s="241"/>
      <c r="C139" s="242"/>
      <c r="D139" s="232" t="s">
        <v>163</v>
      </c>
      <c r="E139" s="242"/>
      <c r="F139" s="244" t="s">
        <v>361</v>
      </c>
      <c r="G139" s="242"/>
      <c r="H139" s="245">
        <v>197.25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163</v>
      </c>
      <c r="AU139" s="251" t="s">
        <v>131</v>
      </c>
      <c r="AV139" s="13" t="s">
        <v>82</v>
      </c>
      <c r="AW139" s="13" t="s">
        <v>4</v>
      </c>
      <c r="AX139" s="13" t="s">
        <v>80</v>
      </c>
      <c r="AY139" s="251" t="s">
        <v>115</v>
      </c>
    </row>
    <row r="140" s="12" customFormat="1" ht="20.88" customHeight="1">
      <c r="A140" s="12"/>
      <c r="B140" s="203"/>
      <c r="C140" s="204"/>
      <c r="D140" s="205" t="s">
        <v>71</v>
      </c>
      <c r="E140" s="217" t="s">
        <v>256</v>
      </c>
      <c r="F140" s="217" t="s">
        <v>362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SUM(P141:P148)</f>
        <v>0</v>
      </c>
      <c r="Q140" s="211"/>
      <c r="R140" s="212">
        <f>SUM(R141:R148)</f>
        <v>0</v>
      </c>
      <c r="S140" s="211"/>
      <c r="T140" s="213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80</v>
      </c>
      <c r="AT140" s="215" t="s">
        <v>71</v>
      </c>
      <c r="AU140" s="215" t="s">
        <v>82</v>
      </c>
      <c r="AY140" s="214" t="s">
        <v>115</v>
      </c>
      <c r="BK140" s="216">
        <f>SUM(BK141:BK148)</f>
        <v>0</v>
      </c>
    </row>
    <row r="141" s="2" customFormat="1" ht="16.5" customHeight="1">
      <c r="A141" s="39"/>
      <c r="B141" s="40"/>
      <c r="C141" s="219" t="s">
        <v>193</v>
      </c>
      <c r="D141" s="219" t="s">
        <v>118</v>
      </c>
      <c r="E141" s="220" t="s">
        <v>363</v>
      </c>
      <c r="F141" s="221" t="s">
        <v>364</v>
      </c>
      <c r="G141" s="222" t="s">
        <v>268</v>
      </c>
      <c r="H141" s="223">
        <v>69.299999999999997</v>
      </c>
      <c r="I141" s="224"/>
      <c r="J141" s="225">
        <f>ROUND(I141*H141,2)</f>
        <v>0</v>
      </c>
      <c r="K141" s="221" t="s">
        <v>122</v>
      </c>
      <c r="L141" s="45"/>
      <c r="M141" s="226" t="s">
        <v>19</v>
      </c>
      <c r="N141" s="227" t="s">
        <v>43</v>
      </c>
      <c r="O141" s="85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136</v>
      </c>
      <c r="AT141" s="230" t="s">
        <v>118</v>
      </c>
      <c r="AU141" s="230" t="s">
        <v>131</v>
      </c>
      <c r="AY141" s="18" t="s">
        <v>115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80</v>
      </c>
      <c r="BK141" s="231">
        <f>ROUND(I141*H141,2)</f>
        <v>0</v>
      </c>
      <c r="BL141" s="18" t="s">
        <v>136</v>
      </c>
      <c r="BM141" s="230" t="s">
        <v>365</v>
      </c>
    </row>
    <row r="142" s="2" customFormat="1">
      <c r="A142" s="39"/>
      <c r="B142" s="40"/>
      <c r="C142" s="41"/>
      <c r="D142" s="232" t="s">
        <v>125</v>
      </c>
      <c r="E142" s="41"/>
      <c r="F142" s="233" t="s">
        <v>294</v>
      </c>
      <c r="G142" s="41"/>
      <c r="H142" s="41"/>
      <c r="I142" s="137"/>
      <c r="J142" s="41"/>
      <c r="K142" s="41"/>
      <c r="L142" s="45"/>
      <c r="M142" s="234"/>
      <c r="N142" s="235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125</v>
      </c>
      <c r="AU142" s="18" t="s">
        <v>131</v>
      </c>
    </row>
    <row r="143" s="2" customFormat="1">
      <c r="A143" s="39"/>
      <c r="B143" s="40"/>
      <c r="C143" s="41"/>
      <c r="D143" s="232" t="s">
        <v>161</v>
      </c>
      <c r="E143" s="41"/>
      <c r="F143" s="240" t="s">
        <v>366</v>
      </c>
      <c r="G143" s="41"/>
      <c r="H143" s="41"/>
      <c r="I143" s="137"/>
      <c r="J143" s="41"/>
      <c r="K143" s="41"/>
      <c r="L143" s="45"/>
      <c r="M143" s="234"/>
      <c r="N143" s="23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161</v>
      </c>
      <c r="AU143" s="18" t="s">
        <v>131</v>
      </c>
    </row>
    <row r="144" s="13" customFormat="1">
      <c r="A144" s="13"/>
      <c r="B144" s="241"/>
      <c r="C144" s="242"/>
      <c r="D144" s="232" t="s">
        <v>163</v>
      </c>
      <c r="E144" s="242"/>
      <c r="F144" s="244" t="s">
        <v>367</v>
      </c>
      <c r="G144" s="242"/>
      <c r="H144" s="245">
        <v>69.299999999999997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163</v>
      </c>
      <c r="AU144" s="251" t="s">
        <v>131</v>
      </c>
      <c r="AV144" s="13" t="s">
        <v>82</v>
      </c>
      <c r="AW144" s="13" t="s">
        <v>4</v>
      </c>
      <c r="AX144" s="13" t="s">
        <v>80</v>
      </c>
      <c r="AY144" s="251" t="s">
        <v>115</v>
      </c>
    </row>
    <row r="145" s="2" customFormat="1" ht="16.5" customHeight="1">
      <c r="A145" s="39"/>
      <c r="B145" s="40"/>
      <c r="C145" s="219" t="s">
        <v>199</v>
      </c>
      <c r="D145" s="219" t="s">
        <v>118</v>
      </c>
      <c r="E145" s="220" t="s">
        <v>368</v>
      </c>
      <c r="F145" s="221" t="s">
        <v>369</v>
      </c>
      <c r="G145" s="222" t="s">
        <v>229</v>
      </c>
      <c r="H145" s="223">
        <v>10</v>
      </c>
      <c r="I145" s="224"/>
      <c r="J145" s="225">
        <f>ROUND(I145*H145,2)</f>
        <v>0</v>
      </c>
      <c r="K145" s="221" t="s">
        <v>122</v>
      </c>
      <c r="L145" s="45"/>
      <c r="M145" s="226" t="s">
        <v>19</v>
      </c>
      <c r="N145" s="227" t="s">
        <v>43</v>
      </c>
      <c r="O145" s="85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136</v>
      </c>
      <c r="AT145" s="230" t="s">
        <v>118</v>
      </c>
      <c r="AU145" s="230" t="s">
        <v>131</v>
      </c>
      <c r="AY145" s="18" t="s">
        <v>115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80</v>
      </c>
      <c r="BK145" s="231">
        <f>ROUND(I145*H145,2)</f>
        <v>0</v>
      </c>
      <c r="BL145" s="18" t="s">
        <v>136</v>
      </c>
      <c r="BM145" s="230" t="s">
        <v>370</v>
      </c>
    </row>
    <row r="146" s="2" customFormat="1">
      <c r="A146" s="39"/>
      <c r="B146" s="40"/>
      <c r="C146" s="41"/>
      <c r="D146" s="232" t="s">
        <v>125</v>
      </c>
      <c r="E146" s="41"/>
      <c r="F146" s="233" t="s">
        <v>371</v>
      </c>
      <c r="G146" s="41"/>
      <c r="H146" s="41"/>
      <c r="I146" s="137"/>
      <c r="J146" s="41"/>
      <c r="K146" s="41"/>
      <c r="L146" s="45"/>
      <c r="M146" s="234"/>
      <c r="N146" s="23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125</v>
      </c>
      <c r="AU146" s="18" t="s">
        <v>131</v>
      </c>
    </row>
    <row r="147" s="2" customFormat="1">
      <c r="A147" s="39"/>
      <c r="B147" s="40"/>
      <c r="C147" s="41"/>
      <c r="D147" s="232" t="s">
        <v>161</v>
      </c>
      <c r="E147" s="41"/>
      <c r="F147" s="240" t="s">
        <v>372</v>
      </c>
      <c r="G147" s="41"/>
      <c r="H147" s="41"/>
      <c r="I147" s="137"/>
      <c r="J147" s="41"/>
      <c r="K147" s="41"/>
      <c r="L147" s="45"/>
      <c r="M147" s="234"/>
      <c r="N147" s="235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161</v>
      </c>
      <c r="AU147" s="18" t="s">
        <v>131</v>
      </c>
    </row>
    <row r="148" s="13" customFormat="1">
      <c r="A148" s="13"/>
      <c r="B148" s="241"/>
      <c r="C148" s="242"/>
      <c r="D148" s="232" t="s">
        <v>163</v>
      </c>
      <c r="E148" s="243" t="s">
        <v>19</v>
      </c>
      <c r="F148" s="244" t="s">
        <v>373</v>
      </c>
      <c r="G148" s="242"/>
      <c r="H148" s="245">
        <v>10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163</v>
      </c>
      <c r="AU148" s="251" t="s">
        <v>131</v>
      </c>
      <c r="AV148" s="13" t="s">
        <v>82</v>
      </c>
      <c r="AW148" s="13" t="s">
        <v>33</v>
      </c>
      <c r="AX148" s="13" t="s">
        <v>80</v>
      </c>
      <c r="AY148" s="251" t="s">
        <v>115</v>
      </c>
    </row>
    <row r="149" s="12" customFormat="1" ht="20.88" customHeight="1">
      <c r="A149" s="12"/>
      <c r="B149" s="203"/>
      <c r="C149" s="204"/>
      <c r="D149" s="205" t="s">
        <v>71</v>
      </c>
      <c r="E149" s="217" t="s">
        <v>265</v>
      </c>
      <c r="F149" s="217" t="s">
        <v>374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SUM(P150:P176)</f>
        <v>0</v>
      </c>
      <c r="Q149" s="211"/>
      <c r="R149" s="212">
        <f>SUM(R150:R176)</f>
        <v>0.10803300000000002</v>
      </c>
      <c r="S149" s="211"/>
      <c r="T149" s="213">
        <f>SUM(T150:T176)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80</v>
      </c>
      <c r="AT149" s="215" t="s">
        <v>71</v>
      </c>
      <c r="AU149" s="215" t="s">
        <v>82</v>
      </c>
      <c r="AY149" s="214" t="s">
        <v>115</v>
      </c>
      <c r="BK149" s="216">
        <f>SUM(BK150:BK176)</f>
        <v>0</v>
      </c>
    </row>
    <row r="150" s="2" customFormat="1" ht="16.5" customHeight="1">
      <c r="A150" s="39"/>
      <c r="B150" s="40"/>
      <c r="C150" s="219" t="s">
        <v>204</v>
      </c>
      <c r="D150" s="219" t="s">
        <v>118</v>
      </c>
      <c r="E150" s="220" t="s">
        <v>375</v>
      </c>
      <c r="F150" s="221" t="s">
        <v>376</v>
      </c>
      <c r="G150" s="222" t="s">
        <v>158</v>
      </c>
      <c r="H150" s="223">
        <v>166.88</v>
      </c>
      <c r="I150" s="224"/>
      <c r="J150" s="225">
        <f>ROUND(I150*H150,2)</f>
        <v>0</v>
      </c>
      <c r="K150" s="221" t="s">
        <v>122</v>
      </c>
      <c r="L150" s="45"/>
      <c r="M150" s="226" t="s">
        <v>19</v>
      </c>
      <c r="N150" s="227" t="s">
        <v>43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136</v>
      </c>
      <c r="AT150" s="230" t="s">
        <v>118</v>
      </c>
      <c r="AU150" s="230" t="s">
        <v>131</v>
      </c>
      <c r="AY150" s="18" t="s">
        <v>115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80</v>
      </c>
      <c r="BK150" s="231">
        <f>ROUND(I150*H150,2)</f>
        <v>0</v>
      </c>
      <c r="BL150" s="18" t="s">
        <v>136</v>
      </c>
      <c r="BM150" s="230" t="s">
        <v>377</v>
      </c>
    </row>
    <row r="151" s="2" customFormat="1">
      <c r="A151" s="39"/>
      <c r="B151" s="40"/>
      <c r="C151" s="41"/>
      <c r="D151" s="232" t="s">
        <v>125</v>
      </c>
      <c r="E151" s="41"/>
      <c r="F151" s="233" t="s">
        <v>378</v>
      </c>
      <c r="G151" s="41"/>
      <c r="H151" s="41"/>
      <c r="I151" s="137"/>
      <c r="J151" s="41"/>
      <c r="K151" s="41"/>
      <c r="L151" s="45"/>
      <c r="M151" s="234"/>
      <c r="N151" s="23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125</v>
      </c>
      <c r="AU151" s="18" t="s">
        <v>131</v>
      </c>
    </row>
    <row r="152" s="2" customFormat="1">
      <c r="A152" s="39"/>
      <c r="B152" s="40"/>
      <c r="C152" s="41"/>
      <c r="D152" s="232" t="s">
        <v>161</v>
      </c>
      <c r="E152" s="41"/>
      <c r="F152" s="240" t="s">
        <v>379</v>
      </c>
      <c r="G152" s="41"/>
      <c r="H152" s="41"/>
      <c r="I152" s="137"/>
      <c r="J152" s="41"/>
      <c r="K152" s="41"/>
      <c r="L152" s="45"/>
      <c r="M152" s="234"/>
      <c r="N152" s="235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161</v>
      </c>
      <c r="AU152" s="18" t="s">
        <v>131</v>
      </c>
    </row>
    <row r="153" s="13" customFormat="1">
      <c r="A153" s="13"/>
      <c r="B153" s="241"/>
      <c r="C153" s="242"/>
      <c r="D153" s="232" t="s">
        <v>163</v>
      </c>
      <c r="E153" s="243" t="s">
        <v>19</v>
      </c>
      <c r="F153" s="244" t="s">
        <v>380</v>
      </c>
      <c r="G153" s="242"/>
      <c r="H153" s="245">
        <v>22.75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163</v>
      </c>
      <c r="AU153" s="251" t="s">
        <v>131</v>
      </c>
      <c r="AV153" s="13" t="s">
        <v>82</v>
      </c>
      <c r="AW153" s="13" t="s">
        <v>33</v>
      </c>
      <c r="AX153" s="13" t="s">
        <v>72</v>
      </c>
      <c r="AY153" s="251" t="s">
        <v>115</v>
      </c>
    </row>
    <row r="154" s="13" customFormat="1">
      <c r="A154" s="13"/>
      <c r="B154" s="241"/>
      <c r="C154" s="242"/>
      <c r="D154" s="232" t="s">
        <v>163</v>
      </c>
      <c r="E154" s="243" t="s">
        <v>19</v>
      </c>
      <c r="F154" s="244" t="s">
        <v>381</v>
      </c>
      <c r="G154" s="242"/>
      <c r="H154" s="245">
        <v>23.199999999999999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1" t="s">
        <v>163</v>
      </c>
      <c r="AU154" s="251" t="s">
        <v>131</v>
      </c>
      <c r="AV154" s="13" t="s">
        <v>82</v>
      </c>
      <c r="AW154" s="13" t="s">
        <v>33</v>
      </c>
      <c r="AX154" s="13" t="s">
        <v>72</v>
      </c>
      <c r="AY154" s="251" t="s">
        <v>115</v>
      </c>
    </row>
    <row r="155" s="13" customFormat="1">
      <c r="A155" s="13"/>
      <c r="B155" s="241"/>
      <c r="C155" s="242"/>
      <c r="D155" s="232" t="s">
        <v>163</v>
      </c>
      <c r="E155" s="243" t="s">
        <v>19</v>
      </c>
      <c r="F155" s="244" t="s">
        <v>382</v>
      </c>
      <c r="G155" s="242"/>
      <c r="H155" s="245">
        <v>17.949999999999999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163</v>
      </c>
      <c r="AU155" s="251" t="s">
        <v>131</v>
      </c>
      <c r="AV155" s="13" t="s">
        <v>82</v>
      </c>
      <c r="AW155" s="13" t="s">
        <v>33</v>
      </c>
      <c r="AX155" s="13" t="s">
        <v>72</v>
      </c>
      <c r="AY155" s="251" t="s">
        <v>115</v>
      </c>
    </row>
    <row r="156" s="13" customFormat="1">
      <c r="A156" s="13"/>
      <c r="B156" s="241"/>
      <c r="C156" s="242"/>
      <c r="D156" s="232" t="s">
        <v>163</v>
      </c>
      <c r="E156" s="243" t="s">
        <v>19</v>
      </c>
      <c r="F156" s="244" t="s">
        <v>383</v>
      </c>
      <c r="G156" s="242"/>
      <c r="H156" s="245">
        <v>102.98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163</v>
      </c>
      <c r="AU156" s="251" t="s">
        <v>131</v>
      </c>
      <c r="AV156" s="13" t="s">
        <v>82</v>
      </c>
      <c r="AW156" s="13" t="s">
        <v>33</v>
      </c>
      <c r="AX156" s="13" t="s">
        <v>72</v>
      </c>
      <c r="AY156" s="251" t="s">
        <v>115</v>
      </c>
    </row>
    <row r="157" s="14" customFormat="1">
      <c r="A157" s="14"/>
      <c r="B157" s="252"/>
      <c r="C157" s="253"/>
      <c r="D157" s="232" t="s">
        <v>163</v>
      </c>
      <c r="E157" s="254" t="s">
        <v>19</v>
      </c>
      <c r="F157" s="255" t="s">
        <v>190</v>
      </c>
      <c r="G157" s="253"/>
      <c r="H157" s="256">
        <v>166.88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163</v>
      </c>
      <c r="AU157" s="262" t="s">
        <v>131</v>
      </c>
      <c r="AV157" s="14" t="s">
        <v>136</v>
      </c>
      <c r="AW157" s="14" t="s">
        <v>33</v>
      </c>
      <c r="AX157" s="14" t="s">
        <v>80</v>
      </c>
      <c r="AY157" s="262" t="s">
        <v>115</v>
      </c>
    </row>
    <row r="158" s="2" customFormat="1" ht="16.5" customHeight="1">
      <c r="A158" s="39"/>
      <c r="B158" s="40"/>
      <c r="C158" s="219" t="s">
        <v>209</v>
      </c>
      <c r="D158" s="219" t="s">
        <v>118</v>
      </c>
      <c r="E158" s="220" t="s">
        <v>384</v>
      </c>
      <c r="F158" s="221" t="s">
        <v>385</v>
      </c>
      <c r="G158" s="222" t="s">
        <v>158</v>
      </c>
      <c r="H158" s="223">
        <v>85.560000000000002</v>
      </c>
      <c r="I158" s="224"/>
      <c r="J158" s="225">
        <f>ROUND(I158*H158,2)</f>
        <v>0</v>
      </c>
      <c r="K158" s="221" t="s">
        <v>122</v>
      </c>
      <c r="L158" s="45"/>
      <c r="M158" s="226" t="s">
        <v>19</v>
      </c>
      <c r="N158" s="227" t="s">
        <v>43</v>
      </c>
      <c r="O158" s="8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136</v>
      </c>
      <c r="AT158" s="230" t="s">
        <v>118</v>
      </c>
      <c r="AU158" s="230" t="s">
        <v>131</v>
      </c>
      <c r="AY158" s="18" t="s">
        <v>115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80</v>
      </c>
      <c r="BK158" s="231">
        <f>ROUND(I158*H158,2)</f>
        <v>0</v>
      </c>
      <c r="BL158" s="18" t="s">
        <v>136</v>
      </c>
      <c r="BM158" s="230" t="s">
        <v>386</v>
      </c>
    </row>
    <row r="159" s="2" customFormat="1">
      <c r="A159" s="39"/>
      <c r="B159" s="40"/>
      <c r="C159" s="41"/>
      <c r="D159" s="232" t="s">
        <v>125</v>
      </c>
      <c r="E159" s="41"/>
      <c r="F159" s="233" t="s">
        <v>387</v>
      </c>
      <c r="G159" s="41"/>
      <c r="H159" s="41"/>
      <c r="I159" s="137"/>
      <c r="J159" s="41"/>
      <c r="K159" s="41"/>
      <c r="L159" s="45"/>
      <c r="M159" s="234"/>
      <c r="N159" s="23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125</v>
      </c>
      <c r="AU159" s="18" t="s">
        <v>131</v>
      </c>
    </row>
    <row r="160" s="2" customFormat="1">
      <c r="A160" s="39"/>
      <c r="B160" s="40"/>
      <c r="C160" s="41"/>
      <c r="D160" s="232" t="s">
        <v>161</v>
      </c>
      <c r="E160" s="41"/>
      <c r="F160" s="240" t="s">
        <v>388</v>
      </c>
      <c r="G160" s="41"/>
      <c r="H160" s="41"/>
      <c r="I160" s="137"/>
      <c r="J160" s="41"/>
      <c r="K160" s="41"/>
      <c r="L160" s="45"/>
      <c r="M160" s="234"/>
      <c r="N160" s="23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161</v>
      </c>
      <c r="AU160" s="18" t="s">
        <v>131</v>
      </c>
    </row>
    <row r="161" s="13" customFormat="1">
      <c r="A161" s="13"/>
      <c r="B161" s="241"/>
      <c r="C161" s="242"/>
      <c r="D161" s="232" t="s">
        <v>163</v>
      </c>
      <c r="E161" s="243" t="s">
        <v>19</v>
      </c>
      <c r="F161" s="244" t="s">
        <v>389</v>
      </c>
      <c r="G161" s="242"/>
      <c r="H161" s="245">
        <v>112.81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163</v>
      </c>
      <c r="AU161" s="251" t="s">
        <v>131</v>
      </c>
      <c r="AV161" s="13" t="s">
        <v>82</v>
      </c>
      <c r="AW161" s="13" t="s">
        <v>33</v>
      </c>
      <c r="AX161" s="13" t="s">
        <v>72</v>
      </c>
      <c r="AY161" s="251" t="s">
        <v>115</v>
      </c>
    </row>
    <row r="162" s="13" customFormat="1">
      <c r="A162" s="13"/>
      <c r="B162" s="241"/>
      <c r="C162" s="242"/>
      <c r="D162" s="232" t="s">
        <v>163</v>
      </c>
      <c r="E162" s="243" t="s">
        <v>19</v>
      </c>
      <c r="F162" s="244" t="s">
        <v>390</v>
      </c>
      <c r="G162" s="242"/>
      <c r="H162" s="245">
        <v>-22.75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163</v>
      </c>
      <c r="AU162" s="251" t="s">
        <v>131</v>
      </c>
      <c r="AV162" s="13" t="s">
        <v>82</v>
      </c>
      <c r="AW162" s="13" t="s">
        <v>33</v>
      </c>
      <c r="AX162" s="13" t="s">
        <v>72</v>
      </c>
      <c r="AY162" s="251" t="s">
        <v>115</v>
      </c>
    </row>
    <row r="163" s="13" customFormat="1">
      <c r="A163" s="13"/>
      <c r="B163" s="241"/>
      <c r="C163" s="242"/>
      <c r="D163" s="232" t="s">
        <v>163</v>
      </c>
      <c r="E163" s="243" t="s">
        <v>19</v>
      </c>
      <c r="F163" s="244" t="s">
        <v>391</v>
      </c>
      <c r="G163" s="242"/>
      <c r="H163" s="245">
        <v>-4.5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163</v>
      </c>
      <c r="AU163" s="251" t="s">
        <v>131</v>
      </c>
      <c r="AV163" s="13" t="s">
        <v>82</v>
      </c>
      <c r="AW163" s="13" t="s">
        <v>33</v>
      </c>
      <c r="AX163" s="13" t="s">
        <v>72</v>
      </c>
      <c r="AY163" s="251" t="s">
        <v>115</v>
      </c>
    </row>
    <row r="164" s="14" customFormat="1">
      <c r="A164" s="14"/>
      <c r="B164" s="252"/>
      <c r="C164" s="253"/>
      <c r="D164" s="232" t="s">
        <v>163</v>
      </c>
      <c r="E164" s="254" t="s">
        <v>19</v>
      </c>
      <c r="F164" s="255" t="s">
        <v>190</v>
      </c>
      <c r="G164" s="253"/>
      <c r="H164" s="256">
        <v>85.560000000000002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163</v>
      </c>
      <c r="AU164" s="262" t="s">
        <v>131</v>
      </c>
      <c r="AV164" s="14" t="s">
        <v>136</v>
      </c>
      <c r="AW164" s="14" t="s">
        <v>33</v>
      </c>
      <c r="AX164" s="14" t="s">
        <v>80</v>
      </c>
      <c r="AY164" s="262" t="s">
        <v>115</v>
      </c>
    </row>
    <row r="165" s="2" customFormat="1" ht="16.5" customHeight="1">
      <c r="A165" s="39"/>
      <c r="B165" s="40"/>
      <c r="C165" s="276" t="s">
        <v>214</v>
      </c>
      <c r="D165" s="276" t="s">
        <v>392</v>
      </c>
      <c r="E165" s="277" t="s">
        <v>393</v>
      </c>
      <c r="F165" s="278" t="s">
        <v>394</v>
      </c>
      <c r="G165" s="279" t="s">
        <v>395</v>
      </c>
      <c r="H165" s="280">
        <v>1.2829999999999999</v>
      </c>
      <c r="I165" s="281"/>
      <c r="J165" s="282">
        <f>ROUND(I165*H165,2)</f>
        <v>0</v>
      </c>
      <c r="K165" s="278" t="s">
        <v>122</v>
      </c>
      <c r="L165" s="283"/>
      <c r="M165" s="284" t="s">
        <v>19</v>
      </c>
      <c r="N165" s="285" t="s">
        <v>43</v>
      </c>
      <c r="O165" s="85"/>
      <c r="P165" s="228">
        <f>O165*H165</f>
        <v>0</v>
      </c>
      <c r="Q165" s="228">
        <v>0.001</v>
      </c>
      <c r="R165" s="228">
        <f>Q165*H165</f>
        <v>0.0012829999999999999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204</v>
      </c>
      <c r="AT165" s="230" t="s">
        <v>392</v>
      </c>
      <c r="AU165" s="230" t="s">
        <v>131</v>
      </c>
      <c r="AY165" s="18" t="s">
        <v>115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80</v>
      </c>
      <c r="BK165" s="231">
        <f>ROUND(I165*H165,2)</f>
        <v>0</v>
      </c>
      <c r="BL165" s="18" t="s">
        <v>136</v>
      </c>
      <c r="BM165" s="230" t="s">
        <v>396</v>
      </c>
    </row>
    <row r="166" s="2" customFormat="1">
      <c r="A166" s="39"/>
      <c r="B166" s="40"/>
      <c r="C166" s="41"/>
      <c r="D166" s="232" t="s">
        <v>125</v>
      </c>
      <c r="E166" s="41"/>
      <c r="F166" s="233" t="s">
        <v>394</v>
      </c>
      <c r="G166" s="41"/>
      <c r="H166" s="41"/>
      <c r="I166" s="137"/>
      <c r="J166" s="41"/>
      <c r="K166" s="41"/>
      <c r="L166" s="45"/>
      <c r="M166" s="234"/>
      <c r="N166" s="23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125</v>
      </c>
      <c r="AU166" s="18" t="s">
        <v>131</v>
      </c>
    </row>
    <row r="167" s="13" customFormat="1">
      <c r="A167" s="13"/>
      <c r="B167" s="241"/>
      <c r="C167" s="242"/>
      <c r="D167" s="232" t="s">
        <v>163</v>
      </c>
      <c r="E167" s="242"/>
      <c r="F167" s="244" t="s">
        <v>397</v>
      </c>
      <c r="G167" s="242"/>
      <c r="H167" s="245">
        <v>1.2829999999999999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163</v>
      </c>
      <c r="AU167" s="251" t="s">
        <v>131</v>
      </c>
      <c r="AV167" s="13" t="s">
        <v>82</v>
      </c>
      <c r="AW167" s="13" t="s">
        <v>4</v>
      </c>
      <c r="AX167" s="13" t="s">
        <v>80</v>
      </c>
      <c r="AY167" s="251" t="s">
        <v>115</v>
      </c>
    </row>
    <row r="168" s="2" customFormat="1" ht="16.5" customHeight="1">
      <c r="A168" s="39"/>
      <c r="B168" s="40"/>
      <c r="C168" s="219" t="s">
        <v>154</v>
      </c>
      <c r="D168" s="219" t="s">
        <v>118</v>
      </c>
      <c r="E168" s="220" t="s">
        <v>398</v>
      </c>
      <c r="F168" s="221" t="s">
        <v>399</v>
      </c>
      <c r="G168" s="222" t="s">
        <v>158</v>
      </c>
      <c r="H168" s="223">
        <v>85.560000000000002</v>
      </c>
      <c r="I168" s="224"/>
      <c r="J168" s="225">
        <f>ROUND(I168*H168,2)</f>
        <v>0</v>
      </c>
      <c r="K168" s="221" t="s">
        <v>122</v>
      </c>
      <c r="L168" s="45"/>
      <c r="M168" s="226" t="s">
        <v>19</v>
      </c>
      <c r="N168" s="227" t="s">
        <v>43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136</v>
      </c>
      <c r="AT168" s="230" t="s">
        <v>118</v>
      </c>
      <c r="AU168" s="230" t="s">
        <v>131</v>
      </c>
      <c r="AY168" s="18" t="s">
        <v>115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80</v>
      </c>
      <c r="BK168" s="231">
        <f>ROUND(I168*H168,2)</f>
        <v>0</v>
      </c>
      <c r="BL168" s="18" t="s">
        <v>136</v>
      </c>
      <c r="BM168" s="230" t="s">
        <v>400</v>
      </c>
    </row>
    <row r="169" s="2" customFormat="1">
      <c r="A169" s="39"/>
      <c r="B169" s="40"/>
      <c r="C169" s="41"/>
      <c r="D169" s="232" t="s">
        <v>125</v>
      </c>
      <c r="E169" s="41"/>
      <c r="F169" s="233" t="s">
        <v>401</v>
      </c>
      <c r="G169" s="41"/>
      <c r="H169" s="41"/>
      <c r="I169" s="137"/>
      <c r="J169" s="41"/>
      <c r="K169" s="41"/>
      <c r="L169" s="45"/>
      <c r="M169" s="234"/>
      <c r="N169" s="23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125</v>
      </c>
      <c r="AU169" s="18" t="s">
        <v>131</v>
      </c>
    </row>
    <row r="170" s="2" customFormat="1">
      <c r="A170" s="39"/>
      <c r="B170" s="40"/>
      <c r="C170" s="41"/>
      <c r="D170" s="232" t="s">
        <v>161</v>
      </c>
      <c r="E170" s="41"/>
      <c r="F170" s="240" t="s">
        <v>402</v>
      </c>
      <c r="G170" s="41"/>
      <c r="H170" s="41"/>
      <c r="I170" s="137"/>
      <c r="J170" s="41"/>
      <c r="K170" s="41"/>
      <c r="L170" s="45"/>
      <c r="M170" s="234"/>
      <c r="N170" s="235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161</v>
      </c>
      <c r="AU170" s="18" t="s">
        <v>131</v>
      </c>
    </row>
    <row r="171" s="13" customFormat="1">
      <c r="A171" s="13"/>
      <c r="B171" s="241"/>
      <c r="C171" s="242"/>
      <c r="D171" s="232" t="s">
        <v>163</v>
      </c>
      <c r="E171" s="243" t="s">
        <v>19</v>
      </c>
      <c r="F171" s="244" t="s">
        <v>389</v>
      </c>
      <c r="G171" s="242"/>
      <c r="H171" s="245">
        <v>112.81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163</v>
      </c>
      <c r="AU171" s="251" t="s">
        <v>131</v>
      </c>
      <c r="AV171" s="13" t="s">
        <v>82</v>
      </c>
      <c r="AW171" s="13" t="s">
        <v>33</v>
      </c>
      <c r="AX171" s="13" t="s">
        <v>72</v>
      </c>
      <c r="AY171" s="251" t="s">
        <v>115</v>
      </c>
    </row>
    <row r="172" s="13" customFormat="1">
      <c r="A172" s="13"/>
      <c r="B172" s="241"/>
      <c r="C172" s="242"/>
      <c r="D172" s="232" t="s">
        <v>163</v>
      </c>
      <c r="E172" s="243" t="s">
        <v>19</v>
      </c>
      <c r="F172" s="244" t="s">
        <v>390</v>
      </c>
      <c r="G172" s="242"/>
      <c r="H172" s="245">
        <v>-22.75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1" t="s">
        <v>163</v>
      </c>
      <c r="AU172" s="251" t="s">
        <v>131</v>
      </c>
      <c r="AV172" s="13" t="s">
        <v>82</v>
      </c>
      <c r="AW172" s="13" t="s">
        <v>33</v>
      </c>
      <c r="AX172" s="13" t="s">
        <v>72</v>
      </c>
      <c r="AY172" s="251" t="s">
        <v>115</v>
      </c>
    </row>
    <row r="173" s="13" customFormat="1">
      <c r="A173" s="13"/>
      <c r="B173" s="241"/>
      <c r="C173" s="242"/>
      <c r="D173" s="232" t="s">
        <v>163</v>
      </c>
      <c r="E173" s="243" t="s">
        <v>19</v>
      </c>
      <c r="F173" s="244" t="s">
        <v>391</v>
      </c>
      <c r="G173" s="242"/>
      <c r="H173" s="245">
        <v>-4.5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163</v>
      </c>
      <c r="AU173" s="251" t="s">
        <v>131</v>
      </c>
      <c r="AV173" s="13" t="s">
        <v>82</v>
      </c>
      <c r="AW173" s="13" t="s">
        <v>33</v>
      </c>
      <c r="AX173" s="13" t="s">
        <v>72</v>
      </c>
      <c r="AY173" s="251" t="s">
        <v>115</v>
      </c>
    </row>
    <row r="174" s="14" customFormat="1">
      <c r="A174" s="14"/>
      <c r="B174" s="252"/>
      <c r="C174" s="253"/>
      <c r="D174" s="232" t="s">
        <v>163</v>
      </c>
      <c r="E174" s="254" t="s">
        <v>19</v>
      </c>
      <c r="F174" s="255" t="s">
        <v>190</v>
      </c>
      <c r="G174" s="253"/>
      <c r="H174" s="256">
        <v>85.560000000000002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163</v>
      </c>
      <c r="AU174" s="262" t="s">
        <v>131</v>
      </c>
      <c r="AV174" s="14" t="s">
        <v>136</v>
      </c>
      <c r="AW174" s="14" t="s">
        <v>33</v>
      </c>
      <c r="AX174" s="14" t="s">
        <v>80</v>
      </c>
      <c r="AY174" s="262" t="s">
        <v>115</v>
      </c>
    </row>
    <row r="175" s="2" customFormat="1" ht="16.5" customHeight="1">
      <c r="A175" s="39"/>
      <c r="B175" s="40"/>
      <c r="C175" s="219" t="s">
        <v>226</v>
      </c>
      <c r="D175" s="219" t="s">
        <v>118</v>
      </c>
      <c r="E175" s="220" t="s">
        <v>403</v>
      </c>
      <c r="F175" s="221" t="s">
        <v>404</v>
      </c>
      <c r="G175" s="222" t="s">
        <v>167</v>
      </c>
      <c r="H175" s="223">
        <v>5</v>
      </c>
      <c r="I175" s="224"/>
      <c r="J175" s="225">
        <f>ROUND(I175*H175,2)</f>
        <v>0</v>
      </c>
      <c r="K175" s="221" t="s">
        <v>122</v>
      </c>
      <c r="L175" s="45"/>
      <c r="M175" s="226" t="s">
        <v>19</v>
      </c>
      <c r="N175" s="227" t="s">
        <v>43</v>
      </c>
      <c r="O175" s="85"/>
      <c r="P175" s="228">
        <f>O175*H175</f>
        <v>0</v>
      </c>
      <c r="Q175" s="228">
        <v>0.021350000000000001</v>
      </c>
      <c r="R175" s="228">
        <f>Q175*H175</f>
        <v>0.10675000000000001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136</v>
      </c>
      <c r="AT175" s="230" t="s">
        <v>118</v>
      </c>
      <c r="AU175" s="230" t="s">
        <v>131</v>
      </c>
      <c r="AY175" s="18" t="s">
        <v>115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80</v>
      </c>
      <c r="BK175" s="231">
        <f>ROUND(I175*H175,2)</f>
        <v>0</v>
      </c>
      <c r="BL175" s="18" t="s">
        <v>136</v>
      </c>
      <c r="BM175" s="230" t="s">
        <v>405</v>
      </c>
    </row>
    <row r="176" s="2" customFormat="1">
      <c r="A176" s="39"/>
      <c r="B176" s="40"/>
      <c r="C176" s="41"/>
      <c r="D176" s="232" t="s">
        <v>125</v>
      </c>
      <c r="E176" s="41"/>
      <c r="F176" s="233" t="s">
        <v>406</v>
      </c>
      <c r="G176" s="41"/>
      <c r="H176" s="41"/>
      <c r="I176" s="137"/>
      <c r="J176" s="41"/>
      <c r="K176" s="41"/>
      <c r="L176" s="45"/>
      <c r="M176" s="234"/>
      <c r="N176" s="235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125</v>
      </c>
      <c r="AU176" s="18" t="s">
        <v>131</v>
      </c>
    </row>
    <row r="177" s="12" customFormat="1" ht="22.8" customHeight="1">
      <c r="A177" s="12"/>
      <c r="B177" s="203"/>
      <c r="C177" s="204"/>
      <c r="D177" s="205" t="s">
        <v>71</v>
      </c>
      <c r="E177" s="217" t="s">
        <v>82</v>
      </c>
      <c r="F177" s="217" t="s">
        <v>407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P178+P184</f>
        <v>0</v>
      </c>
      <c r="Q177" s="211"/>
      <c r="R177" s="212">
        <f>R178+R184</f>
        <v>33.546474699999997</v>
      </c>
      <c r="S177" s="211"/>
      <c r="T177" s="213">
        <f>T178+T184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80</v>
      </c>
      <c r="AT177" s="215" t="s">
        <v>71</v>
      </c>
      <c r="AU177" s="215" t="s">
        <v>80</v>
      </c>
      <c r="AY177" s="214" t="s">
        <v>115</v>
      </c>
      <c r="BK177" s="216">
        <f>BK178+BK184</f>
        <v>0</v>
      </c>
    </row>
    <row r="178" s="12" customFormat="1" ht="20.88" customHeight="1">
      <c r="A178" s="12"/>
      <c r="B178" s="203"/>
      <c r="C178" s="204"/>
      <c r="D178" s="205" t="s">
        <v>71</v>
      </c>
      <c r="E178" s="217" t="s">
        <v>7</v>
      </c>
      <c r="F178" s="217" t="s">
        <v>408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SUM(P179:P183)</f>
        <v>0</v>
      </c>
      <c r="Q178" s="211"/>
      <c r="R178" s="212">
        <f>SUM(R179:R183)</f>
        <v>7.4425499999999998</v>
      </c>
      <c r="S178" s="211"/>
      <c r="T178" s="213">
        <f>SUM(T179:T183)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80</v>
      </c>
      <c r="AT178" s="215" t="s">
        <v>71</v>
      </c>
      <c r="AU178" s="215" t="s">
        <v>82</v>
      </c>
      <c r="AY178" s="214" t="s">
        <v>115</v>
      </c>
      <c r="BK178" s="216">
        <f>SUM(BK179:BK183)</f>
        <v>0</v>
      </c>
    </row>
    <row r="179" s="2" customFormat="1" ht="16.5" customHeight="1">
      <c r="A179" s="39"/>
      <c r="B179" s="40"/>
      <c r="C179" s="219" t="s">
        <v>233</v>
      </c>
      <c r="D179" s="219" t="s">
        <v>118</v>
      </c>
      <c r="E179" s="220" t="s">
        <v>409</v>
      </c>
      <c r="F179" s="221" t="s">
        <v>410</v>
      </c>
      <c r="G179" s="222" t="s">
        <v>229</v>
      </c>
      <c r="H179" s="223">
        <v>4.4699999999999998</v>
      </c>
      <c r="I179" s="224"/>
      <c r="J179" s="225">
        <f>ROUND(I179*H179,2)</f>
        <v>0</v>
      </c>
      <c r="K179" s="221" t="s">
        <v>122</v>
      </c>
      <c r="L179" s="45"/>
      <c r="M179" s="226" t="s">
        <v>19</v>
      </c>
      <c r="N179" s="227" t="s">
        <v>43</v>
      </c>
      <c r="O179" s="85"/>
      <c r="P179" s="228">
        <f>O179*H179</f>
        <v>0</v>
      </c>
      <c r="Q179" s="228">
        <v>1.665</v>
      </c>
      <c r="R179" s="228">
        <f>Q179*H179</f>
        <v>7.4425499999999998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136</v>
      </c>
      <c r="AT179" s="230" t="s">
        <v>118</v>
      </c>
      <c r="AU179" s="230" t="s">
        <v>131</v>
      </c>
      <c r="AY179" s="18" t="s">
        <v>115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80</v>
      </c>
      <c r="BK179" s="231">
        <f>ROUND(I179*H179,2)</f>
        <v>0</v>
      </c>
      <c r="BL179" s="18" t="s">
        <v>136</v>
      </c>
      <c r="BM179" s="230" t="s">
        <v>411</v>
      </c>
    </row>
    <row r="180" s="2" customFormat="1">
      <c r="A180" s="39"/>
      <c r="B180" s="40"/>
      <c r="C180" s="41"/>
      <c r="D180" s="232" t="s">
        <v>125</v>
      </c>
      <c r="E180" s="41"/>
      <c r="F180" s="233" t="s">
        <v>412</v>
      </c>
      <c r="G180" s="41"/>
      <c r="H180" s="41"/>
      <c r="I180" s="137"/>
      <c r="J180" s="41"/>
      <c r="K180" s="41"/>
      <c r="L180" s="45"/>
      <c r="M180" s="234"/>
      <c r="N180" s="235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125</v>
      </c>
      <c r="AU180" s="18" t="s">
        <v>131</v>
      </c>
    </row>
    <row r="181" s="2" customFormat="1">
      <c r="A181" s="39"/>
      <c r="B181" s="40"/>
      <c r="C181" s="41"/>
      <c r="D181" s="232" t="s">
        <v>161</v>
      </c>
      <c r="E181" s="41"/>
      <c r="F181" s="240" t="s">
        <v>413</v>
      </c>
      <c r="G181" s="41"/>
      <c r="H181" s="41"/>
      <c r="I181" s="137"/>
      <c r="J181" s="41"/>
      <c r="K181" s="41"/>
      <c r="L181" s="45"/>
      <c r="M181" s="234"/>
      <c r="N181" s="23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161</v>
      </c>
      <c r="AU181" s="18" t="s">
        <v>131</v>
      </c>
    </row>
    <row r="182" s="15" customFormat="1">
      <c r="A182" s="15"/>
      <c r="B182" s="263"/>
      <c r="C182" s="264"/>
      <c r="D182" s="232" t="s">
        <v>163</v>
      </c>
      <c r="E182" s="265" t="s">
        <v>19</v>
      </c>
      <c r="F182" s="266" t="s">
        <v>414</v>
      </c>
      <c r="G182" s="264"/>
      <c r="H182" s="265" t="s">
        <v>19</v>
      </c>
      <c r="I182" s="267"/>
      <c r="J182" s="264"/>
      <c r="K182" s="264"/>
      <c r="L182" s="268"/>
      <c r="M182" s="269"/>
      <c r="N182" s="270"/>
      <c r="O182" s="270"/>
      <c r="P182" s="270"/>
      <c r="Q182" s="270"/>
      <c r="R182" s="270"/>
      <c r="S182" s="270"/>
      <c r="T182" s="27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2" t="s">
        <v>163</v>
      </c>
      <c r="AU182" s="272" t="s">
        <v>131</v>
      </c>
      <c r="AV182" s="15" t="s">
        <v>80</v>
      </c>
      <c r="AW182" s="15" t="s">
        <v>33</v>
      </c>
      <c r="AX182" s="15" t="s">
        <v>72</v>
      </c>
      <c r="AY182" s="272" t="s">
        <v>115</v>
      </c>
    </row>
    <row r="183" s="13" customFormat="1">
      <c r="A183" s="13"/>
      <c r="B183" s="241"/>
      <c r="C183" s="242"/>
      <c r="D183" s="232" t="s">
        <v>163</v>
      </c>
      <c r="E183" s="243" t="s">
        <v>19</v>
      </c>
      <c r="F183" s="244" t="s">
        <v>415</v>
      </c>
      <c r="G183" s="242"/>
      <c r="H183" s="245">
        <v>4.4699999999999998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163</v>
      </c>
      <c r="AU183" s="251" t="s">
        <v>131</v>
      </c>
      <c r="AV183" s="13" t="s">
        <v>82</v>
      </c>
      <c r="AW183" s="13" t="s">
        <v>33</v>
      </c>
      <c r="AX183" s="13" t="s">
        <v>80</v>
      </c>
      <c r="AY183" s="251" t="s">
        <v>115</v>
      </c>
    </row>
    <row r="184" s="12" customFormat="1" ht="20.88" customHeight="1">
      <c r="A184" s="12"/>
      <c r="B184" s="203"/>
      <c r="C184" s="204"/>
      <c r="D184" s="205" t="s">
        <v>71</v>
      </c>
      <c r="E184" s="217" t="s">
        <v>416</v>
      </c>
      <c r="F184" s="217" t="s">
        <v>417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SUM(P185:P195)</f>
        <v>0</v>
      </c>
      <c r="Q184" s="211"/>
      <c r="R184" s="212">
        <f>SUM(R185:R195)</f>
        <v>26.1039247</v>
      </c>
      <c r="S184" s="211"/>
      <c r="T184" s="213">
        <f>SUM(T185:T195)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80</v>
      </c>
      <c r="AT184" s="215" t="s">
        <v>71</v>
      </c>
      <c r="AU184" s="215" t="s">
        <v>82</v>
      </c>
      <c r="AY184" s="214" t="s">
        <v>115</v>
      </c>
      <c r="BK184" s="216">
        <f>SUM(BK185:BK195)</f>
        <v>0</v>
      </c>
    </row>
    <row r="185" s="2" customFormat="1" ht="16.5" customHeight="1">
      <c r="A185" s="39"/>
      <c r="B185" s="40"/>
      <c r="C185" s="219" t="s">
        <v>238</v>
      </c>
      <c r="D185" s="219" t="s">
        <v>118</v>
      </c>
      <c r="E185" s="220" t="s">
        <v>418</v>
      </c>
      <c r="F185" s="221" t="s">
        <v>419</v>
      </c>
      <c r="G185" s="222" t="s">
        <v>229</v>
      </c>
      <c r="H185" s="223">
        <v>0.80500000000000005</v>
      </c>
      <c r="I185" s="224"/>
      <c r="J185" s="225">
        <f>ROUND(I185*H185,2)</f>
        <v>0</v>
      </c>
      <c r="K185" s="221" t="s">
        <v>122</v>
      </c>
      <c r="L185" s="45"/>
      <c r="M185" s="226" t="s">
        <v>19</v>
      </c>
      <c r="N185" s="227" t="s">
        <v>43</v>
      </c>
      <c r="O185" s="85"/>
      <c r="P185" s="228">
        <f>O185*H185</f>
        <v>0</v>
      </c>
      <c r="Q185" s="228">
        <v>2.2563399999999998</v>
      </c>
      <c r="R185" s="228">
        <f>Q185*H185</f>
        <v>1.8163536999999999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136</v>
      </c>
      <c r="AT185" s="230" t="s">
        <v>118</v>
      </c>
      <c r="AU185" s="230" t="s">
        <v>131</v>
      </c>
      <c r="AY185" s="18" t="s">
        <v>115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80</v>
      </c>
      <c r="BK185" s="231">
        <f>ROUND(I185*H185,2)</f>
        <v>0</v>
      </c>
      <c r="BL185" s="18" t="s">
        <v>136</v>
      </c>
      <c r="BM185" s="230" t="s">
        <v>420</v>
      </c>
    </row>
    <row r="186" s="2" customFormat="1">
      <c r="A186" s="39"/>
      <c r="B186" s="40"/>
      <c r="C186" s="41"/>
      <c r="D186" s="232" t="s">
        <v>125</v>
      </c>
      <c r="E186" s="41"/>
      <c r="F186" s="233" t="s">
        <v>421</v>
      </c>
      <c r="G186" s="41"/>
      <c r="H186" s="41"/>
      <c r="I186" s="137"/>
      <c r="J186" s="41"/>
      <c r="K186" s="41"/>
      <c r="L186" s="45"/>
      <c r="M186" s="234"/>
      <c r="N186" s="235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125</v>
      </c>
      <c r="AU186" s="18" t="s">
        <v>131</v>
      </c>
    </row>
    <row r="187" s="2" customFormat="1">
      <c r="A187" s="39"/>
      <c r="B187" s="40"/>
      <c r="C187" s="41"/>
      <c r="D187" s="232" t="s">
        <v>161</v>
      </c>
      <c r="E187" s="41"/>
      <c r="F187" s="240" t="s">
        <v>422</v>
      </c>
      <c r="G187" s="41"/>
      <c r="H187" s="41"/>
      <c r="I187" s="137"/>
      <c r="J187" s="41"/>
      <c r="K187" s="41"/>
      <c r="L187" s="45"/>
      <c r="M187" s="234"/>
      <c r="N187" s="23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161</v>
      </c>
      <c r="AU187" s="18" t="s">
        <v>131</v>
      </c>
    </row>
    <row r="188" s="15" customFormat="1">
      <c r="A188" s="15"/>
      <c r="B188" s="263"/>
      <c r="C188" s="264"/>
      <c r="D188" s="232" t="s">
        <v>163</v>
      </c>
      <c r="E188" s="265" t="s">
        <v>19</v>
      </c>
      <c r="F188" s="266" t="s">
        <v>423</v>
      </c>
      <c r="G188" s="264"/>
      <c r="H188" s="265" t="s">
        <v>19</v>
      </c>
      <c r="I188" s="267"/>
      <c r="J188" s="264"/>
      <c r="K188" s="264"/>
      <c r="L188" s="268"/>
      <c r="M188" s="269"/>
      <c r="N188" s="270"/>
      <c r="O188" s="270"/>
      <c r="P188" s="270"/>
      <c r="Q188" s="270"/>
      <c r="R188" s="270"/>
      <c r="S188" s="270"/>
      <c r="T188" s="27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2" t="s">
        <v>163</v>
      </c>
      <c r="AU188" s="272" t="s">
        <v>131</v>
      </c>
      <c r="AV188" s="15" t="s">
        <v>80</v>
      </c>
      <c r="AW188" s="15" t="s">
        <v>33</v>
      </c>
      <c r="AX188" s="15" t="s">
        <v>72</v>
      </c>
      <c r="AY188" s="272" t="s">
        <v>115</v>
      </c>
    </row>
    <row r="189" s="13" customFormat="1">
      <c r="A189" s="13"/>
      <c r="B189" s="241"/>
      <c r="C189" s="242"/>
      <c r="D189" s="232" t="s">
        <v>163</v>
      </c>
      <c r="E189" s="243" t="s">
        <v>19</v>
      </c>
      <c r="F189" s="244" t="s">
        <v>424</v>
      </c>
      <c r="G189" s="242"/>
      <c r="H189" s="245">
        <v>0.52500000000000002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163</v>
      </c>
      <c r="AU189" s="251" t="s">
        <v>131</v>
      </c>
      <c r="AV189" s="13" t="s">
        <v>82</v>
      </c>
      <c r="AW189" s="13" t="s">
        <v>33</v>
      </c>
      <c r="AX189" s="13" t="s">
        <v>72</v>
      </c>
      <c r="AY189" s="251" t="s">
        <v>115</v>
      </c>
    </row>
    <row r="190" s="13" customFormat="1">
      <c r="A190" s="13"/>
      <c r="B190" s="241"/>
      <c r="C190" s="242"/>
      <c r="D190" s="232" t="s">
        <v>163</v>
      </c>
      <c r="E190" s="243" t="s">
        <v>19</v>
      </c>
      <c r="F190" s="244" t="s">
        <v>425</v>
      </c>
      <c r="G190" s="242"/>
      <c r="H190" s="245">
        <v>0.28000000000000003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1" t="s">
        <v>163</v>
      </c>
      <c r="AU190" s="251" t="s">
        <v>131</v>
      </c>
      <c r="AV190" s="13" t="s">
        <v>82</v>
      </c>
      <c r="AW190" s="13" t="s">
        <v>33</v>
      </c>
      <c r="AX190" s="13" t="s">
        <v>72</v>
      </c>
      <c r="AY190" s="251" t="s">
        <v>115</v>
      </c>
    </row>
    <row r="191" s="14" customFormat="1">
      <c r="A191" s="14"/>
      <c r="B191" s="252"/>
      <c r="C191" s="253"/>
      <c r="D191" s="232" t="s">
        <v>163</v>
      </c>
      <c r="E191" s="254" t="s">
        <v>19</v>
      </c>
      <c r="F191" s="255" t="s">
        <v>190</v>
      </c>
      <c r="G191" s="253"/>
      <c r="H191" s="256">
        <v>0.80500000000000005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2" t="s">
        <v>163</v>
      </c>
      <c r="AU191" s="262" t="s">
        <v>131</v>
      </c>
      <c r="AV191" s="14" t="s">
        <v>136</v>
      </c>
      <c r="AW191" s="14" t="s">
        <v>33</v>
      </c>
      <c r="AX191" s="14" t="s">
        <v>80</v>
      </c>
      <c r="AY191" s="262" t="s">
        <v>115</v>
      </c>
    </row>
    <row r="192" s="2" customFormat="1" ht="16.5" customHeight="1">
      <c r="A192" s="39"/>
      <c r="B192" s="40"/>
      <c r="C192" s="219" t="s">
        <v>8</v>
      </c>
      <c r="D192" s="219" t="s">
        <v>118</v>
      </c>
      <c r="E192" s="220" t="s">
        <v>426</v>
      </c>
      <c r="F192" s="221" t="s">
        <v>427</v>
      </c>
      <c r="G192" s="222" t="s">
        <v>229</v>
      </c>
      <c r="H192" s="223">
        <v>9.9000000000000004</v>
      </c>
      <c r="I192" s="224"/>
      <c r="J192" s="225">
        <f>ROUND(I192*H192,2)</f>
        <v>0</v>
      </c>
      <c r="K192" s="221" t="s">
        <v>122</v>
      </c>
      <c r="L192" s="45"/>
      <c r="M192" s="226" t="s">
        <v>19</v>
      </c>
      <c r="N192" s="227" t="s">
        <v>43</v>
      </c>
      <c r="O192" s="85"/>
      <c r="P192" s="228">
        <f>O192*H192</f>
        <v>0</v>
      </c>
      <c r="Q192" s="228">
        <v>2.45329</v>
      </c>
      <c r="R192" s="228">
        <f>Q192*H192</f>
        <v>24.287571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136</v>
      </c>
      <c r="AT192" s="230" t="s">
        <v>118</v>
      </c>
      <c r="AU192" s="230" t="s">
        <v>131</v>
      </c>
      <c r="AY192" s="18" t="s">
        <v>115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80</v>
      </c>
      <c r="BK192" s="231">
        <f>ROUND(I192*H192,2)</f>
        <v>0</v>
      </c>
      <c r="BL192" s="18" t="s">
        <v>136</v>
      </c>
      <c r="BM192" s="230" t="s">
        <v>428</v>
      </c>
    </row>
    <row r="193" s="2" customFormat="1">
      <c r="A193" s="39"/>
      <c r="B193" s="40"/>
      <c r="C193" s="41"/>
      <c r="D193" s="232" t="s">
        <v>125</v>
      </c>
      <c r="E193" s="41"/>
      <c r="F193" s="233" t="s">
        <v>429</v>
      </c>
      <c r="G193" s="41"/>
      <c r="H193" s="41"/>
      <c r="I193" s="137"/>
      <c r="J193" s="41"/>
      <c r="K193" s="41"/>
      <c r="L193" s="45"/>
      <c r="M193" s="234"/>
      <c r="N193" s="23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125</v>
      </c>
      <c r="AU193" s="18" t="s">
        <v>131</v>
      </c>
    </row>
    <row r="194" s="2" customFormat="1">
      <c r="A194" s="39"/>
      <c r="B194" s="40"/>
      <c r="C194" s="41"/>
      <c r="D194" s="232" t="s">
        <v>161</v>
      </c>
      <c r="E194" s="41"/>
      <c r="F194" s="240" t="s">
        <v>422</v>
      </c>
      <c r="G194" s="41"/>
      <c r="H194" s="41"/>
      <c r="I194" s="137"/>
      <c r="J194" s="41"/>
      <c r="K194" s="41"/>
      <c r="L194" s="45"/>
      <c r="M194" s="234"/>
      <c r="N194" s="235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161</v>
      </c>
      <c r="AU194" s="18" t="s">
        <v>131</v>
      </c>
    </row>
    <row r="195" s="13" customFormat="1">
      <c r="A195" s="13"/>
      <c r="B195" s="241"/>
      <c r="C195" s="242"/>
      <c r="D195" s="232" t="s">
        <v>163</v>
      </c>
      <c r="E195" s="243" t="s">
        <v>19</v>
      </c>
      <c r="F195" s="244" t="s">
        <v>430</v>
      </c>
      <c r="G195" s="242"/>
      <c r="H195" s="245">
        <v>9.9000000000000004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1" t="s">
        <v>163</v>
      </c>
      <c r="AU195" s="251" t="s">
        <v>131</v>
      </c>
      <c r="AV195" s="13" t="s">
        <v>82</v>
      </c>
      <c r="AW195" s="13" t="s">
        <v>33</v>
      </c>
      <c r="AX195" s="13" t="s">
        <v>80</v>
      </c>
      <c r="AY195" s="251" t="s">
        <v>115</v>
      </c>
    </row>
    <row r="196" s="12" customFormat="1" ht="22.8" customHeight="1">
      <c r="A196" s="12"/>
      <c r="B196" s="203"/>
      <c r="C196" s="204"/>
      <c r="D196" s="205" t="s">
        <v>71</v>
      </c>
      <c r="E196" s="217" t="s">
        <v>131</v>
      </c>
      <c r="F196" s="217" t="s">
        <v>431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P197+P205</f>
        <v>0</v>
      </c>
      <c r="Q196" s="211"/>
      <c r="R196" s="212">
        <f>R197+R205</f>
        <v>5.0716004999999988</v>
      </c>
      <c r="S196" s="211"/>
      <c r="T196" s="213">
        <f>T197+T205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80</v>
      </c>
      <c r="AT196" s="215" t="s">
        <v>71</v>
      </c>
      <c r="AU196" s="215" t="s">
        <v>80</v>
      </c>
      <c r="AY196" s="214" t="s">
        <v>115</v>
      </c>
      <c r="BK196" s="216">
        <f>BK197+BK205</f>
        <v>0</v>
      </c>
    </row>
    <row r="197" s="12" customFormat="1" ht="20.88" customHeight="1">
      <c r="A197" s="12"/>
      <c r="B197" s="203"/>
      <c r="C197" s="204"/>
      <c r="D197" s="205" t="s">
        <v>71</v>
      </c>
      <c r="E197" s="217" t="s">
        <v>432</v>
      </c>
      <c r="F197" s="217" t="s">
        <v>433</v>
      </c>
      <c r="G197" s="204"/>
      <c r="H197" s="204"/>
      <c r="I197" s="207"/>
      <c r="J197" s="218">
        <f>BK197</f>
        <v>0</v>
      </c>
      <c r="K197" s="204"/>
      <c r="L197" s="209"/>
      <c r="M197" s="210"/>
      <c r="N197" s="211"/>
      <c r="O197" s="211"/>
      <c r="P197" s="212">
        <f>SUM(P198:P204)</f>
        <v>0</v>
      </c>
      <c r="Q197" s="211"/>
      <c r="R197" s="212">
        <f>SUM(R198:R204)</f>
        <v>4.4722499999999989</v>
      </c>
      <c r="S197" s="211"/>
      <c r="T197" s="213">
        <f>SUM(T198:T204)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80</v>
      </c>
      <c r="AT197" s="215" t="s">
        <v>71</v>
      </c>
      <c r="AU197" s="215" t="s">
        <v>82</v>
      </c>
      <c r="AY197" s="214" t="s">
        <v>115</v>
      </c>
      <c r="BK197" s="216">
        <f>SUM(BK198:BK204)</f>
        <v>0</v>
      </c>
    </row>
    <row r="198" s="2" customFormat="1" ht="16.5" customHeight="1">
      <c r="A198" s="39"/>
      <c r="B198" s="40"/>
      <c r="C198" s="219" t="s">
        <v>191</v>
      </c>
      <c r="D198" s="219" t="s">
        <v>118</v>
      </c>
      <c r="E198" s="220" t="s">
        <v>434</v>
      </c>
      <c r="F198" s="221" t="s">
        <v>435</v>
      </c>
      <c r="G198" s="222" t="s">
        <v>167</v>
      </c>
      <c r="H198" s="223">
        <v>25</v>
      </c>
      <c r="I198" s="224"/>
      <c r="J198" s="225">
        <f>ROUND(I198*H198,2)</f>
        <v>0</v>
      </c>
      <c r="K198" s="221" t="s">
        <v>122</v>
      </c>
      <c r="L198" s="45"/>
      <c r="M198" s="226" t="s">
        <v>19</v>
      </c>
      <c r="N198" s="227" t="s">
        <v>43</v>
      </c>
      <c r="O198" s="85"/>
      <c r="P198" s="228">
        <f>O198*H198</f>
        <v>0</v>
      </c>
      <c r="Q198" s="228">
        <v>0.17488999999999999</v>
      </c>
      <c r="R198" s="228">
        <f>Q198*H198</f>
        <v>4.3722499999999993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136</v>
      </c>
      <c r="AT198" s="230" t="s">
        <v>118</v>
      </c>
      <c r="AU198" s="230" t="s">
        <v>131</v>
      </c>
      <c r="AY198" s="18" t="s">
        <v>115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80</v>
      </c>
      <c r="BK198" s="231">
        <f>ROUND(I198*H198,2)</f>
        <v>0</v>
      </c>
      <c r="BL198" s="18" t="s">
        <v>136</v>
      </c>
      <c r="BM198" s="230" t="s">
        <v>436</v>
      </c>
    </row>
    <row r="199" s="2" customFormat="1">
      <c r="A199" s="39"/>
      <c r="B199" s="40"/>
      <c r="C199" s="41"/>
      <c r="D199" s="232" t="s">
        <v>125</v>
      </c>
      <c r="E199" s="41"/>
      <c r="F199" s="233" t="s">
        <v>437</v>
      </c>
      <c r="G199" s="41"/>
      <c r="H199" s="41"/>
      <c r="I199" s="137"/>
      <c r="J199" s="41"/>
      <c r="K199" s="41"/>
      <c r="L199" s="45"/>
      <c r="M199" s="234"/>
      <c r="N199" s="23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125</v>
      </c>
      <c r="AU199" s="18" t="s">
        <v>131</v>
      </c>
    </row>
    <row r="200" s="2" customFormat="1">
      <c r="A200" s="39"/>
      <c r="B200" s="40"/>
      <c r="C200" s="41"/>
      <c r="D200" s="232" t="s">
        <v>161</v>
      </c>
      <c r="E200" s="41"/>
      <c r="F200" s="240" t="s">
        <v>438</v>
      </c>
      <c r="G200" s="41"/>
      <c r="H200" s="41"/>
      <c r="I200" s="137"/>
      <c r="J200" s="41"/>
      <c r="K200" s="41"/>
      <c r="L200" s="45"/>
      <c r="M200" s="234"/>
      <c r="N200" s="235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161</v>
      </c>
      <c r="AU200" s="18" t="s">
        <v>131</v>
      </c>
    </row>
    <row r="201" s="2" customFormat="1" ht="16.5" customHeight="1">
      <c r="A201" s="39"/>
      <c r="B201" s="40"/>
      <c r="C201" s="276" t="s">
        <v>256</v>
      </c>
      <c r="D201" s="276" t="s">
        <v>392</v>
      </c>
      <c r="E201" s="277" t="s">
        <v>439</v>
      </c>
      <c r="F201" s="278" t="s">
        <v>440</v>
      </c>
      <c r="G201" s="279" t="s">
        <v>167</v>
      </c>
      <c r="H201" s="280">
        <v>17</v>
      </c>
      <c r="I201" s="281"/>
      <c r="J201" s="282">
        <f>ROUND(I201*H201,2)</f>
        <v>0</v>
      </c>
      <c r="K201" s="278" t="s">
        <v>19</v>
      </c>
      <c r="L201" s="283"/>
      <c r="M201" s="284" t="s">
        <v>19</v>
      </c>
      <c r="N201" s="285" t="s">
        <v>43</v>
      </c>
      <c r="O201" s="85"/>
      <c r="P201" s="228">
        <f>O201*H201</f>
        <v>0</v>
      </c>
      <c r="Q201" s="228">
        <v>0.0040000000000000001</v>
      </c>
      <c r="R201" s="228">
        <f>Q201*H201</f>
        <v>0.068000000000000005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204</v>
      </c>
      <c r="AT201" s="230" t="s">
        <v>392</v>
      </c>
      <c r="AU201" s="230" t="s">
        <v>131</v>
      </c>
      <c r="AY201" s="18" t="s">
        <v>115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80</v>
      </c>
      <c r="BK201" s="231">
        <f>ROUND(I201*H201,2)</f>
        <v>0</v>
      </c>
      <c r="BL201" s="18" t="s">
        <v>136</v>
      </c>
      <c r="BM201" s="230" t="s">
        <v>441</v>
      </c>
    </row>
    <row r="202" s="2" customFormat="1">
      <c r="A202" s="39"/>
      <c r="B202" s="40"/>
      <c r="C202" s="41"/>
      <c r="D202" s="232" t="s">
        <v>125</v>
      </c>
      <c r="E202" s="41"/>
      <c r="F202" s="233" t="s">
        <v>440</v>
      </c>
      <c r="G202" s="41"/>
      <c r="H202" s="41"/>
      <c r="I202" s="137"/>
      <c r="J202" s="41"/>
      <c r="K202" s="41"/>
      <c r="L202" s="45"/>
      <c r="M202" s="234"/>
      <c r="N202" s="235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125</v>
      </c>
      <c r="AU202" s="18" t="s">
        <v>131</v>
      </c>
    </row>
    <row r="203" s="2" customFormat="1" ht="16.5" customHeight="1">
      <c r="A203" s="39"/>
      <c r="B203" s="40"/>
      <c r="C203" s="276" t="s">
        <v>265</v>
      </c>
      <c r="D203" s="276" t="s">
        <v>392</v>
      </c>
      <c r="E203" s="277" t="s">
        <v>442</v>
      </c>
      <c r="F203" s="278" t="s">
        <v>443</v>
      </c>
      <c r="G203" s="279" t="s">
        <v>167</v>
      </c>
      <c r="H203" s="280">
        <v>8</v>
      </c>
      <c r="I203" s="281"/>
      <c r="J203" s="282">
        <f>ROUND(I203*H203,2)</f>
        <v>0</v>
      </c>
      <c r="K203" s="278" t="s">
        <v>19</v>
      </c>
      <c r="L203" s="283"/>
      <c r="M203" s="284" t="s">
        <v>19</v>
      </c>
      <c r="N203" s="285" t="s">
        <v>43</v>
      </c>
      <c r="O203" s="85"/>
      <c r="P203" s="228">
        <f>O203*H203</f>
        <v>0</v>
      </c>
      <c r="Q203" s="228">
        <v>0.0040000000000000001</v>
      </c>
      <c r="R203" s="228">
        <f>Q203*H203</f>
        <v>0.032000000000000001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204</v>
      </c>
      <c r="AT203" s="230" t="s">
        <v>392</v>
      </c>
      <c r="AU203" s="230" t="s">
        <v>131</v>
      </c>
      <c r="AY203" s="18" t="s">
        <v>115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80</v>
      </c>
      <c r="BK203" s="231">
        <f>ROUND(I203*H203,2)</f>
        <v>0</v>
      </c>
      <c r="BL203" s="18" t="s">
        <v>136</v>
      </c>
      <c r="BM203" s="230" t="s">
        <v>444</v>
      </c>
    </row>
    <row r="204" s="2" customFormat="1">
      <c r="A204" s="39"/>
      <c r="B204" s="40"/>
      <c r="C204" s="41"/>
      <c r="D204" s="232" t="s">
        <v>125</v>
      </c>
      <c r="E204" s="41"/>
      <c r="F204" s="233" t="s">
        <v>443</v>
      </c>
      <c r="G204" s="41"/>
      <c r="H204" s="41"/>
      <c r="I204" s="137"/>
      <c r="J204" s="41"/>
      <c r="K204" s="41"/>
      <c r="L204" s="45"/>
      <c r="M204" s="234"/>
      <c r="N204" s="235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125</v>
      </c>
      <c r="AU204" s="18" t="s">
        <v>131</v>
      </c>
    </row>
    <row r="205" s="12" customFormat="1" ht="20.88" customHeight="1">
      <c r="A205" s="12"/>
      <c r="B205" s="203"/>
      <c r="C205" s="204"/>
      <c r="D205" s="205" t="s">
        <v>71</v>
      </c>
      <c r="E205" s="217" t="s">
        <v>445</v>
      </c>
      <c r="F205" s="217" t="s">
        <v>446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SUM(P206:P215)</f>
        <v>0</v>
      </c>
      <c r="Q205" s="211"/>
      <c r="R205" s="212">
        <f>SUM(R206:R215)</f>
        <v>0.5993504999999999</v>
      </c>
      <c r="S205" s="211"/>
      <c r="T205" s="213">
        <f>SUM(T206:T215)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80</v>
      </c>
      <c r="AT205" s="215" t="s">
        <v>71</v>
      </c>
      <c r="AU205" s="215" t="s">
        <v>82</v>
      </c>
      <c r="AY205" s="214" t="s">
        <v>115</v>
      </c>
      <c r="BK205" s="216">
        <f>SUM(BK206:BK215)</f>
        <v>0</v>
      </c>
    </row>
    <row r="206" s="2" customFormat="1" ht="16.5" customHeight="1">
      <c r="A206" s="39"/>
      <c r="B206" s="40"/>
      <c r="C206" s="219" t="s">
        <v>272</v>
      </c>
      <c r="D206" s="219" t="s">
        <v>118</v>
      </c>
      <c r="E206" s="220" t="s">
        <v>447</v>
      </c>
      <c r="F206" s="221" t="s">
        <v>448</v>
      </c>
      <c r="G206" s="222" t="s">
        <v>184</v>
      </c>
      <c r="H206" s="223">
        <v>66.594999999999999</v>
      </c>
      <c r="I206" s="224"/>
      <c r="J206" s="225">
        <f>ROUND(I206*H206,2)</f>
        <v>0</v>
      </c>
      <c r="K206" s="221" t="s">
        <v>19</v>
      </c>
      <c r="L206" s="45"/>
      <c r="M206" s="226" t="s">
        <v>19</v>
      </c>
      <c r="N206" s="227" t="s">
        <v>43</v>
      </c>
      <c r="O206" s="8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136</v>
      </c>
      <c r="AT206" s="230" t="s">
        <v>118</v>
      </c>
      <c r="AU206" s="230" t="s">
        <v>131</v>
      </c>
      <c r="AY206" s="18" t="s">
        <v>115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80</v>
      </c>
      <c r="BK206" s="231">
        <f>ROUND(I206*H206,2)</f>
        <v>0</v>
      </c>
      <c r="BL206" s="18" t="s">
        <v>136</v>
      </c>
      <c r="BM206" s="230" t="s">
        <v>449</v>
      </c>
    </row>
    <row r="207" s="2" customFormat="1">
      <c r="A207" s="39"/>
      <c r="B207" s="40"/>
      <c r="C207" s="41"/>
      <c r="D207" s="232" t="s">
        <v>125</v>
      </c>
      <c r="E207" s="41"/>
      <c r="F207" s="233" t="s">
        <v>450</v>
      </c>
      <c r="G207" s="41"/>
      <c r="H207" s="41"/>
      <c r="I207" s="137"/>
      <c r="J207" s="41"/>
      <c r="K207" s="41"/>
      <c r="L207" s="45"/>
      <c r="M207" s="234"/>
      <c r="N207" s="23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125</v>
      </c>
      <c r="AU207" s="18" t="s">
        <v>131</v>
      </c>
    </row>
    <row r="208" s="2" customFormat="1">
      <c r="A208" s="39"/>
      <c r="B208" s="40"/>
      <c r="C208" s="41"/>
      <c r="D208" s="232" t="s">
        <v>161</v>
      </c>
      <c r="E208" s="41"/>
      <c r="F208" s="240" t="s">
        <v>451</v>
      </c>
      <c r="G208" s="41"/>
      <c r="H208" s="41"/>
      <c r="I208" s="137"/>
      <c r="J208" s="41"/>
      <c r="K208" s="41"/>
      <c r="L208" s="45"/>
      <c r="M208" s="234"/>
      <c r="N208" s="235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161</v>
      </c>
      <c r="AU208" s="18" t="s">
        <v>131</v>
      </c>
    </row>
    <row r="209" s="2" customFormat="1" ht="16.5" customHeight="1">
      <c r="A209" s="39"/>
      <c r="B209" s="40"/>
      <c r="C209" s="276" t="s">
        <v>278</v>
      </c>
      <c r="D209" s="276" t="s">
        <v>392</v>
      </c>
      <c r="E209" s="277" t="s">
        <v>452</v>
      </c>
      <c r="F209" s="278" t="s">
        <v>453</v>
      </c>
      <c r="G209" s="279" t="s">
        <v>158</v>
      </c>
      <c r="H209" s="280">
        <v>133.18899999999999</v>
      </c>
      <c r="I209" s="281"/>
      <c r="J209" s="282">
        <f>ROUND(I209*H209,2)</f>
        <v>0</v>
      </c>
      <c r="K209" s="278" t="s">
        <v>19</v>
      </c>
      <c r="L209" s="283"/>
      <c r="M209" s="284" t="s">
        <v>19</v>
      </c>
      <c r="N209" s="285" t="s">
        <v>43</v>
      </c>
      <c r="O209" s="85"/>
      <c r="P209" s="228">
        <f>O209*H209</f>
        <v>0</v>
      </c>
      <c r="Q209" s="228">
        <v>0.0044999999999999997</v>
      </c>
      <c r="R209" s="228">
        <f>Q209*H209</f>
        <v>0.5993504999999999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204</v>
      </c>
      <c r="AT209" s="230" t="s">
        <v>392</v>
      </c>
      <c r="AU209" s="230" t="s">
        <v>131</v>
      </c>
      <c r="AY209" s="18" t="s">
        <v>115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80</v>
      </c>
      <c r="BK209" s="231">
        <f>ROUND(I209*H209,2)</f>
        <v>0</v>
      </c>
      <c r="BL209" s="18" t="s">
        <v>136</v>
      </c>
      <c r="BM209" s="230" t="s">
        <v>454</v>
      </c>
    </row>
    <row r="210" s="2" customFormat="1">
      <c r="A210" s="39"/>
      <c r="B210" s="40"/>
      <c r="C210" s="41"/>
      <c r="D210" s="232" t="s">
        <v>125</v>
      </c>
      <c r="E210" s="41"/>
      <c r="F210" s="233" t="s">
        <v>453</v>
      </c>
      <c r="G210" s="41"/>
      <c r="H210" s="41"/>
      <c r="I210" s="137"/>
      <c r="J210" s="41"/>
      <c r="K210" s="41"/>
      <c r="L210" s="45"/>
      <c r="M210" s="234"/>
      <c r="N210" s="235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125</v>
      </c>
      <c r="AU210" s="18" t="s">
        <v>131</v>
      </c>
    </row>
    <row r="211" s="13" customFormat="1">
      <c r="A211" s="13"/>
      <c r="B211" s="241"/>
      <c r="C211" s="242"/>
      <c r="D211" s="232" t="s">
        <v>163</v>
      </c>
      <c r="E211" s="243" t="s">
        <v>19</v>
      </c>
      <c r="F211" s="244" t="s">
        <v>455</v>
      </c>
      <c r="G211" s="242"/>
      <c r="H211" s="245">
        <v>93.989000000000004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163</v>
      </c>
      <c r="AU211" s="251" t="s">
        <v>131</v>
      </c>
      <c r="AV211" s="13" t="s">
        <v>82</v>
      </c>
      <c r="AW211" s="13" t="s">
        <v>33</v>
      </c>
      <c r="AX211" s="13" t="s">
        <v>72</v>
      </c>
      <c r="AY211" s="251" t="s">
        <v>115</v>
      </c>
    </row>
    <row r="212" s="13" customFormat="1">
      <c r="A212" s="13"/>
      <c r="B212" s="241"/>
      <c r="C212" s="242"/>
      <c r="D212" s="232" t="s">
        <v>163</v>
      </c>
      <c r="E212" s="243" t="s">
        <v>19</v>
      </c>
      <c r="F212" s="244" t="s">
        <v>456</v>
      </c>
      <c r="G212" s="242"/>
      <c r="H212" s="245">
        <v>39.200000000000003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163</v>
      </c>
      <c r="AU212" s="251" t="s">
        <v>131</v>
      </c>
      <c r="AV212" s="13" t="s">
        <v>82</v>
      </c>
      <c r="AW212" s="13" t="s">
        <v>33</v>
      </c>
      <c r="AX212" s="13" t="s">
        <v>72</v>
      </c>
      <c r="AY212" s="251" t="s">
        <v>115</v>
      </c>
    </row>
    <row r="213" s="14" customFormat="1">
      <c r="A213" s="14"/>
      <c r="B213" s="252"/>
      <c r="C213" s="253"/>
      <c r="D213" s="232" t="s">
        <v>163</v>
      </c>
      <c r="E213" s="254" t="s">
        <v>19</v>
      </c>
      <c r="F213" s="255" t="s">
        <v>190</v>
      </c>
      <c r="G213" s="253"/>
      <c r="H213" s="256">
        <v>133.18900000000002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163</v>
      </c>
      <c r="AU213" s="262" t="s">
        <v>131</v>
      </c>
      <c r="AV213" s="14" t="s">
        <v>136</v>
      </c>
      <c r="AW213" s="14" t="s">
        <v>33</v>
      </c>
      <c r="AX213" s="14" t="s">
        <v>80</v>
      </c>
      <c r="AY213" s="262" t="s">
        <v>115</v>
      </c>
    </row>
    <row r="214" s="2" customFormat="1" ht="16.5" customHeight="1">
      <c r="A214" s="39"/>
      <c r="B214" s="40"/>
      <c r="C214" s="219" t="s">
        <v>7</v>
      </c>
      <c r="D214" s="219" t="s">
        <v>118</v>
      </c>
      <c r="E214" s="220" t="s">
        <v>457</v>
      </c>
      <c r="F214" s="221" t="s">
        <v>458</v>
      </c>
      <c r="G214" s="222" t="s">
        <v>121</v>
      </c>
      <c r="H214" s="223">
        <v>1</v>
      </c>
      <c r="I214" s="224"/>
      <c r="J214" s="225">
        <f>ROUND(I214*H214,2)</f>
        <v>0</v>
      </c>
      <c r="K214" s="221" t="s">
        <v>19</v>
      </c>
      <c r="L214" s="45"/>
      <c r="M214" s="226" t="s">
        <v>19</v>
      </c>
      <c r="N214" s="227" t="s">
        <v>43</v>
      </c>
      <c r="O214" s="85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136</v>
      </c>
      <c r="AT214" s="230" t="s">
        <v>118</v>
      </c>
      <c r="AU214" s="230" t="s">
        <v>131</v>
      </c>
      <c r="AY214" s="18" t="s">
        <v>115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80</v>
      </c>
      <c r="BK214" s="231">
        <f>ROUND(I214*H214,2)</f>
        <v>0</v>
      </c>
      <c r="BL214" s="18" t="s">
        <v>136</v>
      </c>
      <c r="BM214" s="230" t="s">
        <v>459</v>
      </c>
    </row>
    <row r="215" s="2" customFormat="1">
      <c r="A215" s="39"/>
      <c r="B215" s="40"/>
      <c r="C215" s="41"/>
      <c r="D215" s="232" t="s">
        <v>125</v>
      </c>
      <c r="E215" s="41"/>
      <c r="F215" s="233" t="s">
        <v>460</v>
      </c>
      <c r="G215" s="41"/>
      <c r="H215" s="41"/>
      <c r="I215" s="137"/>
      <c r="J215" s="41"/>
      <c r="K215" s="41"/>
      <c r="L215" s="45"/>
      <c r="M215" s="234"/>
      <c r="N215" s="235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125</v>
      </c>
      <c r="AU215" s="18" t="s">
        <v>131</v>
      </c>
    </row>
    <row r="216" s="12" customFormat="1" ht="22.8" customHeight="1">
      <c r="A216" s="12"/>
      <c r="B216" s="203"/>
      <c r="C216" s="204"/>
      <c r="D216" s="205" t="s">
        <v>71</v>
      </c>
      <c r="E216" s="217" t="s">
        <v>114</v>
      </c>
      <c r="F216" s="217" t="s">
        <v>461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P217+P243+P248</f>
        <v>0</v>
      </c>
      <c r="Q216" s="211"/>
      <c r="R216" s="212">
        <f>R217+R243+R248</f>
        <v>82.751224800000003</v>
      </c>
      <c r="S216" s="211"/>
      <c r="T216" s="213">
        <f>T217+T243+T248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4" t="s">
        <v>80</v>
      </c>
      <c r="AT216" s="215" t="s">
        <v>71</v>
      </c>
      <c r="AU216" s="215" t="s">
        <v>80</v>
      </c>
      <c r="AY216" s="214" t="s">
        <v>115</v>
      </c>
      <c r="BK216" s="216">
        <f>BK217+BK243+BK248</f>
        <v>0</v>
      </c>
    </row>
    <row r="217" s="12" customFormat="1" ht="20.88" customHeight="1">
      <c r="A217" s="12"/>
      <c r="B217" s="203"/>
      <c r="C217" s="204"/>
      <c r="D217" s="205" t="s">
        <v>71</v>
      </c>
      <c r="E217" s="217" t="s">
        <v>462</v>
      </c>
      <c r="F217" s="217" t="s">
        <v>463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SUM(P218:P242)</f>
        <v>0</v>
      </c>
      <c r="Q217" s="211"/>
      <c r="R217" s="212">
        <f>SUM(R218:R242)</f>
        <v>67.451845000000006</v>
      </c>
      <c r="S217" s="211"/>
      <c r="T217" s="213">
        <f>SUM(T218:T242)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80</v>
      </c>
      <c r="AT217" s="215" t="s">
        <v>71</v>
      </c>
      <c r="AU217" s="215" t="s">
        <v>82</v>
      </c>
      <c r="AY217" s="214" t="s">
        <v>115</v>
      </c>
      <c r="BK217" s="216">
        <f>SUM(BK218:BK242)</f>
        <v>0</v>
      </c>
    </row>
    <row r="218" s="2" customFormat="1" ht="16.5" customHeight="1">
      <c r="A218" s="39"/>
      <c r="B218" s="40"/>
      <c r="C218" s="219" t="s">
        <v>290</v>
      </c>
      <c r="D218" s="219" t="s">
        <v>118</v>
      </c>
      <c r="E218" s="220" t="s">
        <v>464</v>
      </c>
      <c r="F218" s="221" t="s">
        <v>465</v>
      </c>
      <c r="G218" s="222" t="s">
        <v>158</v>
      </c>
      <c r="H218" s="223">
        <v>17.949999999999999</v>
      </c>
      <c r="I218" s="224"/>
      <c r="J218" s="225">
        <f>ROUND(I218*H218,2)</f>
        <v>0</v>
      </c>
      <c r="K218" s="221" t="s">
        <v>122</v>
      </c>
      <c r="L218" s="45"/>
      <c r="M218" s="226" t="s">
        <v>19</v>
      </c>
      <c r="N218" s="227" t="s">
        <v>43</v>
      </c>
      <c r="O218" s="85"/>
      <c r="P218" s="228">
        <f>O218*H218</f>
        <v>0</v>
      </c>
      <c r="Q218" s="228">
        <v>0.13950000000000001</v>
      </c>
      <c r="R218" s="228">
        <f>Q218*H218</f>
        <v>2.5040249999999999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136</v>
      </c>
      <c r="AT218" s="230" t="s">
        <v>118</v>
      </c>
      <c r="AU218" s="230" t="s">
        <v>131</v>
      </c>
      <c r="AY218" s="18" t="s">
        <v>115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80</v>
      </c>
      <c r="BK218" s="231">
        <f>ROUND(I218*H218,2)</f>
        <v>0</v>
      </c>
      <c r="BL218" s="18" t="s">
        <v>136</v>
      </c>
      <c r="BM218" s="230" t="s">
        <v>466</v>
      </c>
    </row>
    <row r="219" s="2" customFormat="1">
      <c r="A219" s="39"/>
      <c r="B219" s="40"/>
      <c r="C219" s="41"/>
      <c r="D219" s="232" t="s">
        <v>125</v>
      </c>
      <c r="E219" s="41"/>
      <c r="F219" s="233" t="s">
        <v>467</v>
      </c>
      <c r="G219" s="41"/>
      <c r="H219" s="41"/>
      <c r="I219" s="137"/>
      <c r="J219" s="41"/>
      <c r="K219" s="41"/>
      <c r="L219" s="45"/>
      <c r="M219" s="234"/>
      <c r="N219" s="235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125</v>
      </c>
      <c r="AU219" s="18" t="s">
        <v>131</v>
      </c>
    </row>
    <row r="220" s="13" customFormat="1">
      <c r="A220" s="13"/>
      <c r="B220" s="241"/>
      <c r="C220" s="242"/>
      <c r="D220" s="232" t="s">
        <v>163</v>
      </c>
      <c r="E220" s="243" t="s">
        <v>19</v>
      </c>
      <c r="F220" s="244" t="s">
        <v>382</v>
      </c>
      <c r="G220" s="242"/>
      <c r="H220" s="245">
        <v>17.949999999999999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163</v>
      </c>
      <c r="AU220" s="251" t="s">
        <v>131</v>
      </c>
      <c r="AV220" s="13" t="s">
        <v>82</v>
      </c>
      <c r="AW220" s="13" t="s">
        <v>33</v>
      </c>
      <c r="AX220" s="13" t="s">
        <v>80</v>
      </c>
      <c r="AY220" s="251" t="s">
        <v>115</v>
      </c>
    </row>
    <row r="221" s="2" customFormat="1" ht="16.5" customHeight="1">
      <c r="A221" s="39"/>
      <c r="B221" s="40"/>
      <c r="C221" s="219" t="s">
        <v>301</v>
      </c>
      <c r="D221" s="219" t="s">
        <v>118</v>
      </c>
      <c r="E221" s="220" t="s">
        <v>468</v>
      </c>
      <c r="F221" s="221" t="s">
        <v>469</v>
      </c>
      <c r="G221" s="222" t="s">
        <v>158</v>
      </c>
      <c r="H221" s="223">
        <v>4.5</v>
      </c>
      <c r="I221" s="224"/>
      <c r="J221" s="225">
        <f>ROUND(I221*H221,2)</f>
        <v>0</v>
      </c>
      <c r="K221" s="221" t="s">
        <v>122</v>
      </c>
      <c r="L221" s="45"/>
      <c r="M221" s="226" t="s">
        <v>19</v>
      </c>
      <c r="N221" s="227" t="s">
        <v>43</v>
      </c>
      <c r="O221" s="85"/>
      <c r="P221" s="228">
        <f>O221*H221</f>
        <v>0</v>
      </c>
      <c r="Q221" s="228">
        <v>0.19800000000000001</v>
      </c>
      <c r="R221" s="228">
        <f>Q221*H221</f>
        <v>0.89100000000000001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136</v>
      </c>
      <c r="AT221" s="230" t="s">
        <v>118</v>
      </c>
      <c r="AU221" s="230" t="s">
        <v>131</v>
      </c>
      <c r="AY221" s="18" t="s">
        <v>115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80</v>
      </c>
      <c r="BK221" s="231">
        <f>ROUND(I221*H221,2)</f>
        <v>0</v>
      </c>
      <c r="BL221" s="18" t="s">
        <v>136</v>
      </c>
      <c r="BM221" s="230" t="s">
        <v>470</v>
      </c>
    </row>
    <row r="222" s="2" customFormat="1">
      <c r="A222" s="39"/>
      <c r="B222" s="40"/>
      <c r="C222" s="41"/>
      <c r="D222" s="232" t="s">
        <v>125</v>
      </c>
      <c r="E222" s="41"/>
      <c r="F222" s="233" t="s">
        <v>471</v>
      </c>
      <c r="G222" s="41"/>
      <c r="H222" s="41"/>
      <c r="I222" s="137"/>
      <c r="J222" s="41"/>
      <c r="K222" s="41"/>
      <c r="L222" s="45"/>
      <c r="M222" s="234"/>
      <c r="N222" s="235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125</v>
      </c>
      <c r="AU222" s="18" t="s">
        <v>131</v>
      </c>
    </row>
    <row r="223" s="13" customFormat="1">
      <c r="A223" s="13"/>
      <c r="B223" s="241"/>
      <c r="C223" s="242"/>
      <c r="D223" s="232" t="s">
        <v>163</v>
      </c>
      <c r="E223" s="243" t="s">
        <v>19</v>
      </c>
      <c r="F223" s="244" t="s">
        <v>472</v>
      </c>
      <c r="G223" s="242"/>
      <c r="H223" s="245">
        <v>4.5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163</v>
      </c>
      <c r="AU223" s="251" t="s">
        <v>131</v>
      </c>
      <c r="AV223" s="13" t="s">
        <v>82</v>
      </c>
      <c r="AW223" s="13" t="s">
        <v>33</v>
      </c>
      <c r="AX223" s="13" t="s">
        <v>80</v>
      </c>
      <c r="AY223" s="251" t="s">
        <v>115</v>
      </c>
    </row>
    <row r="224" s="2" customFormat="1" ht="16.5" customHeight="1">
      <c r="A224" s="39"/>
      <c r="B224" s="40"/>
      <c r="C224" s="219" t="s">
        <v>473</v>
      </c>
      <c r="D224" s="219" t="s">
        <v>118</v>
      </c>
      <c r="E224" s="220" t="s">
        <v>474</v>
      </c>
      <c r="F224" s="221" t="s">
        <v>475</v>
      </c>
      <c r="G224" s="222" t="s">
        <v>158</v>
      </c>
      <c r="H224" s="223">
        <v>45.950000000000003</v>
      </c>
      <c r="I224" s="224"/>
      <c r="J224" s="225">
        <f>ROUND(I224*H224,2)</f>
        <v>0</v>
      </c>
      <c r="K224" s="221" t="s">
        <v>122</v>
      </c>
      <c r="L224" s="45"/>
      <c r="M224" s="226" t="s">
        <v>19</v>
      </c>
      <c r="N224" s="227" t="s">
        <v>43</v>
      </c>
      <c r="O224" s="85"/>
      <c r="P224" s="228">
        <f>O224*H224</f>
        <v>0</v>
      </c>
      <c r="Q224" s="228">
        <v>0.29699999999999999</v>
      </c>
      <c r="R224" s="228">
        <f>Q224*H224</f>
        <v>13.64715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136</v>
      </c>
      <c r="AT224" s="230" t="s">
        <v>118</v>
      </c>
      <c r="AU224" s="230" t="s">
        <v>131</v>
      </c>
      <c r="AY224" s="18" t="s">
        <v>115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80</v>
      </c>
      <c r="BK224" s="231">
        <f>ROUND(I224*H224,2)</f>
        <v>0</v>
      </c>
      <c r="BL224" s="18" t="s">
        <v>136</v>
      </c>
      <c r="BM224" s="230" t="s">
        <v>476</v>
      </c>
    </row>
    <row r="225" s="2" customFormat="1">
      <c r="A225" s="39"/>
      <c r="B225" s="40"/>
      <c r="C225" s="41"/>
      <c r="D225" s="232" t="s">
        <v>125</v>
      </c>
      <c r="E225" s="41"/>
      <c r="F225" s="233" t="s">
        <v>477</v>
      </c>
      <c r="G225" s="41"/>
      <c r="H225" s="41"/>
      <c r="I225" s="137"/>
      <c r="J225" s="41"/>
      <c r="K225" s="41"/>
      <c r="L225" s="45"/>
      <c r="M225" s="234"/>
      <c r="N225" s="235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125</v>
      </c>
      <c r="AU225" s="18" t="s">
        <v>131</v>
      </c>
    </row>
    <row r="226" s="13" customFormat="1">
      <c r="A226" s="13"/>
      <c r="B226" s="241"/>
      <c r="C226" s="242"/>
      <c r="D226" s="232" t="s">
        <v>163</v>
      </c>
      <c r="E226" s="243" t="s">
        <v>19</v>
      </c>
      <c r="F226" s="244" t="s">
        <v>380</v>
      </c>
      <c r="G226" s="242"/>
      <c r="H226" s="245">
        <v>22.75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163</v>
      </c>
      <c r="AU226" s="251" t="s">
        <v>131</v>
      </c>
      <c r="AV226" s="13" t="s">
        <v>82</v>
      </c>
      <c r="AW226" s="13" t="s">
        <v>33</v>
      </c>
      <c r="AX226" s="13" t="s">
        <v>72</v>
      </c>
      <c r="AY226" s="251" t="s">
        <v>115</v>
      </c>
    </row>
    <row r="227" s="13" customFormat="1">
      <c r="A227" s="13"/>
      <c r="B227" s="241"/>
      <c r="C227" s="242"/>
      <c r="D227" s="232" t="s">
        <v>163</v>
      </c>
      <c r="E227" s="243" t="s">
        <v>19</v>
      </c>
      <c r="F227" s="244" t="s">
        <v>381</v>
      </c>
      <c r="G227" s="242"/>
      <c r="H227" s="245">
        <v>23.199999999999999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163</v>
      </c>
      <c r="AU227" s="251" t="s">
        <v>131</v>
      </c>
      <c r="AV227" s="13" t="s">
        <v>82</v>
      </c>
      <c r="AW227" s="13" t="s">
        <v>33</v>
      </c>
      <c r="AX227" s="13" t="s">
        <v>72</v>
      </c>
      <c r="AY227" s="251" t="s">
        <v>115</v>
      </c>
    </row>
    <row r="228" s="14" customFormat="1">
      <c r="A228" s="14"/>
      <c r="B228" s="252"/>
      <c r="C228" s="253"/>
      <c r="D228" s="232" t="s">
        <v>163</v>
      </c>
      <c r="E228" s="254" t="s">
        <v>19</v>
      </c>
      <c r="F228" s="255" t="s">
        <v>190</v>
      </c>
      <c r="G228" s="253"/>
      <c r="H228" s="256">
        <v>45.950000000000003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163</v>
      </c>
      <c r="AU228" s="262" t="s">
        <v>131</v>
      </c>
      <c r="AV228" s="14" t="s">
        <v>136</v>
      </c>
      <c r="AW228" s="14" t="s">
        <v>33</v>
      </c>
      <c r="AX228" s="14" t="s">
        <v>80</v>
      </c>
      <c r="AY228" s="262" t="s">
        <v>115</v>
      </c>
    </row>
    <row r="229" s="2" customFormat="1" ht="16.5" customHeight="1">
      <c r="A229" s="39"/>
      <c r="B229" s="40"/>
      <c r="C229" s="219" t="s">
        <v>478</v>
      </c>
      <c r="D229" s="219" t="s">
        <v>118</v>
      </c>
      <c r="E229" s="220" t="s">
        <v>479</v>
      </c>
      <c r="F229" s="221" t="s">
        <v>480</v>
      </c>
      <c r="G229" s="222" t="s">
        <v>158</v>
      </c>
      <c r="H229" s="223">
        <v>102.98</v>
      </c>
      <c r="I229" s="224"/>
      <c r="J229" s="225">
        <f>ROUND(I229*H229,2)</f>
        <v>0</v>
      </c>
      <c r="K229" s="221" t="s">
        <v>122</v>
      </c>
      <c r="L229" s="45"/>
      <c r="M229" s="226" t="s">
        <v>19</v>
      </c>
      <c r="N229" s="227" t="s">
        <v>43</v>
      </c>
      <c r="O229" s="85"/>
      <c r="P229" s="228">
        <f>O229*H229</f>
        <v>0</v>
      </c>
      <c r="Q229" s="228">
        <v>0.061850000000000002</v>
      </c>
      <c r="R229" s="228">
        <f>Q229*H229</f>
        <v>6.3693130000000009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136</v>
      </c>
      <c r="AT229" s="230" t="s">
        <v>118</v>
      </c>
      <c r="AU229" s="230" t="s">
        <v>131</v>
      </c>
      <c r="AY229" s="18" t="s">
        <v>115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80</v>
      </c>
      <c r="BK229" s="231">
        <f>ROUND(I229*H229,2)</f>
        <v>0</v>
      </c>
      <c r="BL229" s="18" t="s">
        <v>136</v>
      </c>
      <c r="BM229" s="230" t="s">
        <v>481</v>
      </c>
    </row>
    <row r="230" s="2" customFormat="1">
      <c r="A230" s="39"/>
      <c r="B230" s="40"/>
      <c r="C230" s="41"/>
      <c r="D230" s="232" t="s">
        <v>125</v>
      </c>
      <c r="E230" s="41"/>
      <c r="F230" s="233" t="s">
        <v>482</v>
      </c>
      <c r="G230" s="41"/>
      <c r="H230" s="41"/>
      <c r="I230" s="137"/>
      <c r="J230" s="41"/>
      <c r="K230" s="41"/>
      <c r="L230" s="45"/>
      <c r="M230" s="234"/>
      <c r="N230" s="23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125</v>
      </c>
      <c r="AU230" s="18" t="s">
        <v>131</v>
      </c>
    </row>
    <row r="231" s="13" customFormat="1">
      <c r="A231" s="13"/>
      <c r="B231" s="241"/>
      <c r="C231" s="242"/>
      <c r="D231" s="232" t="s">
        <v>163</v>
      </c>
      <c r="E231" s="243" t="s">
        <v>19</v>
      </c>
      <c r="F231" s="244" t="s">
        <v>383</v>
      </c>
      <c r="G231" s="242"/>
      <c r="H231" s="245">
        <v>102.98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163</v>
      </c>
      <c r="AU231" s="251" t="s">
        <v>131</v>
      </c>
      <c r="AV231" s="13" t="s">
        <v>82</v>
      </c>
      <c r="AW231" s="13" t="s">
        <v>33</v>
      </c>
      <c r="AX231" s="13" t="s">
        <v>80</v>
      </c>
      <c r="AY231" s="251" t="s">
        <v>115</v>
      </c>
    </row>
    <row r="232" s="2" customFormat="1" ht="16.5" customHeight="1">
      <c r="A232" s="39"/>
      <c r="B232" s="40"/>
      <c r="C232" s="219" t="s">
        <v>483</v>
      </c>
      <c r="D232" s="219" t="s">
        <v>118</v>
      </c>
      <c r="E232" s="220" t="s">
        <v>484</v>
      </c>
      <c r="F232" s="221" t="s">
        <v>485</v>
      </c>
      <c r="G232" s="222" t="s">
        <v>158</v>
      </c>
      <c r="H232" s="223">
        <v>63.899999999999999</v>
      </c>
      <c r="I232" s="224"/>
      <c r="J232" s="225">
        <f>ROUND(I232*H232,2)</f>
        <v>0</v>
      </c>
      <c r="K232" s="221" t="s">
        <v>122</v>
      </c>
      <c r="L232" s="45"/>
      <c r="M232" s="226" t="s">
        <v>19</v>
      </c>
      <c r="N232" s="227" t="s">
        <v>43</v>
      </c>
      <c r="O232" s="85"/>
      <c r="P232" s="228">
        <f>O232*H232</f>
        <v>0</v>
      </c>
      <c r="Q232" s="228">
        <v>0.080030000000000004</v>
      </c>
      <c r="R232" s="228">
        <f>Q232*H232</f>
        <v>5.1139169999999998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136</v>
      </c>
      <c r="AT232" s="230" t="s">
        <v>118</v>
      </c>
      <c r="AU232" s="230" t="s">
        <v>131</v>
      </c>
      <c r="AY232" s="18" t="s">
        <v>115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80</v>
      </c>
      <c r="BK232" s="231">
        <f>ROUND(I232*H232,2)</f>
        <v>0</v>
      </c>
      <c r="BL232" s="18" t="s">
        <v>136</v>
      </c>
      <c r="BM232" s="230" t="s">
        <v>486</v>
      </c>
    </row>
    <row r="233" s="2" customFormat="1">
      <c r="A233" s="39"/>
      <c r="B233" s="40"/>
      <c r="C233" s="41"/>
      <c r="D233" s="232" t="s">
        <v>125</v>
      </c>
      <c r="E233" s="41"/>
      <c r="F233" s="233" t="s">
        <v>487</v>
      </c>
      <c r="G233" s="41"/>
      <c r="H233" s="41"/>
      <c r="I233" s="137"/>
      <c r="J233" s="41"/>
      <c r="K233" s="41"/>
      <c r="L233" s="45"/>
      <c r="M233" s="234"/>
      <c r="N233" s="235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125</v>
      </c>
      <c r="AU233" s="18" t="s">
        <v>131</v>
      </c>
    </row>
    <row r="234" s="15" customFormat="1">
      <c r="A234" s="15"/>
      <c r="B234" s="263"/>
      <c r="C234" s="264"/>
      <c r="D234" s="232" t="s">
        <v>163</v>
      </c>
      <c r="E234" s="265" t="s">
        <v>19</v>
      </c>
      <c r="F234" s="266" t="s">
        <v>488</v>
      </c>
      <c r="G234" s="264"/>
      <c r="H234" s="265" t="s">
        <v>19</v>
      </c>
      <c r="I234" s="267"/>
      <c r="J234" s="264"/>
      <c r="K234" s="264"/>
      <c r="L234" s="268"/>
      <c r="M234" s="269"/>
      <c r="N234" s="270"/>
      <c r="O234" s="270"/>
      <c r="P234" s="270"/>
      <c r="Q234" s="270"/>
      <c r="R234" s="270"/>
      <c r="S234" s="270"/>
      <c r="T234" s="271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2" t="s">
        <v>163</v>
      </c>
      <c r="AU234" s="272" t="s">
        <v>131</v>
      </c>
      <c r="AV234" s="15" t="s">
        <v>80</v>
      </c>
      <c r="AW234" s="15" t="s">
        <v>33</v>
      </c>
      <c r="AX234" s="15" t="s">
        <v>72</v>
      </c>
      <c r="AY234" s="272" t="s">
        <v>115</v>
      </c>
    </row>
    <row r="235" s="13" customFormat="1">
      <c r="A235" s="13"/>
      <c r="B235" s="241"/>
      <c r="C235" s="242"/>
      <c r="D235" s="232" t="s">
        <v>163</v>
      </c>
      <c r="E235" s="243" t="s">
        <v>19</v>
      </c>
      <c r="F235" s="244" t="s">
        <v>380</v>
      </c>
      <c r="G235" s="242"/>
      <c r="H235" s="245">
        <v>22.75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163</v>
      </c>
      <c r="AU235" s="251" t="s">
        <v>131</v>
      </c>
      <c r="AV235" s="13" t="s">
        <v>82</v>
      </c>
      <c r="AW235" s="13" t="s">
        <v>33</v>
      </c>
      <c r="AX235" s="13" t="s">
        <v>72</v>
      </c>
      <c r="AY235" s="251" t="s">
        <v>115</v>
      </c>
    </row>
    <row r="236" s="13" customFormat="1">
      <c r="A236" s="13"/>
      <c r="B236" s="241"/>
      <c r="C236" s="242"/>
      <c r="D236" s="232" t="s">
        <v>163</v>
      </c>
      <c r="E236" s="243" t="s">
        <v>19</v>
      </c>
      <c r="F236" s="244" t="s">
        <v>381</v>
      </c>
      <c r="G236" s="242"/>
      <c r="H236" s="245">
        <v>23.199999999999999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163</v>
      </c>
      <c r="AU236" s="251" t="s">
        <v>131</v>
      </c>
      <c r="AV236" s="13" t="s">
        <v>82</v>
      </c>
      <c r="AW236" s="13" t="s">
        <v>33</v>
      </c>
      <c r="AX236" s="13" t="s">
        <v>72</v>
      </c>
      <c r="AY236" s="251" t="s">
        <v>115</v>
      </c>
    </row>
    <row r="237" s="13" customFormat="1">
      <c r="A237" s="13"/>
      <c r="B237" s="241"/>
      <c r="C237" s="242"/>
      <c r="D237" s="232" t="s">
        <v>163</v>
      </c>
      <c r="E237" s="243" t="s">
        <v>19</v>
      </c>
      <c r="F237" s="244" t="s">
        <v>382</v>
      </c>
      <c r="G237" s="242"/>
      <c r="H237" s="245">
        <v>17.949999999999999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163</v>
      </c>
      <c r="AU237" s="251" t="s">
        <v>131</v>
      </c>
      <c r="AV237" s="13" t="s">
        <v>82</v>
      </c>
      <c r="AW237" s="13" t="s">
        <v>33</v>
      </c>
      <c r="AX237" s="13" t="s">
        <v>72</v>
      </c>
      <c r="AY237" s="251" t="s">
        <v>115</v>
      </c>
    </row>
    <row r="238" s="14" customFormat="1">
      <c r="A238" s="14"/>
      <c r="B238" s="252"/>
      <c r="C238" s="253"/>
      <c r="D238" s="232" t="s">
        <v>163</v>
      </c>
      <c r="E238" s="254" t="s">
        <v>19</v>
      </c>
      <c r="F238" s="255" t="s">
        <v>190</v>
      </c>
      <c r="G238" s="253"/>
      <c r="H238" s="256">
        <v>63.900000000000006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2" t="s">
        <v>163</v>
      </c>
      <c r="AU238" s="262" t="s">
        <v>131</v>
      </c>
      <c r="AV238" s="14" t="s">
        <v>136</v>
      </c>
      <c r="AW238" s="14" t="s">
        <v>33</v>
      </c>
      <c r="AX238" s="14" t="s">
        <v>80</v>
      </c>
      <c r="AY238" s="262" t="s">
        <v>115</v>
      </c>
    </row>
    <row r="239" s="2" customFormat="1" ht="16.5" customHeight="1">
      <c r="A239" s="39"/>
      <c r="B239" s="40"/>
      <c r="C239" s="219" t="s">
        <v>416</v>
      </c>
      <c r="D239" s="219" t="s">
        <v>118</v>
      </c>
      <c r="E239" s="220" t="s">
        <v>489</v>
      </c>
      <c r="F239" s="221" t="s">
        <v>490</v>
      </c>
      <c r="G239" s="222" t="s">
        <v>158</v>
      </c>
      <c r="H239" s="223">
        <v>102.98</v>
      </c>
      <c r="I239" s="224"/>
      <c r="J239" s="225">
        <f>ROUND(I239*H239,2)</f>
        <v>0</v>
      </c>
      <c r="K239" s="221" t="s">
        <v>122</v>
      </c>
      <c r="L239" s="45"/>
      <c r="M239" s="226" t="s">
        <v>19</v>
      </c>
      <c r="N239" s="227" t="s">
        <v>43</v>
      </c>
      <c r="O239" s="85"/>
      <c r="P239" s="228">
        <f>O239*H239</f>
        <v>0</v>
      </c>
      <c r="Q239" s="228">
        <v>0.378</v>
      </c>
      <c r="R239" s="228">
        <f>Q239*H239</f>
        <v>38.926439999999999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136</v>
      </c>
      <c r="AT239" s="230" t="s">
        <v>118</v>
      </c>
      <c r="AU239" s="230" t="s">
        <v>131</v>
      </c>
      <c r="AY239" s="18" t="s">
        <v>115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80</v>
      </c>
      <c r="BK239" s="231">
        <f>ROUND(I239*H239,2)</f>
        <v>0</v>
      </c>
      <c r="BL239" s="18" t="s">
        <v>136</v>
      </c>
      <c r="BM239" s="230" t="s">
        <v>491</v>
      </c>
    </row>
    <row r="240" s="2" customFormat="1">
      <c r="A240" s="39"/>
      <c r="B240" s="40"/>
      <c r="C240" s="41"/>
      <c r="D240" s="232" t="s">
        <v>125</v>
      </c>
      <c r="E240" s="41"/>
      <c r="F240" s="233" t="s">
        <v>492</v>
      </c>
      <c r="G240" s="41"/>
      <c r="H240" s="41"/>
      <c r="I240" s="137"/>
      <c r="J240" s="41"/>
      <c r="K240" s="41"/>
      <c r="L240" s="45"/>
      <c r="M240" s="234"/>
      <c r="N240" s="23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125</v>
      </c>
      <c r="AU240" s="18" t="s">
        <v>131</v>
      </c>
    </row>
    <row r="241" s="15" customFormat="1">
      <c r="A241" s="15"/>
      <c r="B241" s="263"/>
      <c r="C241" s="264"/>
      <c r="D241" s="232" t="s">
        <v>163</v>
      </c>
      <c r="E241" s="265" t="s">
        <v>19</v>
      </c>
      <c r="F241" s="266" t="s">
        <v>493</v>
      </c>
      <c r="G241" s="264"/>
      <c r="H241" s="265" t="s">
        <v>19</v>
      </c>
      <c r="I241" s="267"/>
      <c r="J241" s="264"/>
      <c r="K241" s="264"/>
      <c r="L241" s="268"/>
      <c r="M241" s="269"/>
      <c r="N241" s="270"/>
      <c r="O241" s="270"/>
      <c r="P241" s="270"/>
      <c r="Q241" s="270"/>
      <c r="R241" s="270"/>
      <c r="S241" s="270"/>
      <c r="T241" s="27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2" t="s">
        <v>163</v>
      </c>
      <c r="AU241" s="272" t="s">
        <v>131</v>
      </c>
      <c r="AV241" s="15" t="s">
        <v>80</v>
      </c>
      <c r="AW241" s="15" t="s">
        <v>33</v>
      </c>
      <c r="AX241" s="15" t="s">
        <v>72</v>
      </c>
      <c r="AY241" s="272" t="s">
        <v>115</v>
      </c>
    </row>
    <row r="242" s="13" customFormat="1">
      <c r="A242" s="13"/>
      <c r="B242" s="241"/>
      <c r="C242" s="242"/>
      <c r="D242" s="232" t="s">
        <v>163</v>
      </c>
      <c r="E242" s="243" t="s">
        <v>19</v>
      </c>
      <c r="F242" s="244" t="s">
        <v>383</v>
      </c>
      <c r="G242" s="242"/>
      <c r="H242" s="245">
        <v>102.98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163</v>
      </c>
      <c r="AU242" s="251" t="s">
        <v>131</v>
      </c>
      <c r="AV242" s="13" t="s">
        <v>82</v>
      </c>
      <c r="AW242" s="13" t="s">
        <v>33</v>
      </c>
      <c r="AX242" s="13" t="s">
        <v>80</v>
      </c>
      <c r="AY242" s="251" t="s">
        <v>115</v>
      </c>
    </row>
    <row r="243" s="12" customFormat="1" ht="20.88" customHeight="1">
      <c r="A243" s="12"/>
      <c r="B243" s="203"/>
      <c r="C243" s="204"/>
      <c r="D243" s="205" t="s">
        <v>71</v>
      </c>
      <c r="E243" s="217" t="s">
        <v>494</v>
      </c>
      <c r="F243" s="217" t="s">
        <v>495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SUM(P244:P247)</f>
        <v>0</v>
      </c>
      <c r="Q243" s="211"/>
      <c r="R243" s="212">
        <f>SUM(R244:R247)</f>
        <v>5.3044998000000003</v>
      </c>
      <c r="S243" s="211"/>
      <c r="T243" s="213">
        <f>SUM(T244:T247)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80</v>
      </c>
      <c r="AT243" s="215" t="s">
        <v>71</v>
      </c>
      <c r="AU243" s="215" t="s">
        <v>82</v>
      </c>
      <c r="AY243" s="214" t="s">
        <v>115</v>
      </c>
      <c r="BK243" s="216">
        <f>SUM(BK244:BK247)</f>
        <v>0</v>
      </c>
    </row>
    <row r="244" s="2" customFormat="1" ht="16.5" customHeight="1">
      <c r="A244" s="39"/>
      <c r="B244" s="40"/>
      <c r="C244" s="219" t="s">
        <v>496</v>
      </c>
      <c r="D244" s="219" t="s">
        <v>118</v>
      </c>
      <c r="E244" s="220" t="s">
        <v>497</v>
      </c>
      <c r="F244" s="221" t="s">
        <v>498</v>
      </c>
      <c r="G244" s="222" t="s">
        <v>158</v>
      </c>
      <c r="H244" s="223">
        <v>102.98</v>
      </c>
      <c r="I244" s="224"/>
      <c r="J244" s="225">
        <f>ROUND(I244*H244,2)</f>
        <v>0</v>
      </c>
      <c r="K244" s="221" t="s">
        <v>122</v>
      </c>
      <c r="L244" s="45"/>
      <c r="M244" s="226" t="s">
        <v>19</v>
      </c>
      <c r="N244" s="227" t="s">
        <v>43</v>
      </c>
      <c r="O244" s="85"/>
      <c r="P244" s="228">
        <f>O244*H244</f>
        <v>0</v>
      </c>
      <c r="Q244" s="228">
        <v>0.05151</v>
      </c>
      <c r="R244" s="228">
        <f>Q244*H244</f>
        <v>5.3044998000000003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136</v>
      </c>
      <c r="AT244" s="230" t="s">
        <v>118</v>
      </c>
      <c r="AU244" s="230" t="s">
        <v>131</v>
      </c>
      <c r="AY244" s="18" t="s">
        <v>115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80</v>
      </c>
      <c r="BK244" s="231">
        <f>ROUND(I244*H244,2)</f>
        <v>0</v>
      </c>
      <c r="BL244" s="18" t="s">
        <v>136</v>
      </c>
      <c r="BM244" s="230" t="s">
        <v>499</v>
      </c>
    </row>
    <row r="245" s="2" customFormat="1">
      <c r="A245" s="39"/>
      <c r="B245" s="40"/>
      <c r="C245" s="41"/>
      <c r="D245" s="232" t="s">
        <v>125</v>
      </c>
      <c r="E245" s="41"/>
      <c r="F245" s="233" t="s">
        <v>500</v>
      </c>
      <c r="G245" s="41"/>
      <c r="H245" s="41"/>
      <c r="I245" s="137"/>
      <c r="J245" s="41"/>
      <c r="K245" s="41"/>
      <c r="L245" s="45"/>
      <c r="M245" s="234"/>
      <c r="N245" s="23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125</v>
      </c>
      <c r="AU245" s="18" t="s">
        <v>131</v>
      </c>
    </row>
    <row r="246" s="2" customFormat="1">
      <c r="A246" s="39"/>
      <c r="B246" s="40"/>
      <c r="C246" s="41"/>
      <c r="D246" s="232" t="s">
        <v>161</v>
      </c>
      <c r="E246" s="41"/>
      <c r="F246" s="240" t="s">
        <v>501</v>
      </c>
      <c r="G246" s="41"/>
      <c r="H246" s="41"/>
      <c r="I246" s="137"/>
      <c r="J246" s="41"/>
      <c r="K246" s="41"/>
      <c r="L246" s="45"/>
      <c r="M246" s="234"/>
      <c r="N246" s="235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161</v>
      </c>
      <c r="AU246" s="18" t="s">
        <v>131</v>
      </c>
    </row>
    <row r="247" s="13" customFormat="1">
      <c r="A247" s="13"/>
      <c r="B247" s="241"/>
      <c r="C247" s="242"/>
      <c r="D247" s="232" t="s">
        <v>163</v>
      </c>
      <c r="E247" s="243" t="s">
        <v>19</v>
      </c>
      <c r="F247" s="244" t="s">
        <v>383</v>
      </c>
      <c r="G247" s="242"/>
      <c r="H247" s="245">
        <v>102.98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163</v>
      </c>
      <c r="AU247" s="251" t="s">
        <v>131</v>
      </c>
      <c r="AV247" s="13" t="s">
        <v>82</v>
      </c>
      <c r="AW247" s="13" t="s">
        <v>33</v>
      </c>
      <c r="AX247" s="13" t="s">
        <v>80</v>
      </c>
      <c r="AY247" s="251" t="s">
        <v>115</v>
      </c>
    </row>
    <row r="248" s="12" customFormat="1" ht="20.88" customHeight="1">
      <c r="A248" s="12"/>
      <c r="B248" s="203"/>
      <c r="C248" s="204"/>
      <c r="D248" s="205" t="s">
        <v>71</v>
      </c>
      <c r="E248" s="217" t="s">
        <v>502</v>
      </c>
      <c r="F248" s="217" t="s">
        <v>503</v>
      </c>
      <c r="G248" s="204"/>
      <c r="H248" s="204"/>
      <c r="I248" s="207"/>
      <c r="J248" s="218">
        <f>BK248</f>
        <v>0</v>
      </c>
      <c r="K248" s="204"/>
      <c r="L248" s="209"/>
      <c r="M248" s="210"/>
      <c r="N248" s="211"/>
      <c r="O248" s="211"/>
      <c r="P248" s="212">
        <f>SUM(P249:P259)</f>
        <v>0</v>
      </c>
      <c r="Q248" s="211"/>
      <c r="R248" s="212">
        <f>SUM(R249:R259)</f>
        <v>9.9948800000000002</v>
      </c>
      <c r="S248" s="211"/>
      <c r="T248" s="213">
        <f>SUM(T249:T259)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4" t="s">
        <v>80</v>
      </c>
      <c r="AT248" s="215" t="s">
        <v>71</v>
      </c>
      <c r="AU248" s="215" t="s">
        <v>82</v>
      </c>
      <c r="AY248" s="214" t="s">
        <v>115</v>
      </c>
      <c r="BK248" s="216">
        <f>SUM(BK249:BK259)</f>
        <v>0</v>
      </c>
    </row>
    <row r="249" s="2" customFormat="1" ht="16.5" customHeight="1">
      <c r="A249" s="39"/>
      <c r="B249" s="40"/>
      <c r="C249" s="219" t="s">
        <v>504</v>
      </c>
      <c r="D249" s="219" t="s">
        <v>118</v>
      </c>
      <c r="E249" s="220" t="s">
        <v>505</v>
      </c>
      <c r="F249" s="221" t="s">
        <v>506</v>
      </c>
      <c r="G249" s="222" t="s">
        <v>158</v>
      </c>
      <c r="H249" s="223">
        <v>46</v>
      </c>
      <c r="I249" s="224"/>
      <c r="J249" s="225">
        <f>ROUND(I249*H249,2)</f>
        <v>0</v>
      </c>
      <c r="K249" s="221" t="s">
        <v>122</v>
      </c>
      <c r="L249" s="45"/>
      <c r="M249" s="226" t="s">
        <v>19</v>
      </c>
      <c r="N249" s="227" t="s">
        <v>43</v>
      </c>
      <c r="O249" s="85"/>
      <c r="P249" s="228">
        <f>O249*H249</f>
        <v>0</v>
      </c>
      <c r="Q249" s="228">
        <v>0.10100000000000001</v>
      </c>
      <c r="R249" s="228">
        <f>Q249*H249</f>
        <v>4.6459999999999999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136</v>
      </c>
      <c r="AT249" s="230" t="s">
        <v>118</v>
      </c>
      <c r="AU249" s="230" t="s">
        <v>131</v>
      </c>
      <c r="AY249" s="18" t="s">
        <v>115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80</v>
      </c>
      <c r="BK249" s="231">
        <f>ROUND(I249*H249,2)</f>
        <v>0</v>
      </c>
      <c r="BL249" s="18" t="s">
        <v>136</v>
      </c>
      <c r="BM249" s="230" t="s">
        <v>507</v>
      </c>
    </row>
    <row r="250" s="2" customFormat="1">
      <c r="A250" s="39"/>
      <c r="B250" s="40"/>
      <c r="C250" s="41"/>
      <c r="D250" s="232" t="s">
        <v>125</v>
      </c>
      <c r="E250" s="41"/>
      <c r="F250" s="233" t="s">
        <v>508</v>
      </c>
      <c r="G250" s="41"/>
      <c r="H250" s="41"/>
      <c r="I250" s="137"/>
      <c r="J250" s="41"/>
      <c r="K250" s="41"/>
      <c r="L250" s="45"/>
      <c r="M250" s="234"/>
      <c r="N250" s="235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125</v>
      </c>
      <c r="AU250" s="18" t="s">
        <v>131</v>
      </c>
    </row>
    <row r="251" s="2" customFormat="1">
      <c r="A251" s="39"/>
      <c r="B251" s="40"/>
      <c r="C251" s="41"/>
      <c r="D251" s="232" t="s">
        <v>161</v>
      </c>
      <c r="E251" s="41"/>
      <c r="F251" s="240" t="s">
        <v>509</v>
      </c>
      <c r="G251" s="41"/>
      <c r="H251" s="41"/>
      <c r="I251" s="137"/>
      <c r="J251" s="41"/>
      <c r="K251" s="41"/>
      <c r="L251" s="45"/>
      <c r="M251" s="234"/>
      <c r="N251" s="235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161</v>
      </c>
      <c r="AU251" s="18" t="s">
        <v>131</v>
      </c>
    </row>
    <row r="252" s="13" customFormat="1">
      <c r="A252" s="13"/>
      <c r="B252" s="241"/>
      <c r="C252" s="242"/>
      <c r="D252" s="232" t="s">
        <v>163</v>
      </c>
      <c r="E252" s="243" t="s">
        <v>19</v>
      </c>
      <c r="F252" s="244" t="s">
        <v>380</v>
      </c>
      <c r="G252" s="242"/>
      <c r="H252" s="245">
        <v>22.75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163</v>
      </c>
      <c r="AU252" s="251" t="s">
        <v>131</v>
      </c>
      <c r="AV252" s="13" t="s">
        <v>82</v>
      </c>
      <c r="AW252" s="13" t="s">
        <v>33</v>
      </c>
      <c r="AX252" s="13" t="s">
        <v>72</v>
      </c>
      <c r="AY252" s="251" t="s">
        <v>115</v>
      </c>
    </row>
    <row r="253" s="13" customFormat="1">
      <c r="A253" s="13"/>
      <c r="B253" s="241"/>
      <c r="C253" s="242"/>
      <c r="D253" s="232" t="s">
        <v>163</v>
      </c>
      <c r="E253" s="243" t="s">
        <v>19</v>
      </c>
      <c r="F253" s="244" t="s">
        <v>510</v>
      </c>
      <c r="G253" s="242"/>
      <c r="H253" s="245">
        <v>4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163</v>
      </c>
      <c r="AU253" s="251" t="s">
        <v>131</v>
      </c>
      <c r="AV253" s="13" t="s">
        <v>82</v>
      </c>
      <c r="AW253" s="13" t="s">
        <v>33</v>
      </c>
      <c r="AX253" s="13" t="s">
        <v>72</v>
      </c>
      <c r="AY253" s="251" t="s">
        <v>115</v>
      </c>
    </row>
    <row r="254" s="13" customFormat="1">
      <c r="A254" s="13"/>
      <c r="B254" s="241"/>
      <c r="C254" s="242"/>
      <c r="D254" s="232" t="s">
        <v>163</v>
      </c>
      <c r="E254" s="243" t="s">
        <v>19</v>
      </c>
      <c r="F254" s="244" t="s">
        <v>511</v>
      </c>
      <c r="G254" s="242"/>
      <c r="H254" s="245">
        <v>12.25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163</v>
      </c>
      <c r="AU254" s="251" t="s">
        <v>131</v>
      </c>
      <c r="AV254" s="13" t="s">
        <v>82</v>
      </c>
      <c r="AW254" s="13" t="s">
        <v>33</v>
      </c>
      <c r="AX254" s="13" t="s">
        <v>72</v>
      </c>
      <c r="AY254" s="251" t="s">
        <v>115</v>
      </c>
    </row>
    <row r="255" s="13" customFormat="1">
      <c r="A255" s="13"/>
      <c r="B255" s="241"/>
      <c r="C255" s="242"/>
      <c r="D255" s="232" t="s">
        <v>163</v>
      </c>
      <c r="E255" s="243" t="s">
        <v>19</v>
      </c>
      <c r="F255" s="244" t="s">
        <v>512</v>
      </c>
      <c r="G255" s="242"/>
      <c r="H255" s="245">
        <v>7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1" t="s">
        <v>163</v>
      </c>
      <c r="AU255" s="251" t="s">
        <v>131</v>
      </c>
      <c r="AV255" s="13" t="s">
        <v>82</v>
      </c>
      <c r="AW255" s="13" t="s">
        <v>33</v>
      </c>
      <c r="AX255" s="13" t="s">
        <v>72</v>
      </c>
      <c r="AY255" s="251" t="s">
        <v>115</v>
      </c>
    </row>
    <row r="256" s="14" customFormat="1">
      <c r="A256" s="14"/>
      <c r="B256" s="252"/>
      <c r="C256" s="253"/>
      <c r="D256" s="232" t="s">
        <v>163</v>
      </c>
      <c r="E256" s="254" t="s">
        <v>19</v>
      </c>
      <c r="F256" s="255" t="s">
        <v>190</v>
      </c>
      <c r="G256" s="253"/>
      <c r="H256" s="256">
        <v>46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2" t="s">
        <v>163</v>
      </c>
      <c r="AU256" s="262" t="s">
        <v>131</v>
      </c>
      <c r="AV256" s="14" t="s">
        <v>136</v>
      </c>
      <c r="AW256" s="14" t="s">
        <v>33</v>
      </c>
      <c r="AX256" s="14" t="s">
        <v>80</v>
      </c>
      <c r="AY256" s="262" t="s">
        <v>115</v>
      </c>
    </row>
    <row r="257" s="2" customFormat="1" ht="16.5" customHeight="1">
      <c r="A257" s="39"/>
      <c r="B257" s="40"/>
      <c r="C257" s="276" t="s">
        <v>513</v>
      </c>
      <c r="D257" s="276" t="s">
        <v>392</v>
      </c>
      <c r="E257" s="277" t="s">
        <v>514</v>
      </c>
      <c r="F257" s="278" t="s">
        <v>515</v>
      </c>
      <c r="G257" s="279" t="s">
        <v>158</v>
      </c>
      <c r="H257" s="280">
        <v>46.920000000000002</v>
      </c>
      <c r="I257" s="281"/>
      <c r="J257" s="282">
        <f>ROUND(I257*H257,2)</f>
        <v>0</v>
      </c>
      <c r="K257" s="278" t="s">
        <v>122</v>
      </c>
      <c r="L257" s="283"/>
      <c r="M257" s="284" t="s">
        <v>19</v>
      </c>
      <c r="N257" s="285" t="s">
        <v>43</v>
      </c>
      <c r="O257" s="85"/>
      <c r="P257" s="228">
        <f>O257*H257</f>
        <v>0</v>
      </c>
      <c r="Q257" s="228">
        <v>0.114</v>
      </c>
      <c r="R257" s="228">
        <f>Q257*H257</f>
        <v>5.3488800000000003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204</v>
      </c>
      <c r="AT257" s="230" t="s">
        <v>392</v>
      </c>
      <c r="AU257" s="230" t="s">
        <v>131</v>
      </c>
      <c r="AY257" s="18" t="s">
        <v>115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80</v>
      </c>
      <c r="BK257" s="231">
        <f>ROUND(I257*H257,2)</f>
        <v>0</v>
      </c>
      <c r="BL257" s="18" t="s">
        <v>136</v>
      </c>
      <c r="BM257" s="230" t="s">
        <v>516</v>
      </c>
    </row>
    <row r="258" s="2" customFormat="1">
      <c r="A258" s="39"/>
      <c r="B258" s="40"/>
      <c r="C258" s="41"/>
      <c r="D258" s="232" t="s">
        <v>125</v>
      </c>
      <c r="E258" s="41"/>
      <c r="F258" s="233" t="s">
        <v>515</v>
      </c>
      <c r="G258" s="41"/>
      <c r="H258" s="41"/>
      <c r="I258" s="137"/>
      <c r="J258" s="41"/>
      <c r="K258" s="41"/>
      <c r="L258" s="45"/>
      <c r="M258" s="234"/>
      <c r="N258" s="23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125</v>
      </c>
      <c r="AU258" s="18" t="s">
        <v>131</v>
      </c>
    </row>
    <row r="259" s="13" customFormat="1">
      <c r="A259" s="13"/>
      <c r="B259" s="241"/>
      <c r="C259" s="242"/>
      <c r="D259" s="232" t="s">
        <v>163</v>
      </c>
      <c r="E259" s="242"/>
      <c r="F259" s="244" t="s">
        <v>517</v>
      </c>
      <c r="G259" s="242"/>
      <c r="H259" s="245">
        <v>46.920000000000002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163</v>
      </c>
      <c r="AU259" s="251" t="s">
        <v>131</v>
      </c>
      <c r="AV259" s="13" t="s">
        <v>82</v>
      </c>
      <c r="AW259" s="13" t="s">
        <v>4</v>
      </c>
      <c r="AX259" s="13" t="s">
        <v>80</v>
      </c>
      <c r="AY259" s="251" t="s">
        <v>115</v>
      </c>
    </row>
    <row r="260" s="12" customFormat="1" ht="22.8" customHeight="1">
      <c r="A260" s="12"/>
      <c r="B260" s="203"/>
      <c r="C260" s="204"/>
      <c r="D260" s="205" t="s">
        <v>71</v>
      </c>
      <c r="E260" s="217" t="s">
        <v>209</v>
      </c>
      <c r="F260" s="217" t="s">
        <v>223</v>
      </c>
      <c r="G260" s="204"/>
      <c r="H260" s="204"/>
      <c r="I260" s="207"/>
      <c r="J260" s="218">
        <f>BK260</f>
        <v>0</v>
      </c>
      <c r="K260" s="204"/>
      <c r="L260" s="209"/>
      <c r="M260" s="210"/>
      <c r="N260" s="211"/>
      <c r="O260" s="211"/>
      <c r="P260" s="212">
        <f>P261+P313</f>
        <v>0</v>
      </c>
      <c r="Q260" s="211"/>
      <c r="R260" s="212">
        <f>R261+R313</f>
        <v>2.703309</v>
      </c>
      <c r="S260" s="211"/>
      <c r="T260" s="213">
        <f>T261+T313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4" t="s">
        <v>80</v>
      </c>
      <c r="AT260" s="215" t="s">
        <v>71</v>
      </c>
      <c r="AU260" s="215" t="s">
        <v>80</v>
      </c>
      <c r="AY260" s="214" t="s">
        <v>115</v>
      </c>
      <c r="BK260" s="216">
        <f>BK261+BK313</f>
        <v>0</v>
      </c>
    </row>
    <row r="261" s="12" customFormat="1" ht="20.88" customHeight="1">
      <c r="A261" s="12"/>
      <c r="B261" s="203"/>
      <c r="C261" s="204"/>
      <c r="D261" s="205" t="s">
        <v>71</v>
      </c>
      <c r="E261" s="217" t="s">
        <v>518</v>
      </c>
      <c r="F261" s="217" t="s">
        <v>519</v>
      </c>
      <c r="G261" s="204"/>
      <c r="H261" s="204"/>
      <c r="I261" s="207"/>
      <c r="J261" s="218">
        <f>BK261</f>
        <v>0</v>
      </c>
      <c r="K261" s="204"/>
      <c r="L261" s="209"/>
      <c r="M261" s="210"/>
      <c r="N261" s="211"/>
      <c r="O261" s="211"/>
      <c r="P261" s="212">
        <f>SUM(P262:P312)</f>
        <v>0</v>
      </c>
      <c r="Q261" s="211"/>
      <c r="R261" s="212">
        <f>SUM(R262:R312)</f>
        <v>2.6441189999999999</v>
      </c>
      <c r="S261" s="211"/>
      <c r="T261" s="213">
        <f>SUM(T262:T312)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4" t="s">
        <v>80</v>
      </c>
      <c r="AT261" s="215" t="s">
        <v>71</v>
      </c>
      <c r="AU261" s="215" t="s">
        <v>82</v>
      </c>
      <c r="AY261" s="214" t="s">
        <v>115</v>
      </c>
      <c r="BK261" s="216">
        <f>SUM(BK262:BK312)</f>
        <v>0</v>
      </c>
    </row>
    <row r="262" s="2" customFormat="1" ht="16.5" customHeight="1">
      <c r="A262" s="39"/>
      <c r="B262" s="40"/>
      <c r="C262" s="219" t="s">
        <v>520</v>
      </c>
      <c r="D262" s="219" t="s">
        <v>118</v>
      </c>
      <c r="E262" s="220" t="s">
        <v>521</v>
      </c>
      <c r="F262" s="221" t="s">
        <v>522</v>
      </c>
      <c r="G262" s="222" t="s">
        <v>523</v>
      </c>
      <c r="H262" s="223">
        <v>1</v>
      </c>
      <c r="I262" s="224"/>
      <c r="J262" s="225">
        <f>ROUND(I262*H262,2)</f>
        <v>0</v>
      </c>
      <c r="K262" s="221" t="s">
        <v>19</v>
      </c>
      <c r="L262" s="45"/>
      <c r="M262" s="226" t="s">
        <v>19</v>
      </c>
      <c r="N262" s="227" t="s">
        <v>43</v>
      </c>
      <c r="O262" s="85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136</v>
      </c>
      <c r="AT262" s="230" t="s">
        <v>118</v>
      </c>
      <c r="AU262" s="230" t="s">
        <v>131</v>
      </c>
      <c r="AY262" s="18" t="s">
        <v>115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80</v>
      </c>
      <c r="BK262" s="231">
        <f>ROUND(I262*H262,2)</f>
        <v>0</v>
      </c>
      <c r="BL262" s="18" t="s">
        <v>136</v>
      </c>
      <c r="BM262" s="230" t="s">
        <v>524</v>
      </c>
    </row>
    <row r="263" s="2" customFormat="1">
      <c r="A263" s="39"/>
      <c r="B263" s="40"/>
      <c r="C263" s="41"/>
      <c r="D263" s="232" t="s">
        <v>125</v>
      </c>
      <c r="E263" s="41"/>
      <c r="F263" s="233" t="s">
        <v>522</v>
      </c>
      <c r="G263" s="41"/>
      <c r="H263" s="41"/>
      <c r="I263" s="137"/>
      <c r="J263" s="41"/>
      <c r="K263" s="41"/>
      <c r="L263" s="45"/>
      <c r="M263" s="234"/>
      <c r="N263" s="235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125</v>
      </c>
      <c r="AU263" s="18" t="s">
        <v>131</v>
      </c>
    </row>
    <row r="264" s="2" customFormat="1">
      <c r="A264" s="39"/>
      <c r="B264" s="40"/>
      <c r="C264" s="41"/>
      <c r="D264" s="232" t="s">
        <v>306</v>
      </c>
      <c r="E264" s="41"/>
      <c r="F264" s="240" t="s">
        <v>525</v>
      </c>
      <c r="G264" s="41"/>
      <c r="H264" s="41"/>
      <c r="I264" s="137"/>
      <c r="J264" s="41"/>
      <c r="K264" s="41"/>
      <c r="L264" s="45"/>
      <c r="M264" s="234"/>
      <c r="N264" s="235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306</v>
      </c>
      <c r="AU264" s="18" t="s">
        <v>131</v>
      </c>
    </row>
    <row r="265" s="2" customFormat="1" ht="16.5" customHeight="1">
      <c r="A265" s="39"/>
      <c r="B265" s="40"/>
      <c r="C265" s="219" t="s">
        <v>526</v>
      </c>
      <c r="D265" s="219" t="s">
        <v>118</v>
      </c>
      <c r="E265" s="220" t="s">
        <v>527</v>
      </c>
      <c r="F265" s="221" t="s">
        <v>528</v>
      </c>
      <c r="G265" s="222" t="s">
        <v>523</v>
      </c>
      <c r="H265" s="223">
        <v>1</v>
      </c>
      <c r="I265" s="224"/>
      <c r="J265" s="225">
        <f>ROUND(I265*H265,2)</f>
        <v>0</v>
      </c>
      <c r="K265" s="221" t="s">
        <v>19</v>
      </c>
      <c r="L265" s="45"/>
      <c r="M265" s="226" t="s">
        <v>19</v>
      </c>
      <c r="N265" s="227" t="s">
        <v>43</v>
      </c>
      <c r="O265" s="85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136</v>
      </c>
      <c r="AT265" s="230" t="s">
        <v>118</v>
      </c>
      <c r="AU265" s="230" t="s">
        <v>131</v>
      </c>
      <c r="AY265" s="18" t="s">
        <v>115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80</v>
      </c>
      <c r="BK265" s="231">
        <f>ROUND(I265*H265,2)</f>
        <v>0</v>
      </c>
      <c r="BL265" s="18" t="s">
        <v>136</v>
      </c>
      <c r="BM265" s="230" t="s">
        <v>529</v>
      </c>
    </row>
    <row r="266" s="2" customFormat="1">
      <c r="A266" s="39"/>
      <c r="B266" s="40"/>
      <c r="C266" s="41"/>
      <c r="D266" s="232" t="s">
        <v>125</v>
      </c>
      <c r="E266" s="41"/>
      <c r="F266" s="233" t="s">
        <v>528</v>
      </c>
      <c r="G266" s="41"/>
      <c r="H266" s="41"/>
      <c r="I266" s="137"/>
      <c r="J266" s="41"/>
      <c r="K266" s="41"/>
      <c r="L266" s="45"/>
      <c r="M266" s="234"/>
      <c r="N266" s="235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125</v>
      </c>
      <c r="AU266" s="18" t="s">
        <v>131</v>
      </c>
    </row>
    <row r="267" s="2" customFormat="1">
      <c r="A267" s="39"/>
      <c r="B267" s="40"/>
      <c r="C267" s="41"/>
      <c r="D267" s="232" t="s">
        <v>306</v>
      </c>
      <c r="E267" s="41"/>
      <c r="F267" s="240" t="s">
        <v>530</v>
      </c>
      <c r="G267" s="41"/>
      <c r="H267" s="41"/>
      <c r="I267" s="137"/>
      <c r="J267" s="41"/>
      <c r="K267" s="41"/>
      <c r="L267" s="45"/>
      <c r="M267" s="234"/>
      <c r="N267" s="23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306</v>
      </c>
      <c r="AU267" s="18" t="s">
        <v>131</v>
      </c>
    </row>
    <row r="268" s="2" customFormat="1" ht="16.5" customHeight="1">
      <c r="A268" s="39"/>
      <c r="B268" s="40"/>
      <c r="C268" s="219" t="s">
        <v>432</v>
      </c>
      <c r="D268" s="219" t="s">
        <v>118</v>
      </c>
      <c r="E268" s="220" t="s">
        <v>531</v>
      </c>
      <c r="F268" s="221" t="s">
        <v>532</v>
      </c>
      <c r="G268" s="222" t="s">
        <v>523</v>
      </c>
      <c r="H268" s="223">
        <v>1</v>
      </c>
      <c r="I268" s="224"/>
      <c r="J268" s="225">
        <f>ROUND(I268*H268,2)</f>
        <v>0</v>
      </c>
      <c r="K268" s="221" t="s">
        <v>19</v>
      </c>
      <c r="L268" s="45"/>
      <c r="M268" s="226" t="s">
        <v>19</v>
      </c>
      <c r="N268" s="227" t="s">
        <v>43</v>
      </c>
      <c r="O268" s="85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136</v>
      </c>
      <c r="AT268" s="230" t="s">
        <v>118</v>
      </c>
      <c r="AU268" s="230" t="s">
        <v>131</v>
      </c>
      <c r="AY268" s="18" t="s">
        <v>115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80</v>
      </c>
      <c r="BK268" s="231">
        <f>ROUND(I268*H268,2)</f>
        <v>0</v>
      </c>
      <c r="BL268" s="18" t="s">
        <v>136</v>
      </c>
      <c r="BM268" s="230" t="s">
        <v>533</v>
      </c>
    </row>
    <row r="269" s="2" customFormat="1">
      <c r="A269" s="39"/>
      <c r="B269" s="40"/>
      <c r="C269" s="41"/>
      <c r="D269" s="232" t="s">
        <v>125</v>
      </c>
      <c r="E269" s="41"/>
      <c r="F269" s="233" t="s">
        <v>532</v>
      </c>
      <c r="G269" s="41"/>
      <c r="H269" s="41"/>
      <c r="I269" s="137"/>
      <c r="J269" s="41"/>
      <c r="K269" s="41"/>
      <c r="L269" s="45"/>
      <c r="M269" s="234"/>
      <c r="N269" s="235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125</v>
      </c>
      <c r="AU269" s="18" t="s">
        <v>131</v>
      </c>
    </row>
    <row r="270" s="2" customFormat="1">
      <c r="A270" s="39"/>
      <c r="B270" s="40"/>
      <c r="C270" s="41"/>
      <c r="D270" s="232" t="s">
        <v>306</v>
      </c>
      <c r="E270" s="41"/>
      <c r="F270" s="240" t="s">
        <v>530</v>
      </c>
      <c r="G270" s="41"/>
      <c r="H270" s="41"/>
      <c r="I270" s="137"/>
      <c r="J270" s="41"/>
      <c r="K270" s="41"/>
      <c r="L270" s="45"/>
      <c r="M270" s="234"/>
      <c r="N270" s="235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306</v>
      </c>
      <c r="AU270" s="18" t="s">
        <v>131</v>
      </c>
    </row>
    <row r="271" s="2" customFormat="1" ht="16.5" customHeight="1">
      <c r="A271" s="39"/>
      <c r="B271" s="40"/>
      <c r="C271" s="219" t="s">
        <v>445</v>
      </c>
      <c r="D271" s="219" t="s">
        <v>118</v>
      </c>
      <c r="E271" s="220" t="s">
        <v>534</v>
      </c>
      <c r="F271" s="221" t="s">
        <v>535</v>
      </c>
      <c r="G271" s="222" t="s">
        <v>523</v>
      </c>
      <c r="H271" s="223">
        <v>1</v>
      </c>
      <c r="I271" s="224"/>
      <c r="J271" s="225">
        <f>ROUND(I271*H271,2)</f>
        <v>0</v>
      </c>
      <c r="K271" s="221" t="s">
        <v>19</v>
      </c>
      <c r="L271" s="45"/>
      <c r="M271" s="226" t="s">
        <v>19</v>
      </c>
      <c r="N271" s="227" t="s">
        <v>43</v>
      </c>
      <c r="O271" s="85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136</v>
      </c>
      <c r="AT271" s="230" t="s">
        <v>118</v>
      </c>
      <c r="AU271" s="230" t="s">
        <v>131</v>
      </c>
      <c r="AY271" s="18" t="s">
        <v>115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80</v>
      </c>
      <c r="BK271" s="231">
        <f>ROUND(I271*H271,2)</f>
        <v>0</v>
      </c>
      <c r="BL271" s="18" t="s">
        <v>136</v>
      </c>
      <c r="BM271" s="230" t="s">
        <v>536</v>
      </c>
    </row>
    <row r="272" s="2" customFormat="1">
      <c r="A272" s="39"/>
      <c r="B272" s="40"/>
      <c r="C272" s="41"/>
      <c r="D272" s="232" t="s">
        <v>125</v>
      </c>
      <c r="E272" s="41"/>
      <c r="F272" s="233" t="s">
        <v>535</v>
      </c>
      <c r="G272" s="41"/>
      <c r="H272" s="41"/>
      <c r="I272" s="137"/>
      <c r="J272" s="41"/>
      <c r="K272" s="41"/>
      <c r="L272" s="45"/>
      <c r="M272" s="234"/>
      <c r="N272" s="23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125</v>
      </c>
      <c r="AU272" s="18" t="s">
        <v>131</v>
      </c>
    </row>
    <row r="273" s="2" customFormat="1">
      <c r="A273" s="39"/>
      <c r="B273" s="40"/>
      <c r="C273" s="41"/>
      <c r="D273" s="232" t="s">
        <v>306</v>
      </c>
      <c r="E273" s="41"/>
      <c r="F273" s="240" t="s">
        <v>530</v>
      </c>
      <c r="G273" s="41"/>
      <c r="H273" s="41"/>
      <c r="I273" s="137"/>
      <c r="J273" s="41"/>
      <c r="K273" s="41"/>
      <c r="L273" s="45"/>
      <c r="M273" s="234"/>
      <c r="N273" s="235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306</v>
      </c>
      <c r="AU273" s="18" t="s">
        <v>131</v>
      </c>
    </row>
    <row r="274" s="2" customFormat="1" ht="16.5" customHeight="1">
      <c r="A274" s="39"/>
      <c r="B274" s="40"/>
      <c r="C274" s="219" t="s">
        <v>537</v>
      </c>
      <c r="D274" s="219" t="s">
        <v>118</v>
      </c>
      <c r="E274" s="220" t="s">
        <v>538</v>
      </c>
      <c r="F274" s="221" t="s">
        <v>539</v>
      </c>
      <c r="G274" s="222" t="s">
        <v>523</v>
      </c>
      <c r="H274" s="223">
        <v>1</v>
      </c>
      <c r="I274" s="224"/>
      <c r="J274" s="225">
        <f>ROUND(I274*H274,2)</f>
        <v>0</v>
      </c>
      <c r="K274" s="221" t="s">
        <v>19</v>
      </c>
      <c r="L274" s="45"/>
      <c r="M274" s="226" t="s">
        <v>19</v>
      </c>
      <c r="N274" s="227" t="s">
        <v>43</v>
      </c>
      <c r="O274" s="85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136</v>
      </c>
      <c r="AT274" s="230" t="s">
        <v>118</v>
      </c>
      <c r="AU274" s="230" t="s">
        <v>131</v>
      </c>
      <c r="AY274" s="18" t="s">
        <v>115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80</v>
      </c>
      <c r="BK274" s="231">
        <f>ROUND(I274*H274,2)</f>
        <v>0</v>
      </c>
      <c r="BL274" s="18" t="s">
        <v>136</v>
      </c>
      <c r="BM274" s="230" t="s">
        <v>540</v>
      </c>
    </row>
    <row r="275" s="2" customFormat="1">
      <c r="A275" s="39"/>
      <c r="B275" s="40"/>
      <c r="C275" s="41"/>
      <c r="D275" s="232" t="s">
        <v>125</v>
      </c>
      <c r="E275" s="41"/>
      <c r="F275" s="233" t="s">
        <v>539</v>
      </c>
      <c r="G275" s="41"/>
      <c r="H275" s="41"/>
      <c r="I275" s="137"/>
      <c r="J275" s="41"/>
      <c r="K275" s="41"/>
      <c r="L275" s="45"/>
      <c r="M275" s="234"/>
      <c r="N275" s="23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125</v>
      </c>
      <c r="AU275" s="18" t="s">
        <v>131</v>
      </c>
    </row>
    <row r="276" s="2" customFormat="1">
      <c r="A276" s="39"/>
      <c r="B276" s="40"/>
      <c r="C276" s="41"/>
      <c r="D276" s="232" t="s">
        <v>306</v>
      </c>
      <c r="E276" s="41"/>
      <c r="F276" s="240" t="s">
        <v>530</v>
      </c>
      <c r="G276" s="41"/>
      <c r="H276" s="41"/>
      <c r="I276" s="137"/>
      <c r="J276" s="41"/>
      <c r="K276" s="41"/>
      <c r="L276" s="45"/>
      <c r="M276" s="234"/>
      <c r="N276" s="235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306</v>
      </c>
      <c r="AU276" s="18" t="s">
        <v>131</v>
      </c>
    </row>
    <row r="277" s="2" customFormat="1" ht="16.5" customHeight="1">
      <c r="A277" s="39"/>
      <c r="B277" s="40"/>
      <c r="C277" s="219" t="s">
        <v>541</v>
      </c>
      <c r="D277" s="219" t="s">
        <v>118</v>
      </c>
      <c r="E277" s="220" t="s">
        <v>542</v>
      </c>
      <c r="F277" s="221" t="s">
        <v>543</v>
      </c>
      <c r="G277" s="222" t="s">
        <v>523</v>
      </c>
      <c r="H277" s="223">
        <v>1</v>
      </c>
      <c r="I277" s="224"/>
      <c r="J277" s="225">
        <f>ROUND(I277*H277,2)</f>
        <v>0</v>
      </c>
      <c r="K277" s="221" t="s">
        <v>19</v>
      </c>
      <c r="L277" s="45"/>
      <c r="M277" s="226" t="s">
        <v>19</v>
      </c>
      <c r="N277" s="227" t="s">
        <v>43</v>
      </c>
      <c r="O277" s="85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136</v>
      </c>
      <c r="AT277" s="230" t="s">
        <v>118</v>
      </c>
      <c r="AU277" s="230" t="s">
        <v>131</v>
      </c>
      <c r="AY277" s="18" t="s">
        <v>115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80</v>
      </c>
      <c r="BK277" s="231">
        <f>ROUND(I277*H277,2)</f>
        <v>0</v>
      </c>
      <c r="BL277" s="18" t="s">
        <v>136</v>
      </c>
      <c r="BM277" s="230" t="s">
        <v>544</v>
      </c>
    </row>
    <row r="278" s="2" customFormat="1">
      <c r="A278" s="39"/>
      <c r="B278" s="40"/>
      <c r="C278" s="41"/>
      <c r="D278" s="232" t="s">
        <v>125</v>
      </c>
      <c r="E278" s="41"/>
      <c r="F278" s="233" t="s">
        <v>543</v>
      </c>
      <c r="G278" s="41"/>
      <c r="H278" s="41"/>
      <c r="I278" s="137"/>
      <c r="J278" s="41"/>
      <c r="K278" s="41"/>
      <c r="L278" s="45"/>
      <c r="M278" s="234"/>
      <c r="N278" s="235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125</v>
      </c>
      <c r="AU278" s="18" t="s">
        <v>131</v>
      </c>
    </row>
    <row r="279" s="2" customFormat="1">
      <c r="A279" s="39"/>
      <c r="B279" s="40"/>
      <c r="C279" s="41"/>
      <c r="D279" s="232" t="s">
        <v>306</v>
      </c>
      <c r="E279" s="41"/>
      <c r="F279" s="240" t="s">
        <v>530</v>
      </c>
      <c r="G279" s="41"/>
      <c r="H279" s="41"/>
      <c r="I279" s="137"/>
      <c r="J279" s="41"/>
      <c r="K279" s="41"/>
      <c r="L279" s="45"/>
      <c r="M279" s="234"/>
      <c r="N279" s="235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306</v>
      </c>
      <c r="AU279" s="18" t="s">
        <v>131</v>
      </c>
    </row>
    <row r="280" s="2" customFormat="1" ht="16.5" customHeight="1">
      <c r="A280" s="39"/>
      <c r="B280" s="40"/>
      <c r="C280" s="219" t="s">
        <v>545</v>
      </c>
      <c r="D280" s="219" t="s">
        <v>118</v>
      </c>
      <c r="E280" s="220" t="s">
        <v>546</v>
      </c>
      <c r="F280" s="221" t="s">
        <v>547</v>
      </c>
      <c r="G280" s="222" t="s">
        <v>523</v>
      </c>
      <c r="H280" s="223">
        <v>1</v>
      </c>
      <c r="I280" s="224"/>
      <c r="J280" s="225">
        <f>ROUND(I280*H280,2)</f>
        <v>0</v>
      </c>
      <c r="K280" s="221" t="s">
        <v>19</v>
      </c>
      <c r="L280" s="45"/>
      <c r="M280" s="226" t="s">
        <v>19</v>
      </c>
      <c r="N280" s="227" t="s">
        <v>43</v>
      </c>
      <c r="O280" s="85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136</v>
      </c>
      <c r="AT280" s="230" t="s">
        <v>118</v>
      </c>
      <c r="AU280" s="230" t="s">
        <v>131</v>
      </c>
      <c r="AY280" s="18" t="s">
        <v>115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80</v>
      </c>
      <c r="BK280" s="231">
        <f>ROUND(I280*H280,2)</f>
        <v>0</v>
      </c>
      <c r="BL280" s="18" t="s">
        <v>136</v>
      </c>
      <c r="BM280" s="230" t="s">
        <v>548</v>
      </c>
    </row>
    <row r="281" s="2" customFormat="1">
      <c r="A281" s="39"/>
      <c r="B281" s="40"/>
      <c r="C281" s="41"/>
      <c r="D281" s="232" t="s">
        <v>125</v>
      </c>
      <c r="E281" s="41"/>
      <c r="F281" s="233" t="s">
        <v>547</v>
      </c>
      <c r="G281" s="41"/>
      <c r="H281" s="41"/>
      <c r="I281" s="137"/>
      <c r="J281" s="41"/>
      <c r="K281" s="41"/>
      <c r="L281" s="45"/>
      <c r="M281" s="234"/>
      <c r="N281" s="235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125</v>
      </c>
      <c r="AU281" s="18" t="s">
        <v>131</v>
      </c>
    </row>
    <row r="282" s="2" customFormat="1">
      <c r="A282" s="39"/>
      <c r="B282" s="40"/>
      <c r="C282" s="41"/>
      <c r="D282" s="232" t="s">
        <v>306</v>
      </c>
      <c r="E282" s="41"/>
      <c r="F282" s="240" t="s">
        <v>530</v>
      </c>
      <c r="G282" s="41"/>
      <c r="H282" s="41"/>
      <c r="I282" s="137"/>
      <c r="J282" s="41"/>
      <c r="K282" s="41"/>
      <c r="L282" s="45"/>
      <c r="M282" s="234"/>
      <c r="N282" s="235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306</v>
      </c>
      <c r="AU282" s="18" t="s">
        <v>131</v>
      </c>
    </row>
    <row r="283" s="2" customFormat="1" ht="16.5" customHeight="1">
      <c r="A283" s="39"/>
      <c r="B283" s="40"/>
      <c r="C283" s="219" t="s">
        <v>549</v>
      </c>
      <c r="D283" s="219" t="s">
        <v>118</v>
      </c>
      <c r="E283" s="220" t="s">
        <v>550</v>
      </c>
      <c r="F283" s="221" t="s">
        <v>551</v>
      </c>
      <c r="G283" s="222" t="s">
        <v>523</v>
      </c>
      <c r="H283" s="223">
        <v>1</v>
      </c>
      <c r="I283" s="224"/>
      <c r="J283" s="225">
        <f>ROUND(I283*H283,2)</f>
        <v>0</v>
      </c>
      <c r="K283" s="221" t="s">
        <v>19</v>
      </c>
      <c r="L283" s="45"/>
      <c r="M283" s="226" t="s">
        <v>19</v>
      </c>
      <c r="N283" s="227" t="s">
        <v>43</v>
      </c>
      <c r="O283" s="85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136</v>
      </c>
      <c r="AT283" s="230" t="s">
        <v>118</v>
      </c>
      <c r="AU283" s="230" t="s">
        <v>131</v>
      </c>
      <c r="AY283" s="18" t="s">
        <v>115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80</v>
      </c>
      <c r="BK283" s="231">
        <f>ROUND(I283*H283,2)</f>
        <v>0</v>
      </c>
      <c r="BL283" s="18" t="s">
        <v>136</v>
      </c>
      <c r="BM283" s="230" t="s">
        <v>552</v>
      </c>
    </row>
    <row r="284" s="2" customFormat="1">
      <c r="A284" s="39"/>
      <c r="B284" s="40"/>
      <c r="C284" s="41"/>
      <c r="D284" s="232" t="s">
        <v>125</v>
      </c>
      <c r="E284" s="41"/>
      <c r="F284" s="233" t="s">
        <v>551</v>
      </c>
      <c r="G284" s="41"/>
      <c r="H284" s="41"/>
      <c r="I284" s="137"/>
      <c r="J284" s="41"/>
      <c r="K284" s="41"/>
      <c r="L284" s="45"/>
      <c r="M284" s="234"/>
      <c r="N284" s="235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125</v>
      </c>
      <c r="AU284" s="18" t="s">
        <v>131</v>
      </c>
    </row>
    <row r="285" s="2" customFormat="1">
      <c r="A285" s="39"/>
      <c r="B285" s="40"/>
      <c r="C285" s="41"/>
      <c r="D285" s="232" t="s">
        <v>306</v>
      </c>
      <c r="E285" s="41"/>
      <c r="F285" s="240" t="s">
        <v>530</v>
      </c>
      <c r="G285" s="41"/>
      <c r="H285" s="41"/>
      <c r="I285" s="137"/>
      <c r="J285" s="41"/>
      <c r="K285" s="41"/>
      <c r="L285" s="45"/>
      <c r="M285" s="234"/>
      <c r="N285" s="235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306</v>
      </c>
      <c r="AU285" s="18" t="s">
        <v>131</v>
      </c>
    </row>
    <row r="286" s="2" customFormat="1" ht="16.5" customHeight="1">
      <c r="A286" s="39"/>
      <c r="B286" s="40"/>
      <c r="C286" s="219" t="s">
        <v>553</v>
      </c>
      <c r="D286" s="219" t="s">
        <v>118</v>
      </c>
      <c r="E286" s="220" t="s">
        <v>554</v>
      </c>
      <c r="F286" s="221" t="s">
        <v>555</v>
      </c>
      <c r="G286" s="222" t="s">
        <v>523</v>
      </c>
      <c r="H286" s="223">
        <v>2</v>
      </c>
      <c r="I286" s="224"/>
      <c r="J286" s="225">
        <f>ROUND(I286*H286,2)</f>
        <v>0</v>
      </c>
      <c r="K286" s="221" t="s">
        <v>19</v>
      </c>
      <c r="L286" s="45"/>
      <c r="M286" s="226" t="s">
        <v>19</v>
      </c>
      <c r="N286" s="227" t="s">
        <v>43</v>
      </c>
      <c r="O286" s="8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136</v>
      </c>
      <c r="AT286" s="230" t="s">
        <v>118</v>
      </c>
      <c r="AU286" s="230" t="s">
        <v>131</v>
      </c>
      <c r="AY286" s="18" t="s">
        <v>115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80</v>
      </c>
      <c r="BK286" s="231">
        <f>ROUND(I286*H286,2)</f>
        <v>0</v>
      </c>
      <c r="BL286" s="18" t="s">
        <v>136</v>
      </c>
      <c r="BM286" s="230" t="s">
        <v>556</v>
      </c>
    </row>
    <row r="287" s="2" customFormat="1">
      <c r="A287" s="39"/>
      <c r="B287" s="40"/>
      <c r="C287" s="41"/>
      <c r="D287" s="232" t="s">
        <v>125</v>
      </c>
      <c r="E287" s="41"/>
      <c r="F287" s="233" t="s">
        <v>555</v>
      </c>
      <c r="G287" s="41"/>
      <c r="H287" s="41"/>
      <c r="I287" s="137"/>
      <c r="J287" s="41"/>
      <c r="K287" s="41"/>
      <c r="L287" s="45"/>
      <c r="M287" s="234"/>
      <c r="N287" s="235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125</v>
      </c>
      <c r="AU287" s="18" t="s">
        <v>131</v>
      </c>
    </row>
    <row r="288" s="2" customFormat="1">
      <c r="A288" s="39"/>
      <c r="B288" s="40"/>
      <c r="C288" s="41"/>
      <c r="D288" s="232" t="s">
        <v>306</v>
      </c>
      <c r="E288" s="41"/>
      <c r="F288" s="240" t="s">
        <v>530</v>
      </c>
      <c r="G288" s="41"/>
      <c r="H288" s="41"/>
      <c r="I288" s="137"/>
      <c r="J288" s="41"/>
      <c r="K288" s="41"/>
      <c r="L288" s="45"/>
      <c r="M288" s="234"/>
      <c r="N288" s="235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306</v>
      </c>
      <c r="AU288" s="18" t="s">
        <v>131</v>
      </c>
    </row>
    <row r="289" s="2" customFormat="1" ht="16.5" customHeight="1">
      <c r="A289" s="39"/>
      <c r="B289" s="40"/>
      <c r="C289" s="219" t="s">
        <v>557</v>
      </c>
      <c r="D289" s="219" t="s">
        <v>118</v>
      </c>
      <c r="E289" s="220" t="s">
        <v>558</v>
      </c>
      <c r="F289" s="221" t="s">
        <v>559</v>
      </c>
      <c r="G289" s="222" t="s">
        <v>523</v>
      </c>
      <c r="H289" s="223">
        <v>1</v>
      </c>
      <c r="I289" s="224"/>
      <c r="J289" s="225">
        <f>ROUND(I289*H289,2)</f>
        <v>0</v>
      </c>
      <c r="K289" s="221" t="s">
        <v>19</v>
      </c>
      <c r="L289" s="45"/>
      <c r="M289" s="226" t="s">
        <v>19</v>
      </c>
      <c r="N289" s="227" t="s">
        <v>43</v>
      </c>
      <c r="O289" s="85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136</v>
      </c>
      <c r="AT289" s="230" t="s">
        <v>118</v>
      </c>
      <c r="AU289" s="230" t="s">
        <v>131</v>
      </c>
      <c r="AY289" s="18" t="s">
        <v>115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80</v>
      </c>
      <c r="BK289" s="231">
        <f>ROUND(I289*H289,2)</f>
        <v>0</v>
      </c>
      <c r="BL289" s="18" t="s">
        <v>136</v>
      </c>
      <c r="BM289" s="230" t="s">
        <v>560</v>
      </c>
    </row>
    <row r="290" s="2" customFormat="1">
      <c r="A290" s="39"/>
      <c r="B290" s="40"/>
      <c r="C290" s="41"/>
      <c r="D290" s="232" t="s">
        <v>125</v>
      </c>
      <c r="E290" s="41"/>
      <c r="F290" s="233" t="s">
        <v>561</v>
      </c>
      <c r="G290" s="41"/>
      <c r="H290" s="41"/>
      <c r="I290" s="137"/>
      <c r="J290" s="41"/>
      <c r="K290" s="41"/>
      <c r="L290" s="45"/>
      <c r="M290" s="234"/>
      <c r="N290" s="235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125</v>
      </c>
      <c r="AU290" s="18" t="s">
        <v>131</v>
      </c>
    </row>
    <row r="291" s="2" customFormat="1">
      <c r="A291" s="39"/>
      <c r="B291" s="40"/>
      <c r="C291" s="41"/>
      <c r="D291" s="232" t="s">
        <v>306</v>
      </c>
      <c r="E291" s="41"/>
      <c r="F291" s="240" t="s">
        <v>562</v>
      </c>
      <c r="G291" s="41"/>
      <c r="H291" s="41"/>
      <c r="I291" s="137"/>
      <c r="J291" s="41"/>
      <c r="K291" s="41"/>
      <c r="L291" s="45"/>
      <c r="M291" s="234"/>
      <c r="N291" s="235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306</v>
      </c>
      <c r="AU291" s="18" t="s">
        <v>131</v>
      </c>
    </row>
    <row r="292" s="2" customFormat="1" ht="16.5" customHeight="1">
      <c r="A292" s="39"/>
      <c r="B292" s="40"/>
      <c r="C292" s="219" t="s">
        <v>563</v>
      </c>
      <c r="D292" s="219" t="s">
        <v>118</v>
      </c>
      <c r="E292" s="220" t="s">
        <v>564</v>
      </c>
      <c r="F292" s="221" t="s">
        <v>565</v>
      </c>
      <c r="G292" s="222" t="s">
        <v>523</v>
      </c>
      <c r="H292" s="223">
        <v>2</v>
      </c>
      <c r="I292" s="224"/>
      <c r="J292" s="225">
        <f>ROUND(I292*H292,2)</f>
        <v>0</v>
      </c>
      <c r="K292" s="221" t="s">
        <v>19</v>
      </c>
      <c r="L292" s="45"/>
      <c r="M292" s="226" t="s">
        <v>19</v>
      </c>
      <c r="N292" s="227" t="s">
        <v>43</v>
      </c>
      <c r="O292" s="85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136</v>
      </c>
      <c r="AT292" s="230" t="s">
        <v>118</v>
      </c>
      <c r="AU292" s="230" t="s">
        <v>131</v>
      </c>
      <c r="AY292" s="18" t="s">
        <v>115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80</v>
      </c>
      <c r="BK292" s="231">
        <f>ROUND(I292*H292,2)</f>
        <v>0</v>
      </c>
      <c r="BL292" s="18" t="s">
        <v>136</v>
      </c>
      <c r="BM292" s="230" t="s">
        <v>566</v>
      </c>
    </row>
    <row r="293" s="2" customFormat="1">
      <c r="A293" s="39"/>
      <c r="B293" s="40"/>
      <c r="C293" s="41"/>
      <c r="D293" s="232" t="s">
        <v>125</v>
      </c>
      <c r="E293" s="41"/>
      <c r="F293" s="233" t="s">
        <v>565</v>
      </c>
      <c r="G293" s="41"/>
      <c r="H293" s="41"/>
      <c r="I293" s="137"/>
      <c r="J293" s="41"/>
      <c r="K293" s="41"/>
      <c r="L293" s="45"/>
      <c r="M293" s="234"/>
      <c r="N293" s="235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125</v>
      </c>
      <c r="AU293" s="18" t="s">
        <v>131</v>
      </c>
    </row>
    <row r="294" s="2" customFormat="1">
      <c r="A294" s="39"/>
      <c r="B294" s="40"/>
      <c r="C294" s="41"/>
      <c r="D294" s="232" t="s">
        <v>306</v>
      </c>
      <c r="E294" s="41"/>
      <c r="F294" s="240" t="s">
        <v>530</v>
      </c>
      <c r="G294" s="41"/>
      <c r="H294" s="41"/>
      <c r="I294" s="137"/>
      <c r="J294" s="41"/>
      <c r="K294" s="41"/>
      <c r="L294" s="45"/>
      <c r="M294" s="234"/>
      <c r="N294" s="235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306</v>
      </c>
      <c r="AU294" s="18" t="s">
        <v>131</v>
      </c>
    </row>
    <row r="295" s="2" customFormat="1" ht="16.5" customHeight="1">
      <c r="A295" s="39"/>
      <c r="B295" s="40"/>
      <c r="C295" s="219" t="s">
        <v>567</v>
      </c>
      <c r="D295" s="219" t="s">
        <v>118</v>
      </c>
      <c r="E295" s="220" t="s">
        <v>568</v>
      </c>
      <c r="F295" s="221" t="s">
        <v>569</v>
      </c>
      <c r="G295" s="222" t="s">
        <v>523</v>
      </c>
      <c r="H295" s="223">
        <v>1</v>
      </c>
      <c r="I295" s="224"/>
      <c r="J295" s="225">
        <f>ROUND(I295*H295,2)</f>
        <v>0</v>
      </c>
      <c r="K295" s="221" t="s">
        <v>19</v>
      </c>
      <c r="L295" s="45"/>
      <c r="M295" s="226" t="s">
        <v>19</v>
      </c>
      <c r="N295" s="227" t="s">
        <v>43</v>
      </c>
      <c r="O295" s="85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136</v>
      </c>
      <c r="AT295" s="230" t="s">
        <v>118</v>
      </c>
      <c r="AU295" s="230" t="s">
        <v>131</v>
      </c>
      <c r="AY295" s="18" t="s">
        <v>115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80</v>
      </c>
      <c r="BK295" s="231">
        <f>ROUND(I295*H295,2)</f>
        <v>0</v>
      </c>
      <c r="BL295" s="18" t="s">
        <v>136</v>
      </c>
      <c r="BM295" s="230" t="s">
        <v>570</v>
      </c>
    </row>
    <row r="296" s="2" customFormat="1">
      <c r="A296" s="39"/>
      <c r="B296" s="40"/>
      <c r="C296" s="41"/>
      <c r="D296" s="232" t="s">
        <v>125</v>
      </c>
      <c r="E296" s="41"/>
      <c r="F296" s="233" t="s">
        <v>569</v>
      </c>
      <c r="G296" s="41"/>
      <c r="H296" s="41"/>
      <c r="I296" s="137"/>
      <c r="J296" s="41"/>
      <c r="K296" s="41"/>
      <c r="L296" s="45"/>
      <c r="M296" s="234"/>
      <c r="N296" s="235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125</v>
      </c>
      <c r="AU296" s="18" t="s">
        <v>131</v>
      </c>
    </row>
    <row r="297" s="2" customFormat="1">
      <c r="A297" s="39"/>
      <c r="B297" s="40"/>
      <c r="C297" s="41"/>
      <c r="D297" s="232" t="s">
        <v>306</v>
      </c>
      <c r="E297" s="41"/>
      <c r="F297" s="240" t="s">
        <v>530</v>
      </c>
      <c r="G297" s="41"/>
      <c r="H297" s="41"/>
      <c r="I297" s="137"/>
      <c r="J297" s="41"/>
      <c r="K297" s="41"/>
      <c r="L297" s="45"/>
      <c r="M297" s="234"/>
      <c r="N297" s="235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306</v>
      </c>
      <c r="AU297" s="18" t="s">
        <v>131</v>
      </c>
    </row>
    <row r="298" s="2" customFormat="1" ht="16.5" customHeight="1">
      <c r="A298" s="39"/>
      <c r="B298" s="40"/>
      <c r="C298" s="219" t="s">
        <v>571</v>
      </c>
      <c r="D298" s="219" t="s">
        <v>118</v>
      </c>
      <c r="E298" s="220" t="s">
        <v>572</v>
      </c>
      <c r="F298" s="221" t="s">
        <v>573</v>
      </c>
      <c r="G298" s="222" t="s">
        <v>158</v>
      </c>
      <c r="H298" s="223">
        <v>80.459999999999994</v>
      </c>
      <c r="I298" s="224"/>
      <c r="J298" s="225">
        <f>ROUND(I298*H298,2)</f>
        <v>0</v>
      </c>
      <c r="K298" s="221" t="s">
        <v>19</v>
      </c>
      <c r="L298" s="45"/>
      <c r="M298" s="226" t="s">
        <v>19</v>
      </c>
      <c r="N298" s="227" t="s">
        <v>43</v>
      </c>
      <c r="O298" s="85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136</v>
      </c>
      <c r="AT298" s="230" t="s">
        <v>118</v>
      </c>
      <c r="AU298" s="230" t="s">
        <v>131</v>
      </c>
      <c r="AY298" s="18" t="s">
        <v>115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80</v>
      </c>
      <c r="BK298" s="231">
        <f>ROUND(I298*H298,2)</f>
        <v>0</v>
      </c>
      <c r="BL298" s="18" t="s">
        <v>136</v>
      </c>
      <c r="BM298" s="230" t="s">
        <v>574</v>
      </c>
    </row>
    <row r="299" s="2" customFormat="1">
      <c r="A299" s="39"/>
      <c r="B299" s="40"/>
      <c r="C299" s="41"/>
      <c r="D299" s="232" t="s">
        <v>125</v>
      </c>
      <c r="E299" s="41"/>
      <c r="F299" s="233" t="s">
        <v>573</v>
      </c>
      <c r="G299" s="41"/>
      <c r="H299" s="41"/>
      <c r="I299" s="137"/>
      <c r="J299" s="41"/>
      <c r="K299" s="41"/>
      <c r="L299" s="45"/>
      <c r="M299" s="234"/>
      <c r="N299" s="235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125</v>
      </c>
      <c r="AU299" s="18" t="s">
        <v>131</v>
      </c>
    </row>
    <row r="300" s="2" customFormat="1">
      <c r="A300" s="39"/>
      <c r="B300" s="40"/>
      <c r="C300" s="41"/>
      <c r="D300" s="232" t="s">
        <v>306</v>
      </c>
      <c r="E300" s="41"/>
      <c r="F300" s="240" t="s">
        <v>530</v>
      </c>
      <c r="G300" s="41"/>
      <c r="H300" s="41"/>
      <c r="I300" s="137"/>
      <c r="J300" s="41"/>
      <c r="K300" s="41"/>
      <c r="L300" s="45"/>
      <c r="M300" s="234"/>
      <c r="N300" s="235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306</v>
      </c>
      <c r="AU300" s="18" t="s">
        <v>131</v>
      </c>
    </row>
    <row r="301" s="13" customFormat="1">
      <c r="A301" s="13"/>
      <c r="B301" s="241"/>
      <c r="C301" s="242"/>
      <c r="D301" s="232" t="s">
        <v>163</v>
      </c>
      <c r="E301" s="243" t="s">
        <v>19</v>
      </c>
      <c r="F301" s="244" t="s">
        <v>575</v>
      </c>
      <c r="G301" s="242"/>
      <c r="H301" s="245">
        <v>80.459999999999994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1" t="s">
        <v>163</v>
      </c>
      <c r="AU301" s="251" t="s">
        <v>131</v>
      </c>
      <c r="AV301" s="13" t="s">
        <v>82</v>
      </c>
      <c r="AW301" s="13" t="s">
        <v>33</v>
      </c>
      <c r="AX301" s="13" t="s">
        <v>80</v>
      </c>
      <c r="AY301" s="251" t="s">
        <v>115</v>
      </c>
    </row>
    <row r="302" s="2" customFormat="1" ht="16.5" customHeight="1">
      <c r="A302" s="39"/>
      <c r="B302" s="40"/>
      <c r="C302" s="219" t="s">
        <v>576</v>
      </c>
      <c r="D302" s="219" t="s">
        <v>118</v>
      </c>
      <c r="E302" s="220" t="s">
        <v>577</v>
      </c>
      <c r="F302" s="221" t="s">
        <v>578</v>
      </c>
      <c r="G302" s="222" t="s">
        <v>184</v>
      </c>
      <c r="H302" s="223">
        <v>20.399999999999999</v>
      </c>
      <c r="I302" s="224"/>
      <c r="J302" s="225">
        <f>ROUND(I302*H302,2)</f>
        <v>0</v>
      </c>
      <c r="K302" s="221" t="s">
        <v>122</v>
      </c>
      <c r="L302" s="45"/>
      <c r="M302" s="226" t="s">
        <v>19</v>
      </c>
      <c r="N302" s="227" t="s">
        <v>43</v>
      </c>
      <c r="O302" s="85"/>
      <c r="P302" s="228">
        <f>O302*H302</f>
        <v>0</v>
      </c>
      <c r="Q302" s="228">
        <v>0.10095</v>
      </c>
      <c r="R302" s="228">
        <f>Q302*H302</f>
        <v>2.05938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136</v>
      </c>
      <c r="AT302" s="230" t="s">
        <v>118</v>
      </c>
      <c r="AU302" s="230" t="s">
        <v>131</v>
      </c>
      <c r="AY302" s="18" t="s">
        <v>115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80</v>
      </c>
      <c r="BK302" s="231">
        <f>ROUND(I302*H302,2)</f>
        <v>0</v>
      </c>
      <c r="BL302" s="18" t="s">
        <v>136</v>
      </c>
      <c r="BM302" s="230" t="s">
        <v>579</v>
      </c>
    </row>
    <row r="303" s="2" customFormat="1">
      <c r="A303" s="39"/>
      <c r="B303" s="40"/>
      <c r="C303" s="41"/>
      <c r="D303" s="232" t="s">
        <v>125</v>
      </c>
      <c r="E303" s="41"/>
      <c r="F303" s="233" t="s">
        <v>580</v>
      </c>
      <c r="G303" s="41"/>
      <c r="H303" s="41"/>
      <c r="I303" s="137"/>
      <c r="J303" s="41"/>
      <c r="K303" s="41"/>
      <c r="L303" s="45"/>
      <c r="M303" s="234"/>
      <c r="N303" s="235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125</v>
      </c>
      <c r="AU303" s="18" t="s">
        <v>131</v>
      </c>
    </row>
    <row r="304" s="2" customFormat="1">
      <c r="A304" s="39"/>
      <c r="B304" s="40"/>
      <c r="C304" s="41"/>
      <c r="D304" s="232" t="s">
        <v>161</v>
      </c>
      <c r="E304" s="41"/>
      <c r="F304" s="240" t="s">
        <v>581</v>
      </c>
      <c r="G304" s="41"/>
      <c r="H304" s="41"/>
      <c r="I304" s="137"/>
      <c r="J304" s="41"/>
      <c r="K304" s="41"/>
      <c r="L304" s="45"/>
      <c r="M304" s="234"/>
      <c r="N304" s="235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161</v>
      </c>
      <c r="AU304" s="18" t="s">
        <v>131</v>
      </c>
    </row>
    <row r="305" s="13" customFormat="1">
      <c r="A305" s="13"/>
      <c r="B305" s="241"/>
      <c r="C305" s="242"/>
      <c r="D305" s="232" t="s">
        <v>163</v>
      </c>
      <c r="E305" s="243" t="s">
        <v>19</v>
      </c>
      <c r="F305" s="244" t="s">
        <v>582</v>
      </c>
      <c r="G305" s="242"/>
      <c r="H305" s="245">
        <v>20.399999999999999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1" t="s">
        <v>163</v>
      </c>
      <c r="AU305" s="251" t="s">
        <v>131</v>
      </c>
      <c r="AV305" s="13" t="s">
        <v>82</v>
      </c>
      <c r="AW305" s="13" t="s">
        <v>33</v>
      </c>
      <c r="AX305" s="13" t="s">
        <v>80</v>
      </c>
      <c r="AY305" s="251" t="s">
        <v>115</v>
      </c>
    </row>
    <row r="306" s="2" customFormat="1" ht="16.5" customHeight="1">
      <c r="A306" s="39"/>
      <c r="B306" s="40"/>
      <c r="C306" s="276" t="s">
        <v>583</v>
      </c>
      <c r="D306" s="276" t="s">
        <v>392</v>
      </c>
      <c r="E306" s="277" t="s">
        <v>584</v>
      </c>
      <c r="F306" s="278" t="s">
        <v>585</v>
      </c>
      <c r="G306" s="279" t="s">
        <v>184</v>
      </c>
      <c r="H306" s="280">
        <v>20.808</v>
      </c>
      <c r="I306" s="281"/>
      <c r="J306" s="282">
        <f>ROUND(I306*H306,2)</f>
        <v>0</v>
      </c>
      <c r="K306" s="278" t="s">
        <v>122</v>
      </c>
      <c r="L306" s="283"/>
      <c r="M306" s="284" t="s">
        <v>19</v>
      </c>
      <c r="N306" s="285" t="s">
        <v>43</v>
      </c>
      <c r="O306" s="85"/>
      <c r="P306" s="228">
        <f>O306*H306</f>
        <v>0</v>
      </c>
      <c r="Q306" s="228">
        <v>0.028000000000000001</v>
      </c>
      <c r="R306" s="228">
        <f>Q306*H306</f>
        <v>0.58262400000000003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204</v>
      </c>
      <c r="AT306" s="230" t="s">
        <v>392</v>
      </c>
      <c r="AU306" s="230" t="s">
        <v>131</v>
      </c>
      <c r="AY306" s="18" t="s">
        <v>115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80</v>
      </c>
      <c r="BK306" s="231">
        <f>ROUND(I306*H306,2)</f>
        <v>0</v>
      </c>
      <c r="BL306" s="18" t="s">
        <v>136</v>
      </c>
      <c r="BM306" s="230" t="s">
        <v>586</v>
      </c>
    </row>
    <row r="307" s="2" customFormat="1">
      <c r="A307" s="39"/>
      <c r="B307" s="40"/>
      <c r="C307" s="41"/>
      <c r="D307" s="232" t="s">
        <v>125</v>
      </c>
      <c r="E307" s="41"/>
      <c r="F307" s="233" t="s">
        <v>585</v>
      </c>
      <c r="G307" s="41"/>
      <c r="H307" s="41"/>
      <c r="I307" s="137"/>
      <c r="J307" s="41"/>
      <c r="K307" s="41"/>
      <c r="L307" s="45"/>
      <c r="M307" s="234"/>
      <c r="N307" s="235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125</v>
      </c>
      <c r="AU307" s="18" t="s">
        <v>131</v>
      </c>
    </row>
    <row r="308" s="13" customFormat="1">
      <c r="A308" s="13"/>
      <c r="B308" s="241"/>
      <c r="C308" s="242"/>
      <c r="D308" s="232" t="s">
        <v>163</v>
      </c>
      <c r="E308" s="242"/>
      <c r="F308" s="244" t="s">
        <v>587</v>
      </c>
      <c r="G308" s="242"/>
      <c r="H308" s="245">
        <v>20.808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1" t="s">
        <v>163</v>
      </c>
      <c r="AU308" s="251" t="s">
        <v>131</v>
      </c>
      <c r="AV308" s="13" t="s">
        <v>82</v>
      </c>
      <c r="AW308" s="13" t="s">
        <v>4</v>
      </c>
      <c r="AX308" s="13" t="s">
        <v>80</v>
      </c>
      <c r="AY308" s="251" t="s">
        <v>115</v>
      </c>
    </row>
    <row r="309" s="2" customFormat="1" ht="16.5" customHeight="1">
      <c r="A309" s="39"/>
      <c r="B309" s="40"/>
      <c r="C309" s="219" t="s">
        <v>588</v>
      </c>
      <c r="D309" s="219" t="s">
        <v>118</v>
      </c>
      <c r="E309" s="220" t="s">
        <v>589</v>
      </c>
      <c r="F309" s="221" t="s">
        <v>590</v>
      </c>
      <c r="G309" s="222" t="s">
        <v>158</v>
      </c>
      <c r="H309" s="223">
        <v>4.5</v>
      </c>
      <c r="I309" s="224"/>
      <c r="J309" s="225">
        <f>ROUND(I309*H309,2)</f>
        <v>0</v>
      </c>
      <c r="K309" s="221" t="s">
        <v>122</v>
      </c>
      <c r="L309" s="45"/>
      <c r="M309" s="226" t="s">
        <v>19</v>
      </c>
      <c r="N309" s="227" t="s">
        <v>43</v>
      </c>
      <c r="O309" s="85"/>
      <c r="P309" s="228">
        <f>O309*H309</f>
        <v>0</v>
      </c>
      <c r="Q309" s="228">
        <v>0.00046999999999999999</v>
      </c>
      <c r="R309" s="228">
        <f>Q309*H309</f>
        <v>0.0021150000000000001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136</v>
      </c>
      <c r="AT309" s="230" t="s">
        <v>118</v>
      </c>
      <c r="AU309" s="230" t="s">
        <v>131</v>
      </c>
      <c r="AY309" s="18" t="s">
        <v>115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80</v>
      </c>
      <c r="BK309" s="231">
        <f>ROUND(I309*H309,2)</f>
        <v>0</v>
      </c>
      <c r="BL309" s="18" t="s">
        <v>136</v>
      </c>
      <c r="BM309" s="230" t="s">
        <v>591</v>
      </c>
    </row>
    <row r="310" s="2" customFormat="1">
      <c r="A310" s="39"/>
      <c r="B310" s="40"/>
      <c r="C310" s="41"/>
      <c r="D310" s="232" t="s">
        <v>125</v>
      </c>
      <c r="E310" s="41"/>
      <c r="F310" s="233" t="s">
        <v>592</v>
      </c>
      <c r="G310" s="41"/>
      <c r="H310" s="41"/>
      <c r="I310" s="137"/>
      <c r="J310" s="41"/>
      <c r="K310" s="41"/>
      <c r="L310" s="45"/>
      <c r="M310" s="234"/>
      <c r="N310" s="235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125</v>
      </c>
      <c r="AU310" s="18" t="s">
        <v>131</v>
      </c>
    </row>
    <row r="311" s="2" customFormat="1">
      <c r="A311" s="39"/>
      <c r="B311" s="40"/>
      <c r="C311" s="41"/>
      <c r="D311" s="232" t="s">
        <v>161</v>
      </c>
      <c r="E311" s="41"/>
      <c r="F311" s="240" t="s">
        <v>593</v>
      </c>
      <c r="G311" s="41"/>
      <c r="H311" s="41"/>
      <c r="I311" s="137"/>
      <c r="J311" s="41"/>
      <c r="K311" s="41"/>
      <c r="L311" s="45"/>
      <c r="M311" s="234"/>
      <c r="N311" s="235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161</v>
      </c>
      <c r="AU311" s="18" t="s">
        <v>131</v>
      </c>
    </row>
    <row r="312" s="13" customFormat="1">
      <c r="A312" s="13"/>
      <c r="B312" s="241"/>
      <c r="C312" s="242"/>
      <c r="D312" s="232" t="s">
        <v>163</v>
      </c>
      <c r="E312" s="243" t="s">
        <v>19</v>
      </c>
      <c r="F312" s="244" t="s">
        <v>594</v>
      </c>
      <c r="G312" s="242"/>
      <c r="H312" s="245">
        <v>4.5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1" t="s">
        <v>163</v>
      </c>
      <c r="AU312" s="251" t="s">
        <v>131</v>
      </c>
      <c r="AV312" s="13" t="s">
        <v>82</v>
      </c>
      <c r="AW312" s="13" t="s">
        <v>33</v>
      </c>
      <c r="AX312" s="13" t="s">
        <v>80</v>
      </c>
      <c r="AY312" s="251" t="s">
        <v>115</v>
      </c>
    </row>
    <row r="313" s="12" customFormat="1" ht="20.88" customHeight="1">
      <c r="A313" s="12"/>
      <c r="B313" s="203"/>
      <c r="C313" s="204"/>
      <c r="D313" s="205" t="s">
        <v>71</v>
      </c>
      <c r="E313" s="217" t="s">
        <v>595</v>
      </c>
      <c r="F313" s="217" t="s">
        <v>596</v>
      </c>
      <c r="G313" s="204"/>
      <c r="H313" s="204"/>
      <c r="I313" s="207"/>
      <c r="J313" s="218">
        <f>BK313</f>
        <v>0</v>
      </c>
      <c r="K313" s="204"/>
      <c r="L313" s="209"/>
      <c r="M313" s="210"/>
      <c r="N313" s="211"/>
      <c r="O313" s="211"/>
      <c r="P313" s="212">
        <f>SUM(P314:P320)</f>
        <v>0</v>
      </c>
      <c r="Q313" s="211"/>
      <c r="R313" s="212">
        <f>SUM(R314:R320)</f>
        <v>0.059190000000000006</v>
      </c>
      <c r="S313" s="211"/>
      <c r="T313" s="213">
        <f>SUM(T314:T320)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4" t="s">
        <v>80</v>
      </c>
      <c r="AT313" s="215" t="s">
        <v>71</v>
      </c>
      <c r="AU313" s="215" t="s">
        <v>82</v>
      </c>
      <c r="AY313" s="214" t="s">
        <v>115</v>
      </c>
      <c r="BK313" s="216">
        <f>SUM(BK314:BK320)</f>
        <v>0</v>
      </c>
    </row>
    <row r="314" s="2" customFormat="1" ht="16.5" customHeight="1">
      <c r="A314" s="39"/>
      <c r="B314" s="40"/>
      <c r="C314" s="219" t="s">
        <v>597</v>
      </c>
      <c r="D314" s="219" t="s">
        <v>118</v>
      </c>
      <c r="E314" s="220" t="s">
        <v>598</v>
      </c>
      <c r="F314" s="221" t="s">
        <v>599</v>
      </c>
      <c r="G314" s="222" t="s">
        <v>167</v>
      </c>
      <c r="H314" s="223">
        <v>1</v>
      </c>
      <c r="I314" s="224"/>
      <c r="J314" s="225">
        <f>ROUND(I314*H314,2)</f>
        <v>0</v>
      </c>
      <c r="K314" s="221" t="s">
        <v>122</v>
      </c>
      <c r="L314" s="45"/>
      <c r="M314" s="226" t="s">
        <v>19</v>
      </c>
      <c r="N314" s="227" t="s">
        <v>43</v>
      </c>
      <c r="O314" s="85"/>
      <c r="P314" s="228">
        <f>O314*H314</f>
        <v>0</v>
      </c>
      <c r="Q314" s="228">
        <v>0.0045900000000000003</v>
      </c>
      <c r="R314" s="228">
        <f>Q314*H314</f>
        <v>0.0045900000000000003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136</v>
      </c>
      <c r="AT314" s="230" t="s">
        <v>118</v>
      </c>
      <c r="AU314" s="230" t="s">
        <v>131</v>
      </c>
      <c r="AY314" s="18" t="s">
        <v>115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80</v>
      </c>
      <c r="BK314" s="231">
        <f>ROUND(I314*H314,2)</f>
        <v>0</v>
      </c>
      <c r="BL314" s="18" t="s">
        <v>136</v>
      </c>
      <c r="BM314" s="230" t="s">
        <v>600</v>
      </c>
    </row>
    <row r="315" s="2" customFormat="1">
      <c r="A315" s="39"/>
      <c r="B315" s="40"/>
      <c r="C315" s="41"/>
      <c r="D315" s="232" t="s">
        <v>125</v>
      </c>
      <c r="E315" s="41"/>
      <c r="F315" s="233" t="s">
        <v>601</v>
      </c>
      <c r="G315" s="41"/>
      <c r="H315" s="41"/>
      <c r="I315" s="137"/>
      <c r="J315" s="41"/>
      <c r="K315" s="41"/>
      <c r="L315" s="45"/>
      <c r="M315" s="234"/>
      <c r="N315" s="235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125</v>
      </c>
      <c r="AU315" s="18" t="s">
        <v>131</v>
      </c>
    </row>
    <row r="316" s="2" customFormat="1">
      <c r="A316" s="39"/>
      <c r="B316" s="40"/>
      <c r="C316" s="41"/>
      <c r="D316" s="232" t="s">
        <v>161</v>
      </c>
      <c r="E316" s="41"/>
      <c r="F316" s="240" t="s">
        <v>602</v>
      </c>
      <c r="G316" s="41"/>
      <c r="H316" s="41"/>
      <c r="I316" s="137"/>
      <c r="J316" s="41"/>
      <c r="K316" s="41"/>
      <c r="L316" s="45"/>
      <c r="M316" s="234"/>
      <c r="N316" s="235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161</v>
      </c>
      <c r="AU316" s="18" t="s">
        <v>131</v>
      </c>
    </row>
    <row r="317" s="15" customFormat="1">
      <c r="A317" s="15"/>
      <c r="B317" s="263"/>
      <c r="C317" s="264"/>
      <c r="D317" s="232" t="s">
        <v>163</v>
      </c>
      <c r="E317" s="265" t="s">
        <v>19</v>
      </c>
      <c r="F317" s="266" t="s">
        <v>603</v>
      </c>
      <c r="G317" s="264"/>
      <c r="H317" s="265" t="s">
        <v>19</v>
      </c>
      <c r="I317" s="267"/>
      <c r="J317" s="264"/>
      <c r="K317" s="264"/>
      <c r="L317" s="268"/>
      <c r="M317" s="269"/>
      <c r="N317" s="270"/>
      <c r="O317" s="270"/>
      <c r="P317" s="270"/>
      <c r="Q317" s="270"/>
      <c r="R317" s="270"/>
      <c r="S317" s="270"/>
      <c r="T317" s="271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2" t="s">
        <v>163</v>
      </c>
      <c r="AU317" s="272" t="s">
        <v>131</v>
      </c>
      <c r="AV317" s="15" t="s">
        <v>80</v>
      </c>
      <c r="AW317" s="15" t="s">
        <v>33</v>
      </c>
      <c r="AX317" s="15" t="s">
        <v>72</v>
      </c>
      <c r="AY317" s="272" t="s">
        <v>115</v>
      </c>
    </row>
    <row r="318" s="13" customFormat="1">
      <c r="A318" s="13"/>
      <c r="B318" s="241"/>
      <c r="C318" s="242"/>
      <c r="D318" s="232" t="s">
        <v>163</v>
      </c>
      <c r="E318" s="243" t="s">
        <v>19</v>
      </c>
      <c r="F318" s="244" t="s">
        <v>80</v>
      </c>
      <c r="G318" s="242"/>
      <c r="H318" s="245">
        <v>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1" t="s">
        <v>163</v>
      </c>
      <c r="AU318" s="251" t="s">
        <v>131</v>
      </c>
      <c r="AV318" s="13" t="s">
        <v>82</v>
      </c>
      <c r="AW318" s="13" t="s">
        <v>33</v>
      </c>
      <c r="AX318" s="13" t="s">
        <v>80</v>
      </c>
      <c r="AY318" s="251" t="s">
        <v>115</v>
      </c>
    </row>
    <row r="319" s="2" customFormat="1" ht="16.5" customHeight="1">
      <c r="A319" s="39"/>
      <c r="B319" s="40"/>
      <c r="C319" s="276" t="s">
        <v>604</v>
      </c>
      <c r="D319" s="276" t="s">
        <v>392</v>
      </c>
      <c r="E319" s="277" t="s">
        <v>605</v>
      </c>
      <c r="F319" s="278" t="s">
        <v>606</v>
      </c>
      <c r="G319" s="279" t="s">
        <v>167</v>
      </c>
      <c r="H319" s="280">
        <v>1</v>
      </c>
      <c r="I319" s="281"/>
      <c r="J319" s="282">
        <f>ROUND(I319*H319,2)</f>
        <v>0</v>
      </c>
      <c r="K319" s="278" t="s">
        <v>122</v>
      </c>
      <c r="L319" s="283"/>
      <c r="M319" s="284" t="s">
        <v>19</v>
      </c>
      <c r="N319" s="285" t="s">
        <v>43</v>
      </c>
      <c r="O319" s="85"/>
      <c r="P319" s="228">
        <f>O319*H319</f>
        <v>0</v>
      </c>
      <c r="Q319" s="228">
        <v>0.054600000000000003</v>
      </c>
      <c r="R319" s="228">
        <f>Q319*H319</f>
        <v>0.054600000000000003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204</v>
      </c>
      <c r="AT319" s="230" t="s">
        <v>392</v>
      </c>
      <c r="AU319" s="230" t="s">
        <v>131</v>
      </c>
      <c r="AY319" s="18" t="s">
        <v>115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80</v>
      </c>
      <c r="BK319" s="231">
        <f>ROUND(I319*H319,2)</f>
        <v>0</v>
      </c>
      <c r="BL319" s="18" t="s">
        <v>136</v>
      </c>
      <c r="BM319" s="230" t="s">
        <v>607</v>
      </c>
    </row>
    <row r="320" s="2" customFormat="1">
      <c r="A320" s="39"/>
      <c r="B320" s="40"/>
      <c r="C320" s="41"/>
      <c r="D320" s="232" t="s">
        <v>125</v>
      </c>
      <c r="E320" s="41"/>
      <c r="F320" s="233" t="s">
        <v>606</v>
      </c>
      <c r="G320" s="41"/>
      <c r="H320" s="41"/>
      <c r="I320" s="137"/>
      <c r="J320" s="41"/>
      <c r="K320" s="41"/>
      <c r="L320" s="45"/>
      <c r="M320" s="234"/>
      <c r="N320" s="235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125</v>
      </c>
      <c r="AU320" s="18" t="s">
        <v>131</v>
      </c>
    </row>
    <row r="321" s="12" customFormat="1" ht="22.8" customHeight="1">
      <c r="A321" s="12"/>
      <c r="B321" s="203"/>
      <c r="C321" s="204"/>
      <c r="D321" s="205" t="s">
        <v>71</v>
      </c>
      <c r="E321" s="217" t="s">
        <v>608</v>
      </c>
      <c r="F321" s="217" t="s">
        <v>609</v>
      </c>
      <c r="G321" s="204"/>
      <c r="H321" s="204"/>
      <c r="I321" s="207"/>
      <c r="J321" s="218">
        <f>BK321</f>
        <v>0</v>
      </c>
      <c r="K321" s="204"/>
      <c r="L321" s="209"/>
      <c r="M321" s="210"/>
      <c r="N321" s="211"/>
      <c r="O321" s="211"/>
      <c r="P321" s="212">
        <f>SUM(P322:P324)</f>
        <v>0</v>
      </c>
      <c r="Q321" s="211"/>
      <c r="R321" s="212">
        <f>SUM(R322:R324)</f>
        <v>0</v>
      </c>
      <c r="S321" s="211"/>
      <c r="T321" s="213">
        <f>SUM(T322:T324)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4" t="s">
        <v>80</v>
      </c>
      <c r="AT321" s="215" t="s">
        <v>71</v>
      </c>
      <c r="AU321" s="215" t="s">
        <v>80</v>
      </c>
      <c r="AY321" s="214" t="s">
        <v>115</v>
      </c>
      <c r="BK321" s="216">
        <f>SUM(BK322:BK324)</f>
        <v>0</v>
      </c>
    </row>
    <row r="322" s="2" customFormat="1" ht="16.5" customHeight="1">
      <c r="A322" s="39"/>
      <c r="B322" s="40"/>
      <c r="C322" s="219" t="s">
        <v>610</v>
      </c>
      <c r="D322" s="219" t="s">
        <v>118</v>
      </c>
      <c r="E322" s="220" t="s">
        <v>611</v>
      </c>
      <c r="F322" s="221" t="s">
        <v>612</v>
      </c>
      <c r="G322" s="222" t="s">
        <v>268</v>
      </c>
      <c r="H322" s="223">
        <v>124.181</v>
      </c>
      <c r="I322" s="224"/>
      <c r="J322" s="225">
        <f>ROUND(I322*H322,2)</f>
        <v>0</v>
      </c>
      <c r="K322" s="221" t="s">
        <v>122</v>
      </c>
      <c r="L322" s="45"/>
      <c r="M322" s="226" t="s">
        <v>19</v>
      </c>
      <c r="N322" s="227" t="s">
        <v>43</v>
      </c>
      <c r="O322" s="85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0" t="s">
        <v>136</v>
      </c>
      <c r="AT322" s="230" t="s">
        <v>118</v>
      </c>
      <c r="AU322" s="230" t="s">
        <v>82</v>
      </c>
      <c r="AY322" s="18" t="s">
        <v>115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8" t="s">
        <v>80</v>
      </c>
      <c r="BK322" s="231">
        <f>ROUND(I322*H322,2)</f>
        <v>0</v>
      </c>
      <c r="BL322" s="18" t="s">
        <v>136</v>
      </c>
      <c r="BM322" s="230" t="s">
        <v>613</v>
      </c>
    </row>
    <row r="323" s="2" customFormat="1">
      <c r="A323" s="39"/>
      <c r="B323" s="40"/>
      <c r="C323" s="41"/>
      <c r="D323" s="232" t="s">
        <v>125</v>
      </c>
      <c r="E323" s="41"/>
      <c r="F323" s="233" t="s">
        <v>614</v>
      </c>
      <c r="G323" s="41"/>
      <c r="H323" s="41"/>
      <c r="I323" s="137"/>
      <c r="J323" s="41"/>
      <c r="K323" s="41"/>
      <c r="L323" s="45"/>
      <c r="M323" s="234"/>
      <c r="N323" s="235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125</v>
      </c>
      <c r="AU323" s="18" t="s">
        <v>82</v>
      </c>
    </row>
    <row r="324" s="2" customFormat="1">
      <c r="A324" s="39"/>
      <c r="B324" s="40"/>
      <c r="C324" s="41"/>
      <c r="D324" s="232" t="s">
        <v>161</v>
      </c>
      <c r="E324" s="41"/>
      <c r="F324" s="240" t="s">
        <v>615</v>
      </c>
      <c r="G324" s="41"/>
      <c r="H324" s="41"/>
      <c r="I324" s="137"/>
      <c r="J324" s="41"/>
      <c r="K324" s="41"/>
      <c r="L324" s="45"/>
      <c r="M324" s="234"/>
      <c r="N324" s="235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161</v>
      </c>
      <c r="AU324" s="18" t="s">
        <v>82</v>
      </c>
    </row>
    <row r="325" s="12" customFormat="1" ht="25.92" customHeight="1">
      <c r="A325" s="12"/>
      <c r="B325" s="203"/>
      <c r="C325" s="204"/>
      <c r="D325" s="205" t="s">
        <v>71</v>
      </c>
      <c r="E325" s="206" t="s">
        <v>297</v>
      </c>
      <c r="F325" s="206" t="s">
        <v>298</v>
      </c>
      <c r="G325" s="204"/>
      <c r="H325" s="204"/>
      <c r="I325" s="207"/>
      <c r="J325" s="208">
        <f>BK325</f>
        <v>0</v>
      </c>
      <c r="K325" s="204"/>
      <c r="L325" s="209"/>
      <c r="M325" s="210"/>
      <c r="N325" s="211"/>
      <c r="O325" s="211"/>
      <c r="P325" s="212">
        <f>P326</f>
        <v>0</v>
      </c>
      <c r="Q325" s="211"/>
      <c r="R325" s="212">
        <f>R326</f>
        <v>0</v>
      </c>
      <c r="S325" s="211"/>
      <c r="T325" s="213">
        <f>T326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4" t="s">
        <v>82</v>
      </c>
      <c r="AT325" s="215" t="s">
        <v>71</v>
      </c>
      <c r="AU325" s="215" t="s">
        <v>72</v>
      </c>
      <c r="AY325" s="214" t="s">
        <v>115</v>
      </c>
      <c r="BK325" s="216">
        <f>BK326</f>
        <v>0</v>
      </c>
    </row>
    <row r="326" s="12" customFormat="1" ht="22.8" customHeight="1">
      <c r="A326" s="12"/>
      <c r="B326" s="203"/>
      <c r="C326" s="204"/>
      <c r="D326" s="205" t="s">
        <v>71</v>
      </c>
      <c r="E326" s="217" t="s">
        <v>299</v>
      </c>
      <c r="F326" s="217" t="s">
        <v>300</v>
      </c>
      <c r="G326" s="204"/>
      <c r="H326" s="204"/>
      <c r="I326" s="207"/>
      <c r="J326" s="218">
        <f>BK326</f>
        <v>0</v>
      </c>
      <c r="K326" s="204"/>
      <c r="L326" s="209"/>
      <c r="M326" s="210"/>
      <c r="N326" s="211"/>
      <c r="O326" s="211"/>
      <c r="P326" s="212">
        <f>SUM(P327:P328)</f>
        <v>0</v>
      </c>
      <c r="Q326" s="211"/>
      <c r="R326" s="212">
        <f>SUM(R327:R328)</f>
        <v>0</v>
      </c>
      <c r="S326" s="211"/>
      <c r="T326" s="213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4" t="s">
        <v>82</v>
      </c>
      <c r="AT326" s="215" t="s">
        <v>71</v>
      </c>
      <c r="AU326" s="215" t="s">
        <v>80</v>
      </c>
      <c r="AY326" s="214" t="s">
        <v>115</v>
      </c>
      <c r="BK326" s="216">
        <f>SUM(BK327:BK328)</f>
        <v>0</v>
      </c>
    </row>
    <row r="327" s="2" customFormat="1" ht="16.5" customHeight="1">
      <c r="A327" s="39"/>
      <c r="B327" s="40"/>
      <c r="C327" s="219" t="s">
        <v>616</v>
      </c>
      <c r="D327" s="219" t="s">
        <v>118</v>
      </c>
      <c r="E327" s="220" t="s">
        <v>617</v>
      </c>
      <c r="F327" s="221" t="s">
        <v>618</v>
      </c>
      <c r="G327" s="222" t="s">
        <v>184</v>
      </c>
      <c r="H327" s="223">
        <v>1.8999999999999999</v>
      </c>
      <c r="I327" s="224"/>
      <c r="J327" s="225">
        <f>ROUND(I327*H327,2)</f>
        <v>0</v>
      </c>
      <c r="K327" s="221" t="s">
        <v>19</v>
      </c>
      <c r="L327" s="45"/>
      <c r="M327" s="226" t="s">
        <v>19</v>
      </c>
      <c r="N327" s="227" t="s">
        <v>43</v>
      </c>
      <c r="O327" s="85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191</v>
      </c>
      <c r="AT327" s="230" t="s">
        <v>118</v>
      </c>
      <c r="AU327" s="230" t="s">
        <v>82</v>
      </c>
      <c r="AY327" s="18" t="s">
        <v>115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80</v>
      </c>
      <c r="BK327" s="231">
        <f>ROUND(I327*H327,2)</f>
        <v>0</v>
      </c>
      <c r="BL327" s="18" t="s">
        <v>191</v>
      </c>
      <c r="BM327" s="230" t="s">
        <v>619</v>
      </c>
    </row>
    <row r="328" s="2" customFormat="1">
      <c r="A328" s="39"/>
      <c r="B328" s="40"/>
      <c r="C328" s="41"/>
      <c r="D328" s="232" t="s">
        <v>125</v>
      </c>
      <c r="E328" s="41"/>
      <c r="F328" s="233" t="s">
        <v>618</v>
      </c>
      <c r="G328" s="41"/>
      <c r="H328" s="41"/>
      <c r="I328" s="137"/>
      <c r="J328" s="41"/>
      <c r="K328" s="41"/>
      <c r="L328" s="45"/>
      <c r="M328" s="236"/>
      <c r="N328" s="237"/>
      <c r="O328" s="238"/>
      <c r="P328" s="238"/>
      <c r="Q328" s="238"/>
      <c r="R328" s="238"/>
      <c r="S328" s="238"/>
      <c r="T328" s="2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125</v>
      </c>
      <c r="AU328" s="18" t="s">
        <v>82</v>
      </c>
    </row>
    <row r="329" s="2" customFormat="1" ht="6.96" customHeight="1">
      <c r="A329" s="39"/>
      <c r="B329" s="60"/>
      <c r="C329" s="61"/>
      <c r="D329" s="61"/>
      <c r="E329" s="61"/>
      <c r="F329" s="61"/>
      <c r="G329" s="61"/>
      <c r="H329" s="61"/>
      <c r="I329" s="167"/>
      <c r="J329" s="61"/>
      <c r="K329" s="61"/>
      <c r="L329" s="45"/>
      <c r="M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</sheetData>
  <sheetProtection sheet="1" autoFilter="0" formatColumns="0" formatRows="0" objects="1" scenarios="1" spinCount="100000" saltValue="dQo/ePGNut2en6+c5LLK7r6ktiIvLxHtYluUo0jEz++HFWnpda4F7zeDpFCIKkgmCx4985gpl7Ohb5rBZIGkQA==" hashValue="C628GTN8qH5cwMxDZmBjzXudcl0NEI/MHIKHvgePmTYRByHaT+fVOeiiCTF7zg3M3hf+49PILWH9rPdZsEuHBw==" algorithmName="SHA-512" password="CC35"/>
  <autoFilter ref="C100:K328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6" customWidth="1"/>
    <col min="2" max="2" width="1.664063" style="286" customWidth="1"/>
    <col min="3" max="4" width="5" style="286" customWidth="1"/>
    <col min="5" max="5" width="11.67" style="286" customWidth="1"/>
    <col min="6" max="6" width="9.17" style="286" customWidth="1"/>
    <col min="7" max="7" width="5" style="286" customWidth="1"/>
    <col min="8" max="8" width="77.83" style="286" customWidth="1"/>
    <col min="9" max="10" width="20" style="286" customWidth="1"/>
    <col min="11" max="11" width="1.664063" style="286" customWidth="1"/>
  </cols>
  <sheetData>
    <row r="1" s="1" customFormat="1" ht="37.5" customHeight="1"/>
    <row r="2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="16" customFormat="1" ht="45" customHeight="1">
      <c r="B3" s="290"/>
      <c r="C3" s="291" t="s">
        <v>620</v>
      </c>
      <c r="D3" s="291"/>
      <c r="E3" s="291"/>
      <c r="F3" s="291"/>
      <c r="G3" s="291"/>
      <c r="H3" s="291"/>
      <c r="I3" s="291"/>
      <c r="J3" s="291"/>
      <c r="K3" s="292"/>
    </row>
    <row r="4" s="1" customFormat="1" ht="25.5" customHeight="1">
      <c r="B4" s="293"/>
      <c r="C4" s="294" t="s">
        <v>621</v>
      </c>
      <c r="D4" s="294"/>
      <c r="E4" s="294"/>
      <c r="F4" s="294"/>
      <c r="G4" s="294"/>
      <c r="H4" s="294"/>
      <c r="I4" s="294"/>
      <c r="J4" s="294"/>
      <c r="K4" s="295"/>
    </row>
    <row r="5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="1" customFormat="1" ht="15" customHeight="1">
      <c r="B6" s="293"/>
      <c r="C6" s="297" t="s">
        <v>622</v>
      </c>
      <c r="D6" s="297"/>
      <c r="E6" s="297"/>
      <c r="F6" s="297"/>
      <c r="G6" s="297"/>
      <c r="H6" s="297"/>
      <c r="I6" s="297"/>
      <c r="J6" s="297"/>
      <c r="K6" s="295"/>
    </row>
    <row r="7" s="1" customFormat="1" ht="15" customHeight="1">
      <c r="B7" s="298"/>
      <c r="C7" s="297" t="s">
        <v>623</v>
      </c>
      <c r="D7" s="297"/>
      <c r="E7" s="297"/>
      <c r="F7" s="297"/>
      <c r="G7" s="297"/>
      <c r="H7" s="297"/>
      <c r="I7" s="297"/>
      <c r="J7" s="297"/>
      <c r="K7" s="295"/>
    </row>
    <row r="8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="1" customFormat="1" ht="15" customHeight="1">
      <c r="B9" s="298"/>
      <c r="C9" s="297" t="s">
        <v>624</v>
      </c>
      <c r="D9" s="297"/>
      <c r="E9" s="297"/>
      <c r="F9" s="297"/>
      <c r="G9" s="297"/>
      <c r="H9" s="297"/>
      <c r="I9" s="297"/>
      <c r="J9" s="297"/>
      <c r="K9" s="295"/>
    </row>
    <row r="10" s="1" customFormat="1" ht="15" customHeight="1">
      <c r="B10" s="298"/>
      <c r="C10" s="297"/>
      <c r="D10" s="297" t="s">
        <v>625</v>
      </c>
      <c r="E10" s="297"/>
      <c r="F10" s="297"/>
      <c r="G10" s="297"/>
      <c r="H10" s="297"/>
      <c r="I10" s="297"/>
      <c r="J10" s="297"/>
      <c r="K10" s="295"/>
    </row>
    <row r="11" s="1" customFormat="1" ht="15" customHeight="1">
      <c r="B11" s="298"/>
      <c r="C11" s="299"/>
      <c r="D11" s="297" t="s">
        <v>626</v>
      </c>
      <c r="E11" s="297"/>
      <c r="F11" s="297"/>
      <c r="G11" s="297"/>
      <c r="H11" s="297"/>
      <c r="I11" s="297"/>
      <c r="J11" s="297"/>
      <c r="K11" s="295"/>
    </row>
    <row r="12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="1" customFormat="1" ht="15" customHeight="1">
      <c r="B13" s="298"/>
      <c r="C13" s="299"/>
      <c r="D13" s="300" t="s">
        <v>627</v>
      </c>
      <c r="E13" s="297"/>
      <c r="F13" s="297"/>
      <c r="G13" s="297"/>
      <c r="H13" s="297"/>
      <c r="I13" s="297"/>
      <c r="J13" s="297"/>
      <c r="K13" s="295"/>
    </row>
    <row r="14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="1" customFormat="1" ht="15" customHeight="1">
      <c r="B15" s="298"/>
      <c r="C15" s="299"/>
      <c r="D15" s="297" t="s">
        <v>628</v>
      </c>
      <c r="E15" s="297"/>
      <c r="F15" s="297"/>
      <c r="G15" s="297"/>
      <c r="H15" s="297"/>
      <c r="I15" s="297"/>
      <c r="J15" s="297"/>
      <c r="K15" s="295"/>
    </row>
    <row r="16" s="1" customFormat="1" ht="15" customHeight="1">
      <c r="B16" s="298"/>
      <c r="C16" s="299"/>
      <c r="D16" s="297" t="s">
        <v>629</v>
      </c>
      <c r="E16" s="297"/>
      <c r="F16" s="297"/>
      <c r="G16" s="297"/>
      <c r="H16" s="297"/>
      <c r="I16" s="297"/>
      <c r="J16" s="297"/>
      <c r="K16" s="295"/>
    </row>
    <row r="17" s="1" customFormat="1" ht="15" customHeight="1">
      <c r="B17" s="298"/>
      <c r="C17" s="299"/>
      <c r="D17" s="297" t="s">
        <v>630</v>
      </c>
      <c r="E17" s="297"/>
      <c r="F17" s="297"/>
      <c r="G17" s="297"/>
      <c r="H17" s="297"/>
      <c r="I17" s="297"/>
      <c r="J17" s="297"/>
      <c r="K17" s="295"/>
    </row>
    <row r="18" s="1" customFormat="1" ht="15" customHeight="1">
      <c r="B18" s="298"/>
      <c r="C18" s="299"/>
      <c r="D18" s="299"/>
      <c r="E18" s="301" t="s">
        <v>79</v>
      </c>
      <c r="F18" s="297" t="s">
        <v>631</v>
      </c>
      <c r="G18" s="297"/>
      <c r="H18" s="297"/>
      <c r="I18" s="297"/>
      <c r="J18" s="297"/>
      <c r="K18" s="295"/>
    </row>
    <row r="19" s="1" customFormat="1" ht="15" customHeight="1">
      <c r="B19" s="298"/>
      <c r="C19" s="299"/>
      <c r="D19" s="299"/>
      <c r="E19" s="301" t="s">
        <v>632</v>
      </c>
      <c r="F19" s="297" t="s">
        <v>633</v>
      </c>
      <c r="G19" s="297"/>
      <c r="H19" s="297"/>
      <c r="I19" s="297"/>
      <c r="J19" s="297"/>
      <c r="K19" s="295"/>
    </row>
    <row r="20" s="1" customFormat="1" ht="15" customHeight="1">
      <c r="B20" s="298"/>
      <c r="C20" s="299"/>
      <c r="D20" s="299"/>
      <c r="E20" s="301" t="s">
        <v>634</v>
      </c>
      <c r="F20" s="297" t="s">
        <v>635</v>
      </c>
      <c r="G20" s="297"/>
      <c r="H20" s="297"/>
      <c r="I20" s="297"/>
      <c r="J20" s="297"/>
      <c r="K20" s="295"/>
    </row>
    <row r="21" s="1" customFormat="1" ht="15" customHeight="1">
      <c r="B21" s="298"/>
      <c r="C21" s="299"/>
      <c r="D21" s="299"/>
      <c r="E21" s="301" t="s">
        <v>636</v>
      </c>
      <c r="F21" s="297" t="s">
        <v>637</v>
      </c>
      <c r="G21" s="297"/>
      <c r="H21" s="297"/>
      <c r="I21" s="297"/>
      <c r="J21" s="297"/>
      <c r="K21" s="295"/>
    </row>
    <row r="22" s="1" customFormat="1" ht="15" customHeight="1">
      <c r="B22" s="298"/>
      <c r="C22" s="299"/>
      <c r="D22" s="299"/>
      <c r="E22" s="301" t="s">
        <v>638</v>
      </c>
      <c r="F22" s="297" t="s">
        <v>639</v>
      </c>
      <c r="G22" s="297"/>
      <c r="H22" s="297"/>
      <c r="I22" s="297"/>
      <c r="J22" s="297"/>
      <c r="K22" s="295"/>
    </row>
    <row r="23" s="1" customFormat="1" ht="15" customHeight="1">
      <c r="B23" s="298"/>
      <c r="C23" s="299"/>
      <c r="D23" s="299"/>
      <c r="E23" s="301" t="s">
        <v>640</v>
      </c>
      <c r="F23" s="297" t="s">
        <v>641</v>
      </c>
      <c r="G23" s="297"/>
      <c r="H23" s="297"/>
      <c r="I23" s="297"/>
      <c r="J23" s="297"/>
      <c r="K23" s="295"/>
    </row>
    <row r="24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="1" customFormat="1" ht="15" customHeight="1">
      <c r="B25" s="298"/>
      <c r="C25" s="297" t="s">
        <v>642</v>
      </c>
      <c r="D25" s="297"/>
      <c r="E25" s="297"/>
      <c r="F25" s="297"/>
      <c r="G25" s="297"/>
      <c r="H25" s="297"/>
      <c r="I25" s="297"/>
      <c r="J25" s="297"/>
      <c r="K25" s="295"/>
    </row>
    <row r="26" s="1" customFormat="1" ht="15" customHeight="1">
      <c r="B26" s="298"/>
      <c r="C26" s="297" t="s">
        <v>643</v>
      </c>
      <c r="D26" s="297"/>
      <c r="E26" s="297"/>
      <c r="F26" s="297"/>
      <c r="G26" s="297"/>
      <c r="H26" s="297"/>
      <c r="I26" s="297"/>
      <c r="J26" s="297"/>
      <c r="K26" s="295"/>
    </row>
    <row r="27" s="1" customFormat="1" ht="15" customHeight="1">
      <c r="B27" s="298"/>
      <c r="C27" s="297"/>
      <c r="D27" s="297" t="s">
        <v>644</v>
      </c>
      <c r="E27" s="297"/>
      <c r="F27" s="297"/>
      <c r="G27" s="297"/>
      <c r="H27" s="297"/>
      <c r="I27" s="297"/>
      <c r="J27" s="297"/>
      <c r="K27" s="295"/>
    </row>
    <row r="28" s="1" customFormat="1" ht="15" customHeight="1">
      <c r="B28" s="298"/>
      <c r="C28" s="299"/>
      <c r="D28" s="297" t="s">
        <v>645</v>
      </c>
      <c r="E28" s="297"/>
      <c r="F28" s="297"/>
      <c r="G28" s="297"/>
      <c r="H28" s="297"/>
      <c r="I28" s="297"/>
      <c r="J28" s="297"/>
      <c r="K28" s="295"/>
    </row>
    <row r="29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="1" customFormat="1" ht="15" customHeight="1">
      <c r="B30" s="298"/>
      <c r="C30" s="299"/>
      <c r="D30" s="297" t="s">
        <v>646</v>
      </c>
      <c r="E30" s="297"/>
      <c r="F30" s="297"/>
      <c r="G30" s="297"/>
      <c r="H30" s="297"/>
      <c r="I30" s="297"/>
      <c r="J30" s="297"/>
      <c r="K30" s="295"/>
    </row>
    <row r="31" s="1" customFormat="1" ht="15" customHeight="1">
      <c r="B31" s="298"/>
      <c r="C31" s="299"/>
      <c r="D31" s="297" t="s">
        <v>647</v>
      </c>
      <c r="E31" s="297"/>
      <c r="F31" s="297"/>
      <c r="G31" s="297"/>
      <c r="H31" s="297"/>
      <c r="I31" s="297"/>
      <c r="J31" s="297"/>
      <c r="K31" s="295"/>
    </row>
    <row r="32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="1" customFormat="1" ht="15" customHeight="1">
      <c r="B33" s="298"/>
      <c r="C33" s="299"/>
      <c r="D33" s="297" t="s">
        <v>648</v>
      </c>
      <c r="E33" s="297"/>
      <c r="F33" s="297"/>
      <c r="G33" s="297"/>
      <c r="H33" s="297"/>
      <c r="I33" s="297"/>
      <c r="J33" s="297"/>
      <c r="K33" s="295"/>
    </row>
    <row r="34" s="1" customFormat="1" ht="15" customHeight="1">
      <c r="B34" s="298"/>
      <c r="C34" s="299"/>
      <c r="D34" s="297" t="s">
        <v>649</v>
      </c>
      <c r="E34" s="297"/>
      <c r="F34" s="297"/>
      <c r="G34" s="297"/>
      <c r="H34" s="297"/>
      <c r="I34" s="297"/>
      <c r="J34" s="297"/>
      <c r="K34" s="295"/>
    </row>
    <row r="35" s="1" customFormat="1" ht="15" customHeight="1">
      <c r="B35" s="298"/>
      <c r="C35" s="299"/>
      <c r="D35" s="297" t="s">
        <v>650</v>
      </c>
      <c r="E35" s="297"/>
      <c r="F35" s="297"/>
      <c r="G35" s="297"/>
      <c r="H35" s="297"/>
      <c r="I35" s="297"/>
      <c r="J35" s="297"/>
      <c r="K35" s="295"/>
    </row>
    <row r="36" s="1" customFormat="1" ht="15" customHeight="1">
      <c r="B36" s="298"/>
      <c r="C36" s="299"/>
      <c r="D36" s="297"/>
      <c r="E36" s="300" t="s">
        <v>101</v>
      </c>
      <c r="F36" s="297"/>
      <c r="G36" s="297" t="s">
        <v>651</v>
      </c>
      <c r="H36" s="297"/>
      <c r="I36" s="297"/>
      <c r="J36" s="297"/>
      <c r="K36" s="295"/>
    </row>
    <row r="37" s="1" customFormat="1" ht="30.75" customHeight="1">
      <c r="B37" s="298"/>
      <c r="C37" s="299"/>
      <c r="D37" s="297"/>
      <c r="E37" s="300" t="s">
        <v>652</v>
      </c>
      <c r="F37" s="297"/>
      <c r="G37" s="297" t="s">
        <v>653</v>
      </c>
      <c r="H37" s="297"/>
      <c r="I37" s="297"/>
      <c r="J37" s="297"/>
      <c r="K37" s="295"/>
    </row>
    <row r="38" s="1" customFormat="1" ht="15" customHeight="1">
      <c r="B38" s="298"/>
      <c r="C38" s="299"/>
      <c r="D38" s="297"/>
      <c r="E38" s="300" t="s">
        <v>53</v>
      </c>
      <c r="F38" s="297"/>
      <c r="G38" s="297" t="s">
        <v>654</v>
      </c>
      <c r="H38" s="297"/>
      <c r="I38" s="297"/>
      <c r="J38" s="297"/>
      <c r="K38" s="295"/>
    </row>
    <row r="39" s="1" customFormat="1" ht="15" customHeight="1">
      <c r="B39" s="298"/>
      <c r="C39" s="299"/>
      <c r="D39" s="297"/>
      <c r="E39" s="300" t="s">
        <v>54</v>
      </c>
      <c r="F39" s="297"/>
      <c r="G39" s="297" t="s">
        <v>655</v>
      </c>
      <c r="H39" s="297"/>
      <c r="I39" s="297"/>
      <c r="J39" s="297"/>
      <c r="K39" s="295"/>
    </row>
    <row r="40" s="1" customFormat="1" ht="15" customHeight="1">
      <c r="B40" s="298"/>
      <c r="C40" s="299"/>
      <c r="D40" s="297"/>
      <c r="E40" s="300" t="s">
        <v>102</v>
      </c>
      <c r="F40" s="297"/>
      <c r="G40" s="297" t="s">
        <v>656</v>
      </c>
      <c r="H40" s="297"/>
      <c r="I40" s="297"/>
      <c r="J40" s="297"/>
      <c r="K40" s="295"/>
    </row>
    <row r="41" s="1" customFormat="1" ht="15" customHeight="1">
      <c r="B41" s="298"/>
      <c r="C41" s="299"/>
      <c r="D41" s="297"/>
      <c r="E41" s="300" t="s">
        <v>103</v>
      </c>
      <c r="F41" s="297"/>
      <c r="G41" s="297" t="s">
        <v>657</v>
      </c>
      <c r="H41" s="297"/>
      <c r="I41" s="297"/>
      <c r="J41" s="297"/>
      <c r="K41" s="295"/>
    </row>
    <row r="42" s="1" customFormat="1" ht="15" customHeight="1">
      <c r="B42" s="298"/>
      <c r="C42" s="299"/>
      <c r="D42" s="297"/>
      <c r="E42" s="300" t="s">
        <v>658</v>
      </c>
      <c r="F42" s="297"/>
      <c r="G42" s="297" t="s">
        <v>659</v>
      </c>
      <c r="H42" s="297"/>
      <c r="I42" s="297"/>
      <c r="J42" s="297"/>
      <c r="K42" s="295"/>
    </row>
    <row r="43" s="1" customFormat="1" ht="15" customHeight="1">
      <c r="B43" s="298"/>
      <c r="C43" s="299"/>
      <c r="D43" s="297"/>
      <c r="E43" s="300"/>
      <c r="F43" s="297"/>
      <c r="G43" s="297" t="s">
        <v>660</v>
      </c>
      <c r="H43" s="297"/>
      <c r="I43" s="297"/>
      <c r="J43" s="297"/>
      <c r="K43" s="295"/>
    </row>
    <row r="44" s="1" customFormat="1" ht="15" customHeight="1">
      <c r="B44" s="298"/>
      <c r="C44" s="299"/>
      <c r="D44" s="297"/>
      <c r="E44" s="300" t="s">
        <v>661</v>
      </c>
      <c r="F44" s="297"/>
      <c r="G44" s="297" t="s">
        <v>662</v>
      </c>
      <c r="H44" s="297"/>
      <c r="I44" s="297"/>
      <c r="J44" s="297"/>
      <c r="K44" s="295"/>
    </row>
    <row r="45" s="1" customFormat="1" ht="15" customHeight="1">
      <c r="B45" s="298"/>
      <c r="C45" s="299"/>
      <c r="D45" s="297"/>
      <c r="E45" s="300" t="s">
        <v>105</v>
      </c>
      <c r="F45" s="297"/>
      <c r="G45" s="297" t="s">
        <v>663</v>
      </c>
      <c r="H45" s="297"/>
      <c r="I45" s="297"/>
      <c r="J45" s="297"/>
      <c r="K45" s="295"/>
    </row>
    <row r="46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="1" customFormat="1" ht="15" customHeight="1">
      <c r="B47" s="298"/>
      <c r="C47" s="299"/>
      <c r="D47" s="297" t="s">
        <v>664</v>
      </c>
      <c r="E47" s="297"/>
      <c r="F47" s="297"/>
      <c r="G47" s="297"/>
      <c r="H47" s="297"/>
      <c r="I47" s="297"/>
      <c r="J47" s="297"/>
      <c r="K47" s="295"/>
    </row>
    <row r="48" s="1" customFormat="1" ht="15" customHeight="1">
      <c r="B48" s="298"/>
      <c r="C48" s="299"/>
      <c r="D48" s="299"/>
      <c r="E48" s="297" t="s">
        <v>665</v>
      </c>
      <c r="F48" s="297"/>
      <c r="G48" s="297"/>
      <c r="H48" s="297"/>
      <c r="I48" s="297"/>
      <c r="J48" s="297"/>
      <c r="K48" s="295"/>
    </row>
    <row r="49" s="1" customFormat="1" ht="15" customHeight="1">
      <c r="B49" s="298"/>
      <c r="C49" s="299"/>
      <c r="D49" s="299"/>
      <c r="E49" s="297" t="s">
        <v>666</v>
      </c>
      <c r="F49" s="297"/>
      <c r="G49" s="297"/>
      <c r="H49" s="297"/>
      <c r="I49" s="297"/>
      <c r="J49" s="297"/>
      <c r="K49" s="295"/>
    </row>
    <row r="50" s="1" customFormat="1" ht="15" customHeight="1">
      <c r="B50" s="298"/>
      <c r="C50" s="299"/>
      <c r="D50" s="299"/>
      <c r="E50" s="297" t="s">
        <v>667</v>
      </c>
      <c r="F50" s="297"/>
      <c r="G50" s="297"/>
      <c r="H50" s="297"/>
      <c r="I50" s="297"/>
      <c r="J50" s="297"/>
      <c r="K50" s="295"/>
    </row>
    <row r="51" s="1" customFormat="1" ht="15" customHeight="1">
      <c r="B51" s="298"/>
      <c r="C51" s="299"/>
      <c r="D51" s="297" t="s">
        <v>668</v>
      </c>
      <c r="E51" s="297"/>
      <c r="F51" s="297"/>
      <c r="G51" s="297"/>
      <c r="H51" s="297"/>
      <c r="I51" s="297"/>
      <c r="J51" s="297"/>
      <c r="K51" s="295"/>
    </row>
    <row r="52" s="1" customFormat="1" ht="25.5" customHeight="1">
      <c r="B52" s="293"/>
      <c r="C52" s="294" t="s">
        <v>669</v>
      </c>
      <c r="D52" s="294"/>
      <c r="E52" s="294"/>
      <c r="F52" s="294"/>
      <c r="G52" s="294"/>
      <c r="H52" s="294"/>
      <c r="I52" s="294"/>
      <c r="J52" s="294"/>
      <c r="K52" s="295"/>
    </row>
    <row r="53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="1" customFormat="1" ht="15" customHeight="1">
      <c r="B54" s="293"/>
      <c r="C54" s="297" t="s">
        <v>670</v>
      </c>
      <c r="D54" s="297"/>
      <c r="E54" s="297"/>
      <c r="F54" s="297"/>
      <c r="G54" s="297"/>
      <c r="H54" s="297"/>
      <c r="I54" s="297"/>
      <c r="J54" s="297"/>
      <c r="K54" s="295"/>
    </row>
    <row r="55" s="1" customFormat="1" ht="15" customHeight="1">
      <c r="B55" s="293"/>
      <c r="C55" s="297" t="s">
        <v>671</v>
      </c>
      <c r="D55" s="297"/>
      <c r="E55" s="297"/>
      <c r="F55" s="297"/>
      <c r="G55" s="297"/>
      <c r="H55" s="297"/>
      <c r="I55" s="297"/>
      <c r="J55" s="297"/>
      <c r="K55" s="295"/>
    </row>
    <row r="56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="1" customFormat="1" ht="15" customHeight="1">
      <c r="B57" s="293"/>
      <c r="C57" s="297" t="s">
        <v>672</v>
      </c>
      <c r="D57" s="297"/>
      <c r="E57" s="297"/>
      <c r="F57" s="297"/>
      <c r="G57" s="297"/>
      <c r="H57" s="297"/>
      <c r="I57" s="297"/>
      <c r="J57" s="297"/>
      <c r="K57" s="295"/>
    </row>
    <row r="58" s="1" customFormat="1" ht="15" customHeight="1">
      <c r="B58" s="293"/>
      <c r="C58" s="299"/>
      <c r="D58" s="297" t="s">
        <v>673</v>
      </c>
      <c r="E58" s="297"/>
      <c r="F58" s="297"/>
      <c r="G58" s="297"/>
      <c r="H58" s="297"/>
      <c r="I58" s="297"/>
      <c r="J58" s="297"/>
      <c r="K58" s="295"/>
    </row>
    <row r="59" s="1" customFormat="1" ht="15" customHeight="1">
      <c r="B59" s="293"/>
      <c r="C59" s="299"/>
      <c r="D59" s="297" t="s">
        <v>674</v>
      </c>
      <c r="E59" s="297"/>
      <c r="F59" s="297"/>
      <c r="G59" s="297"/>
      <c r="H59" s="297"/>
      <c r="I59" s="297"/>
      <c r="J59" s="297"/>
      <c r="K59" s="295"/>
    </row>
    <row r="60" s="1" customFormat="1" ht="15" customHeight="1">
      <c r="B60" s="293"/>
      <c r="C60" s="299"/>
      <c r="D60" s="297" t="s">
        <v>675</v>
      </c>
      <c r="E60" s="297"/>
      <c r="F60" s="297"/>
      <c r="G60" s="297"/>
      <c r="H60" s="297"/>
      <c r="I60" s="297"/>
      <c r="J60" s="297"/>
      <c r="K60" s="295"/>
    </row>
    <row r="61" s="1" customFormat="1" ht="15" customHeight="1">
      <c r="B61" s="293"/>
      <c r="C61" s="299"/>
      <c r="D61" s="297" t="s">
        <v>676</v>
      </c>
      <c r="E61" s="297"/>
      <c r="F61" s="297"/>
      <c r="G61" s="297"/>
      <c r="H61" s="297"/>
      <c r="I61" s="297"/>
      <c r="J61" s="297"/>
      <c r="K61" s="295"/>
    </row>
    <row r="62" s="1" customFormat="1" ht="15" customHeight="1">
      <c r="B62" s="293"/>
      <c r="C62" s="299"/>
      <c r="D62" s="302" t="s">
        <v>677</v>
      </c>
      <c r="E62" s="302"/>
      <c r="F62" s="302"/>
      <c r="G62" s="302"/>
      <c r="H62" s="302"/>
      <c r="I62" s="302"/>
      <c r="J62" s="302"/>
      <c r="K62" s="295"/>
    </row>
    <row r="63" s="1" customFormat="1" ht="15" customHeight="1">
      <c r="B63" s="293"/>
      <c r="C63" s="299"/>
      <c r="D63" s="297" t="s">
        <v>678</v>
      </c>
      <c r="E63" s="297"/>
      <c r="F63" s="297"/>
      <c r="G63" s="297"/>
      <c r="H63" s="297"/>
      <c r="I63" s="297"/>
      <c r="J63" s="297"/>
      <c r="K63" s="295"/>
    </row>
    <row r="64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="1" customFormat="1" ht="15" customHeight="1">
      <c r="B65" s="293"/>
      <c r="C65" s="299"/>
      <c r="D65" s="297" t="s">
        <v>679</v>
      </c>
      <c r="E65" s="297"/>
      <c r="F65" s="297"/>
      <c r="G65" s="297"/>
      <c r="H65" s="297"/>
      <c r="I65" s="297"/>
      <c r="J65" s="297"/>
      <c r="K65" s="295"/>
    </row>
    <row r="66" s="1" customFormat="1" ht="15" customHeight="1">
      <c r="B66" s="293"/>
      <c r="C66" s="299"/>
      <c r="D66" s="302" t="s">
        <v>680</v>
      </c>
      <c r="E66" s="302"/>
      <c r="F66" s="302"/>
      <c r="G66" s="302"/>
      <c r="H66" s="302"/>
      <c r="I66" s="302"/>
      <c r="J66" s="302"/>
      <c r="K66" s="295"/>
    </row>
    <row r="67" s="1" customFormat="1" ht="15" customHeight="1">
      <c r="B67" s="293"/>
      <c r="C67" s="299"/>
      <c r="D67" s="297" t="s">
        <v>681</v>
      </c>
      <c r="E67" s="297"/>
      <c r="F67" s="297"/>
      <c r="G67" s="297"/>
      <c r="H67" s="297"/>
      <c r="I67" s="297"/>
      <c r="J67" s="297"/>
      <c r="K67" s="295"/>
    </row>
    <row r="68" s="1" customFormat="1" ht="15" customHeight="1">
      <c r="B68" s="293"/>
      <c r="C68" s="299"/>
      <c r="D68" s="297" t="s">
        <v>682</v>
      </c>
      <c r="E68" s="297"/>
      <c r="F68" s="297"/>
      <c r="G68" s="297"/>
      <c r="H68" s="297"/>
      <c r="I68" s="297"/>
      <c r="J68" s="297"/>
      <c r="K68" s="295"/>
    </row>
    <row r="69" s="1" customFormat="1" ht="15" customHeight="1">
      <c r="B69" s="293"/>
      <c r="C69" s="299"/>
      <c r="D69" s="297" t="s">
        <v>683</v>
      </c>
      <c r="E69" s="297"/>
      <c r="F69" s="297"/>
      <c r="G69" s="297"/>
      <c r="H69" s="297"/>
      <c r="I69" s="297"/>
      <c r="J69" s="297"/>
      <c r="K69" s="295"/>
    </row>
    <row r="70" s="1" customFormat="1" ht="15" customHeight="1">
      <c r="B70" s="293"/>
      <c r="C70" s="299"/>
      <c r="D70" s="297" t="s">
        <v>684</v>
      </c>
      <c r="E70" s="297"/>
      <c r="F70" s="297"/>
      <c r="G70" s="297"/>
      <c r="H70" s="297"/>
      <c r="I70" s="297"/>
      <c r="J70" s="297"/>
      <c r="K70" s="295"/>
    </row>
    <row r="7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="1" customFormat="1" ht="45" customHeight="1">
      <c r="B75" s="312"/>
      <c r="C75" s="313" t="s">
        <v>685</v>
      </c>
      <c r="D75" s="313"/>
      <c r="E75" s="313"/>
      <c r="F75" s="313"/>
      <c r="G75" s="313"/>
      <c r="H75" s="313"/>
      <c r="I75" s="313"/>
      <c r="J75" s="313"/>
      <c r="K75" s="314"/>
    </row>
    <row r="76" s="1" customFormat="1" ht="17.25" customHeight="1">
      <c r="B76" s="312"/>
      <c r="C76" s="315" t="s">
        <v>686</v>
      </c>
      <c r="D76" s="315"/>
      <c r="E76" s="315"/>
      <c r="F76" s="315" t="s">
        <v>687</v>
      </c>
      <c r="G76" s="316"/>
      <c r="H76" s="315" t="s">
        <v>54</v>
      </c>
      <c r="I76" s="315" t="s">
        <v>57</v>
      </c>
      <c r="J76" s="315" t="s">
        <v>688</v>
      </c>
      <c r="K76" s="314"/>
    </row>
    <row r="77" s="1" customFormat="1" ht="17.25" customHeight="1">
      <c r="B77" s="312"/>
      <c r="C77" s="317" t="s">
        <v>689</v>
      </c>
      <c r="D77" s="317"/>
      <c r="E77" s="317"/>
      <c r="F77" s="318" t="s">
        <v>690</v>
      </c>
      <c r="G77" s="319"/>
      <c r="H77" s="317"/>
      <c r="I77" s="317"/>
      <c r="J77" s="317" t="s">
        <v>691</v>
      </c>
      <c r="K77" s="314"/>
    </row>
    <row r="78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="1" customFormat="1" ht="15" customHeight="1">
      <c r="B79" s="312"/>
      <c r="C79" s="300" t="s">
        <v>53</v>
      </c>
      <c r="D79" s="320"/>
      <c r="E79" s="320"/>
      <c r="F79" s="322" t="s">
        <v>692</v>
      </c>
      <c r="G79" s="321"/>
      <c r="H79" s="300" t="s">
        <v>693</v>
      </c>
      <c r="I79" s="300" t="s">
        <v>694</v>
      </c>
      <c r="J79" s="300">
        <v>20</v>
      </c>
      <c r="K79" s="314"/>
    </row>
    <row r="80" s="1" customFormat="1" ht="15" customHeight="1">
      <c r="B80" s="312"/>
      <c r="C80" s="300" t="s">
        <v>695</v>
      </c>
      <c r="D80" s="300"/>
      <c r="E80" s="300"/>
      <c r="F80" s="322" t="s">
        <v>692</v>
      </c>
      <c r="G80" s="321"/>
      <c r="H80" s="300" t="s">
        <v>696</v>
      </c>
      <c r="I80" s="300" t="s">
        <v>694</v>
      </c>
      <c r="J80" s="300">
        <v>120</v>
      </c>
      <c r="K80" s="314"/>
    </row>
    <row r="81" s="1" customFormat="1" ht="15" customHeight="1">
      <c r="B81" s="323"/>
      <c r="C81" s="300" t="s">
        <v>697</v>
      </c>
      <c r="D81" s="300"/>
      <c r="E81" s="300"/>
      <c r="F81" s="322" t="s">
        <v>698</v>
      </c>
      <c r="G81" s="321"/>
      <c r="H81" s="300" t="s">
        <v>699</v>
      </c>
      <c r="I81" s="300" t="s">
        <v>694</v>
      </c>
      <c r="J81" s="300">
        <v>50</v>
      </c>
      <c r="K81" s="314"/>
    </row>
    <row r="82" s="1" customFormat="1" ht="15" customHeight="1">
      <c r="B82" s="323"/>
      <c r="C82" s="300" t="s">
        <v>700</v>
      </c>
      <c r="D82" s="300"/>
      <c r="E82" s="300"/>
      <c r="F82" s="322" t="s">
        <v>692</v>
      </c>
      <c r="G82" s="321"/>
      <c r="H82" s="300" t="s">
        <v>701</v>
      </c>
      <c r="I82" s="300" t="s">
        <v>702</v>
      </c>
      <c r="J82" s="300"/>
      <c r="K82" s="314"/>
    </row>
    <row r="83" s="1" customFormat="1" ht="15" customHeight="1">
      <c r="B83" s="323"/>
      <c r="C83" s="324" t="s">
        <v>703</v>
      </c>
      <c r="D83" s="324"/>
      <c r="E83" s="324"/>
      <c r="F83" s="325" t="s">
        <v>698</v>
      </c>
      <c r="G83" s="324"/>
      <c r="H83" s="324" t="s">
        <v>704</v>
      </c>
      <c r="I83" s="324" t="s">
        <v>694</v>
      </c>
      <c r="J83" s="324">
        <v>15</v>
      </c>
      <c r="K83" s="314"/>
    </row>
    <row r="84" s="1" customFormat="1" ht="15" customHeight="1">
      <c r="B84" s="323"/>
      <c r="C84" s="324" t="s">
        <v>705</v>
      </c>
      <c r="D84" s="324"/>
      <c r="E84" s="324"/>
      <c r="F84" s="325" t="s">
        <v>698</v>
      </c>
      <c r="G84" s="324"/>
      <c r="H84" s="324" t="s">
        <v>706</v>
      </c>
      <c r="I84" s="324" t="s">
        <v>694</v>
      </c>
      <c r="J84" s="324">
        <v>15</v>
      </c>
      <c r="K84" s="314"/>
    </row>
    <row r="85" s="1" customFormat="1" ht="15" customHeight="1">
      <c r="B85" s="323"/>
      <c r="C85" s="324" t="s">
        <v>707</v>
      </c>
      <c r="D85" s="324"/>
      <c r="E85" s="324"/>
      <c r="F85" s="325" t="s">
        <v>698</v>
      </c>
      <c r="G85" s="324"/>
      <c r="H85" s="324" t="s">
        <v>708</v>
      </c>
      <c r="I85" s="324" t="s">
        <v>694</v>
      </c>
      <c r="J85" s="324">
        <v>20</v>
      </c>
      <c r="K85" s="314"/>
    </row>
    <row r="86" s="1" customFormat="1" ht="15" customHeight="1">
      <c r="B86" s="323"/>
      <c r="C86" s="324" t="s">
        <v>709</v>
      </c>
      <c r="D86" s="324"/>
      <c r="E86" s="324"/>
      <c r="F86" s="325" t="s">
        <v>698</v>
      </c>
      <c r="G86" s="324"/>
      <c r="H86" s="324" t="s">
        <v>710</v>
      </c>
      <c r="I86" s="324" t="s">
        <v>694</v>
      </c>
      <c r="J86" s="324">
        <v>20</v>
      </c>
      <c r="K86" s="314"/>
    </row>
    <row r="87" s="1" customFormat="1" ht="15" customHeight="1">
      <c r="B87" s="323"/>
      <c r="C87" s="300" t="s">
        <v>711</v>
      </c>
      <c r="D87" s="300"/>
      <c r="E87" s="300"/>
      <c r="F87" s="322" t="s">
        <v>698</v>
      </c>
      <c r="G87" s="321"/>
      <c r="H87" s="300" t="s">
        <v>712</v>
      </c>
      <c r="I87" s="300" t="s">
        <v>694</v>
      </c>
      <c r="J87" s="300">
        <v>50</v>
      </c>
      <c r="K87" s="314"/>
    </row>
    <row r="88" s="1" customFormat="1" ht="15" customHeight="1">
      <c r="B88" s="323"/>
      <c r="C88" s="300" t="s">
        <v>713</v>
      </c>
      <c r="D88" s="300"/>
      <c r="E88" s="300"/>
      <c r="F88" s="322" t="s">
        <v>698</v>
      </c>
      <c r="G88" s="321"/>
      <c r="H88" s="300" t="s">
        <v>714</v>
      </c>
      <c r="I88" s="300" t="s">
        <v>694</v>
      </c>
      <c r="J88" s="300">
        <v>20</v>
      </c>
      <c r="K88" s="314"/>
    </row>
    <row r="89" s="1" customFormat="1" ht="15" customHeight="1">
      <c r="B89" s="323"/>
      <c r="C89" s="300" t="s">
        <v>715</v>
      </c>
      <c r="D89" s="300"/>
      <c r="E89" s="300"/>
      <c r="F89" s="322" t="s">
        <v>698</v>
      </c>
      <c r="G89" s="321"/>
      <c r="H89" s="300" t="s">
        <v>716</v>
      </c>
      <c r="I89" s="300" t="s">
        <v>694</v>
      </c>
      <c r="J89" s="300">
        <v>20</v>
      </c>
      <c r="K89" s="314"/>
    </row>
    <row r="90" s="1" customFormat="1" ht="15" customHeight="1">
      <c r="B90" s="323"/>
      <c r="C90" s="300" t="s">
        <v>717</v>
      </c>
      <c r="D90" s="300"/>
      <c r="E90" s="300"/>
      <c r="F90" s="322" t="s">
        <v>698</v>
      </c>
      <c r="G90" s="321"/>
      <c r="H90" s="300" t="s">
        <v>718</v>
      </c>
      <c r="I90" s="300" t="s">
        <v>694</v>
      </c>
      <c r="J90" s="300">
        <v>50</v>
      </c>
      <c r="K90" s="314"/>
    </row>
    <row r="91" s="1" customFormat="1" ht="15" customHeight="1">
      <c r="B91" s="323"/>
      <c r="C91" s="300" t="s">
        <v>719</v>
      </c>
      <c r="D91" s="300"/>
      <c r="E91" s="300"/>
      <c r="F91" s="322" t="s">
        <v>698</v>
      </c>
      <c r="G91" s="321"/>
      <c r="H91" s="300" t="s">
        <v>719</v>
      </c>
      <c r="I91" s="300" t="s">
        <v>694</v>
      </c>
      <c r="J91" s="300">
        <v>50</v>
      </c>
      <c r="K91" s="314"/>
    </row>
    <row r="92" s="1" customFormat="1" ht="15" customHeight="1">
      <c r="B92" s="323"/>
      <c r="C92" s="300" t="s">
        <v>720</v>
      </c>
      <c r="D92" s="300"/>
      <c r="E92" s="300"/>
      <c r="F92" s="322" t="s">
        <v>698</v>
      </c>
      <c r="G92" s="321"/>
      <c r="H92" s="300" t="s">
        <v>721</v>
      </c>
      <c r="I92" s="300" t="s">
        <v>694</v>
      </c>
      <c r="J92" s="300">
        <v>255</v>
      </c>
      <c r="K92" s="314"/>
    </row>
    <row r="93" s="1" customFormat="1" ht="15" customHeight="1">
      <c r="B93" s="323"/>
      <c r="C93" s="300" t="s">
        <v>722</v>
      </c>
      <c r="D93" s="300"/>
      <c r="E93" s="300"/>
      <c r="F93" s="322" t="s">
        <v>692</v>
      </c>
      <c r="G93" s="321"/>
      <c r="H93" s="300" t="s">
        <v>723</v>
      </c>
      <c r="I93" s="300" t="s">
        <v>724</v>
      </c>
      <c r="J93" s="300"/>
      <c r="K93" s="314"/>
    </row>
    <row r="94" s="1" customFormat="1" ht="15" customHeight="1">
      <c r="B94" s="323"/>
      <c r="C94" s="300" t="s">
        <v>725</v>
      </c>
      <c r="D94" s="300"/>
      <c r="E94" s="300"/>
      <c r="F94" s="322" t="s">
        <v>692</v>
      </c>
      <c r="G94" s="321"/>
      <c r="H94" s="300" t="s">
        <v>726</v>
      </c>
      <c r="I94" s="300" t="s">
        <v>727</v>
      </c>
      <c r="J94" s="300"/>
      <c r="K94" s="314"/>
    </row>
    <row r="95" s="1" customFormat="1" ht="15" customHeight="1">
      <c r="B95" s="323"/>
      <c r="C95" s="300" t="s">
        <v>728</v>
      </c>
      <c r="D95" s="300"/>
      <c r="E95" s="300"/>
      <c r="F95" s="322" t="s">
        <v>692</v>
      </c>
      <c r="G95" s="321"/>
      <c r="H95" s="300" t="s">
        <v>728</v>
      </c>
      <c r="I95" s="300" t="s">
        <v>727</v>
      </c>
      <c r="J95" s="300"/>
      <c r="K95" s="314"/>
    </row>
    <row r="96" s="1" customFormat="1" ht="15" customHeight="1">
      <c r="B96" s="323"/>
      <c r="C96" s="300" t="s">
        <v>38</v>
      </c>
      <c r="D96" s="300"/>
      <c r="E96" s="300"/>
      <c r="F96" s="322" t="s">
        <v>692</v>
      </c>
      <c r="G96" s="321"/>
      <c r="H96" s="300" t="s">
        <v>729</v>
      </c>
      <c r="I96" s="300" t="s">
        <v>727</v>
      </c>
      <c r="J96" s="300"/>
      <c r="K96" s="314"/>
    </row>
    <row r="97" s="1" customFormat="1" ht="15" customHeight="1">
      <c r="B97" s="323"/>
      <c r="C97" s="300" t="s">
        <v>48</v>
      </c>
      <c r="D97" s="300"/>
      <c r="E97" s="300"/>
      <c r="F97" s="322" t="s">
        <v>692</v>
      </c>
      <c r="G97" s="321"/>
      <c r="H97" s="300" t="s">
        <v>730</v>
      </c>
      <c r="I97" s="300" t="s">
        <v>727</v>
      </c>
      <c r="J97" s="300"/>
      <c r="K97" s="314"/>
    </row>
    <row r="98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="1" customFormat="1" ht="45" customHeight="1">
      <c r="B102" s="312"/>
      <c r="C102" s="313" t="s">
        <v>731</v>
      </c>
      <c r="D102" s="313"/>
      <c r="E102" s="313"/>
      <c r="F102" s="313"/>
      <c r="G102" s="313"/>
      <c r="H102" s="313"/>
      <c r="I102" s="313"/>
      <c r="J102" s="313"/>
      <c r="K102" s="314"/>
    </row>
    <row r="103" s="1" customFormat="1" ht="17.25" customHeight="1">
      <c r="B103" s="312"/>
      <c r="C103" s="315" t="s">
        <v>686</v>
      </c>
      <c r="D103" s="315"/>
      <c r="E103" s="315"/>
      <c r="F103" s="315" t="s">
        <v>687</v>
      </c>
      <c r="G103" s="316"/>
      <c r="H103" s="315" t="s">
        <v>54</v>
      </c>
      <c r="I103" s="315" t="s">
        <v>57</v>
      </c>
      <c r="J103" s="315" t="s">
        <v>688</v>
      </c>
      <c r="K103" s="314"/>
    </row>
    <row r="104" s="1" customFormat="1" ht="17.25" customHeight="1">
      <c r="B104" s="312"/>
      <c r="C104" s="317" t="s">
        <v>689</v>
      </c>
      <c r="D104" s="317"/>
      <c r="E104" s="317"/>
      <c r="F104" s="318" t="s">
        <v>690</v>
      </c>
      <c r="G104" s="319"/>
      <c r="H104" s="317"/>
      <c r="I104" s="317"/>
      <c r="J104" s="317" t="s">
        <v>691</v>
      </c>
      <c r="K104" s="314"/>
    </row>
    <row r="105" s="1" customFormat="1" ht="5.25" customHeight="1">
      <c r="B105" s="312"/>
      <c r="C105" s="315"/>
      <c r="D105" s="315"/>
      <c r="E105" s="315"/>
      <c r="F105" s="315"/>
      <c r="G105" s="331"/>
      <c r="H105" s="315"/>
      <c r="I105" s="315"/>
      <c r="J105" s="315"/>
      <c r="K105" s="314"/>
    </row>
    <row r="106" s="1" customFormat="1" ht="15" customHeight="1">
      <c r="B106" s="312"/>
      <c r="C106" s="300" t="s">
        <v>53</v>
      </c>
      <c r="D106" s="320"/>
      <c r="E106" s="320"/>
      <c r="F106" s="322" t="s">
        <v>692</v>
      </c>
      <c r="G106" s="331"/>
      <c r="H106" s="300" t="s">
        <v>732</v>
      </c>
      <c r="I106" s="300" t="s">
        <v>694</v>
      </c>
      <c r="J106" s="300">
        <v>20</v>
      </c>
      <c r="K106" s="314"/>
    </row>
    <row r="107" s="1" customFormat="1" ht="15" customHeight="1">
      <c r="B107" s="312"/>
      <c r="C107" s="300" t="s">
        <v>695</v>
      </c>
      <c r="D107" s="300"/>
      <c r="E107" s="300"/>
      <c r="F107" s="322" t="s">
        <v>692</v>
      </c>
      <c r="G107" s="300"/>
      <c r="H107" s="300" t="s">
        <v>732</v>
      </c>
      <c r="I107" s="300" t="s">
        <v>694</v>
      </c>
      <c r="J107" s="300">
        <v>120</v>
      </c>
      <c r="K107" s="314"/>
    </row>
    <row r="108" s="1" customFormat="1" ht="15" customHeight="1">
      <c r="B108" s="323"/>
      <c r="C108" s="300" t="s">
        <v>697</v>
      </c>
      <c r="D108" s="300"/>
      <c r="E108" s="300"/>
      <c r="F108" s="322" t="s">
        <v>698</v>
      </c>
      <c r="G108" s="300"/>
      <c r="H108" s="300" t="s">
        <v>732</v>
      </c>
      <c r="I108" s="300" t="s">
        <v>694</v>
      </c>
      <c r="J108" s="300">
        <v>50</v>
      </c>
      <c r="K108" s="314"/>
    </row>
    <row r="109" s="1" customFormat="1" ht="15" customHeight="1">
      <c r="B109" s="323"/>
      <c r="C109" s="300" t="s">
        <v>700</v>
      </c>
      <c r="D109" s="300"/>
      <c r="E109" s="300"/>
      <c r="F109" s="322" t="s">
        <v>692</v>
      </c>
      <c r="G109" s="300"/>
      <c r="H109" s="300" t="s">
        <v>732</v>
      </c>
      <c r="I109" s="300" t="s">
        <v>702</v>
      </c>
      <c r="J109" s="300"/>
      <c r="K109" s="314"/>
    </row>
    <row r="110" s="1" customFormat="1" ht="15" customHeight="1">
      <c r="B110" s="323"/>
      <c r="C110" s="300" t="s">
        <v>711</v>
      </c>
      <c r="D110" s="300"/>
      <c r="E110" s="300"/>
      <c r="F110" s="322" t="s">
        <v>698</v>
      </c>
      <c r="G110" s="300"/>
      <c r="H110" s="300" t="s">
        <v>732</v>
      </c>
      <c r="I110" s="300" t="s">
        <v>694</v>
      </c>
      <c r="J110" s="300">
        <v>50</v>
      </c>
      <c r="K110" s="314"/>
    </row>
    <row r="111" s="1" customFormat="1" ht="15" customHeight="1">
      <c r="B111" s="323"/>
      <c r="C111" s="300" t="s">
        <v>719</v>
      </c>
      <c r="D111" s="300"/>
      <c r="E111" s="300"/>
      <c r="F111" s="322" t="s">
        <v>698</v>
      </c>
      <c r="G111" s="300"/>
      <c r="H111" s="300" t="s">
        <v>732</v>
      </c>
      <c r="I111" s="300" t="s">
        <v>694</v>
      </c>
      <c r="J111" s="300">
        <v>50</v>
      </c>
      <c r="K111" s="314"/>
    </row>
    <row r="112" s="1" customFormat="1" ht="15" customHeight="1">
      <c r="B112" s="323"/>
      <c r="C112" s="300" t="s">
        <v>717</v>
      </c>
      <c r="D112" s="300"/>
      <c r="E112" s="300"/>
      <c r="F112" s="322" t="s">
        <v>698</v>
      </c>
      <c r="G112" s="300"/>
      <c r="H112" s="300" t="s">
        <v>732</v>
      </c>
      <c r="I112" s="300" t="s">
        <v>694</v>
      </c>
      <c r="J112" s="300">
        <v>50</v>
      </c>
      <c r="K112" s="314"/>
    </row>
    <row r="113" s="1" customFormat="1" ht="15" customHeight="1">
      <c r="B113" s="323"/>
      <c r="C113" s="300" t="s">
        <v>53</v>
      </c>
      <c r="D113" s="300"/>
      <c r="E113" s="300"/>
      <c r="F113" s="322" t="s">
        <v>692</v>
      </c>
      <c r="G113" s="300"/>
      <c r="H113" s="300" t="s">
        <v>733</v>
      </c>
      <c r="I113" s="300" t="s">
        <v>694</v>
      </c>
      <c r="J113" s="300">
        <v>20</v>
      </c>
      <c r="K113" s="314"/>
    </row>
    <row r="114" s="1" customFormat="1" ht="15" customHeight="1">
      <c r="B114" s="323"/>
      <c r="C114" s="300" t="s">
        <v>734</v>
      </c>
      <c r="D114" s="300"/>
      <c r="E114" s="300"/>
      <c r="F114" s="322" t="s">
        <v>692</v>
      </c>
      <c r="G114" s="300"/>
      <c r="H114" s="300" t="s">
        <v>735</v>
      </c>
      <c r="I114" s="300" t="s">
        <v>694</v>
      </c>
      <c r="J114" s="300">
        <v>120</v>
      </c>
      <c r="K114" s="314"/>
    </row>
    <row r="115" s="1" customFormat="1" ht="15" customHeight="1">
      <c r="B115" s="323"/>
      <c r="C115" s="300" t="s">
        <v>38</v>
      </c>
      <c r="D115" s="300"/>
      <c r="E115" s="300"/>
      <c r="F115" s="322" t="s">
        <v>692</v>
      </c>
      <c r="G115" s="300"/>
      <c r="H115" s="300" t="s">
        <v>736</v>
      </c>
      <c r="I115" s="300" t="s">
        <v>727</v>
      </c>
      <c r="J115" s="300"/>
      <c r="K115" s="314"/>
    </row>
    <row r="116" s="1" customFormat="1" ht="15" customHeight="1">
      <c r="B116" s="323"/>
      <c r="C116" s="300" t="s">
        <v>48</v>
      </c>
      <c r="D116" s="300"/>
      <c r="E116" s="300"/>
      <c r="F116" s="322" t="s">
        <v>692</v>
      </c>
      <c r="G116" s="300"/>
      <c r="H116" s="300" t="s">
        <v>737</v>
      </c>
      <c r="I116" s="300" t="s">
        <v>727</v>
      </c>
      <c r="J116" s="300"/>
      <c r="K116" s="314"/>
    </row>
    <row r="117" s="1" customFormat="1" ht="15" customHeight="1">
      <c r="B117" s="323"/>
      <c r="C117" s="300" t="s">
        <v>57</v>
      </c>
      <c r="D117" s="300"/>
      <c r="E117" s="300"/>
      <c r="F117" s="322" t="s">
        <v>692</v>
      </c>
      <c r="G117" s="300"/>
      <c r="H117" s="300" t="s">
        <v>738</v>
      </c>
      <c r="I117" s="300" t="s">
        <v>739</v>
      </c>
      <c r="J117" s="300"/>
      <c r="K117" s="314"/>
    </row>
    <row r="118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="1" customFormat="1" ht="18.75" customHeight="1">
      <c r="B119" s="333"/>
      <c r="C119" s="297"/>
      <c r="D119" s="297"/>
      <c r="E119" s="297"/>
      <c r="F119" s="334"/>
      <c r="G119" s="297"/>
      <c r="H119" s="297"/>
      <c r="I119" s="297"/>
      <c r="J119" s="297"/>
      <c r="K119" s="333"/>
    </row>
    <row r="120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="1" customFormat="1" ht="45" customHeight="1">
      <c r="B122" s="338"/>
      <c r="C122" s="291" t="s">
        <v>740</v>
      </c>
      <c r="D122" s="291"/>
      <c r="E122" s="291"/>
      <c r="F122" s="291"/>
      <c r="G122" s="291"/>
      <c r="H122" s="291"/>
      <c r="I122" s="291"/>
      <c r="J122" s="291"/>
      <c r="K122" s="339"/>
    </row>
    <row r="123" s="1" customFormat="1" ht="17.25" customHeight="1">
      <c r="B123" s="340"/>
      <c r="C123" s="315" t="s">
        <v>686</v>
      </c>
      <c r="D123" s="315"/>
      <c r="E123" s="315"/>
      <c r="F123" s="315" t="s">
        <v>687</v>
      </c>
      <c r="G123" s="316"/>
      <c r="H123" s="315" t="s">
        <v>54</v>
      </c>
      <c r="I123" s="315" t="s">
        <v>57</v>
      </c>
      <c r="J123" s="315" t="s">
        <v>688</v>
      </c>
      <c r="K123" s="341"/>
    </row>
    <row r="124" s="1" customFormat="1" ht="17.25" customHeight="1">
      <c r="B124" s="340"/>
      <c r="C124" s="317" t="s">
        <v>689</v>
      </c>
      <c r="D124" s="317"/>
      <c r="E124" s="317"/>
      <c r="F124" s="318" t="s">
        <v>690</v>
      </c>
      <c r="G124" s="319"/>
      <c r="H124" s="317"/>
      <c r="I124" s="317"/>
      <c r="J124" s="317" t="s">
        <v>691</v>
      </c>
      <c r="K124" s="341"/>
    </row>
    <row r="125" s="1" customFormat="1" ht="5.25" customHeight="1">
      <c r="B125" s="342"/>
      <c r="C125" s="320"/>
      <c r="D125" s="320"/>
      <c r="E125" s="320"/>
      <c r="F125" s="320"/>
      <c r="G125" s="300"/>
      <c r="H125" s="320"/>
      <c r="I125" s="320"/>
      <c r="J125" s="320"/>
      <c r="K125" s="343"/>
    </row>
    <row r="126" s="1" customFormat="1" ht="15" customHeight="1">
      <c r="B126" s="342"/>
      <c r="C126" s="300" t="s">
        <v>695</v>
      </c>
      <c r="D126" s="320"/>
      <c r="E126" s="320"/>
      <c r="F126" s="322" t="s">
        <v>692</v>
      </c>
      <c r="G126" s="300"/>
      <c r="H126" s="300" t="s">
        <v>732</v>
      </c>
      <c r="I126" s="300" t="s">
        <v>694</v>
      </c>
      <c r="J126" s="300">
        <v>120</v>
      </c>
      <c r="K126" s="344"/>
    </row>
    <row r="127" s="1" customFormat="1" ht="15" customHeight="1">
      <c r="B127" s="342"/>
      <c r="C127" s="300" t="s">
        <v>741</v>
      </c>
      <c r="D127" s="300"/>
      <c r="E127" s="300"/>
      <c r="F127" s="322" t="s">
        <v>692</v>
      </c>
      <c r="G127" s="300"/>
      <c r="H127" s="300" t="s">
        <v>742</v>
      </c>
      <c r="I127" s="300" t="s">
        <v>694</v>
      </c>
      <c r="J127" s="300" t="s">
        <v>743</v>
      </c>
      <c r="K127" s="344"/>
    </row>
    <row r="128" s="1" customFormat="1" ht="15" customHeight="1">
      <c r="B128" s="342"/>
      <c r="C128" s="300" t="s">
        <v>640</v>
      </c>
      <c r="D128" s="300"/>
      <c r="E128" s="300"/>
      <c r="F128" s="322" t="s">
        <v>692</v>
      </c>
      <c r="G128" s="300"/>
      <c r="H128" s="300" t="s">
        <v>744</v>
      </c>
      <c r="I128" s="300" t="s">
        <v>694</v>
      </c>
      <c r="J128" s="300" t="s">
        <v>743</v>
      </c>
      <c r="K128" s="344"/>
    </row>
    <row r="129" s="1" customFormat="1" ht="15" customHeight="1">
      <c r="B129" s="342"/>
      <c r="C129" s="300" t="s">
        <v>703</v>
      </c>
      <c r="D129" s="300"/>
      <c r="E129" s="300"/>
      <c r="F129" s="322" t="s">
        <v>698</v>
      </c>
      <c r="G129" s="300"/>
      <c r="H129" s="300" t="s">
        <v>704</v>
      </c>
      <c r="I129" s="300" t="s">
        <v>694</v>
      </c>
      <c r="J129" s="300">
        <v>15</v>
      </c>
      <c r="K129" s="344"/>
    </row>
    <row r="130" s="1" customFormat="1" ht="15" customHeight="1">
      <c r="B130" s="342"/>
      <c r="C130" s="324" t="s">
        <v>705</v>
      </c>
      <c r="D130" s="324"/>
      <c r="E130" s="324"/>
      <c r="F130" s="325" t="s">
        <v>698</v>
      </c>
      <c r="G130" s="324"/>
      <c r="H130" s="324" t="s">
        <v>706</v>
      </c>
      <c r="I130" s="324" t="s">
        <v>694</v>
      </c>
      <c r="J130" s="324">
        <v>15</v>
      </c>
      <c r="K130" s="344"/>
    </row>
    <row r="131" s="1" customFormat="1" ht="15" customHeight="1">
      <c r="B131" s="342"/>
      <c r="C131" s="324" t="s">
        <v>707</v>
      </c>
      <c r="D131" s="324"/>
      <c r="E131" s="324"/>
      <c r="F131" s="325" t="s">
        <v>698</v>
      </c>
      <c r="G131" s="324"/>
      <c r="H131" s="324" t="s">
        <v>708</v>
      </c>
      <c r="I131" s="324" t="s">
        <v>694</v>
      </c>
      <c r="J131" s="324">
        <v>20</v>
      </c>
      <c r="K131" s="344"/>
    </row>
    <row r="132" s="1" customFormat="1" ht="15" customHeight="1">
      <c r="B132" s="342"/>
      <c r="C132" s="324" t="s">
        <v>709</v>
      </c>
      <c r="D132" s="324"/>
      <c r="E132" s="324"/>
      <c r="F132" s="325" t="s">
        <v>698</v>
      </c>
      <c r="G132" s="324"/>
      <c r="H132" s="324" t="s">
        <v>710</v>
      </c>
      <c r="I132" s="324" t="s">
        <v>694</v>
      </c>
      <c r="J132" s="324">
        <v>20</v>
      </c>
      <c r="K132" s="344"/>
    </row>
    <row r="133" s="1" customFormat="1" ht="15" customHeight="1">
      <c r="B133" s="342"/>
      <c r="C133" s="300" t="s">
        <v>697</v>
      </c>
      <c r="D133" s="300"/>
      <c r="E133" s="300"/>
      <c r="F133" s="322" t="s">
        <v>698</v>
      </c>
      <c r="G133" s="300"/>
      <c r="H133" s="300" t="s">
        <v>732</v>
      </c>
      <c r="I133" s="300" t="s">
        <v>694</v>
      </c>
      <c r="J133" s="300">
        <v>50</v>
      </c>
      <c r="K133" s="344"/>
    </row>
    <row r="134" s="1" customFormat="1" ht="15" customHeight="1">
      <c r="B134" s="342"/>
      <c r="C134" s="300" t="s">
        <v>711</v>
      </c>
      <c r="D134" s="300"/>
      <c r="E134" s="300"/>
      <c r="F134" s="322" t="s">
        <v>698</v>
      </c>
      <c r="G134" s="300"/>
      <c r="H134" s="300" t="s">
        <v>732</v>
      </c>
      <c r="I134" s="300" t="s">
        <v>694</v>
      </c>
      <c r="J134" s="300">
        <v>50</v>
      </c>
      <c r="K134" s="344"/>
    </row>
    <row r="135" s="1" customFormat="1" ht="15" customHeight="1">
      <c r="B135" s="342"/>
      <c r="C135" s="300" t="s">
        <v>717</v>
      </c>
      <c r="D135" s="300"/>
      <c r="E135" s="300"/>
      <c r="F135" s="322" t="s">
        <v>698</v>
      </c>
      <c r="G135" s="300"/>
      <c r="H135" s="300" t="s">
        <v>732</v>
      </c>
      <c r="I135" s="300" t="s">
        <v>694</v>
      </c>
      <c r="J135" s="300">
        <v>50</v>
      </c>
      <c r="K135" s="344"/>
    </row>
    <row r="136" s="1" customFormat="1" ht="15" customHeight="1">
      <c r="B136" s="342"/>
      <c r="C136" s="300" t="s">
        <v>719</v>
      </c>
      <c r="D136" s="300"/>
      <c r="E136" s="300"/>
      <c r="F136" s="322" t="s">
        <v>698</v>
      </c>
      <c r="G136" s="300"/>
      <c r="H136" s="300" t="s">
        <v>732</v>
      </c>
      <c r="I136" s="300" t="s">
        <v>694</v>
      </c>
      <c r="J136" s="300">
        <v>50</v>
      </c>
      <c r="K136" s="344"/>
    </row>
    <row r="137" s="1" customFormat="1" ht="15" customHeight="1">
      <c r="B137" s="342"/>
      <c r="C137" s="300" t="s">
        <v>720</v>
      </c>
      <c r="D137" s="300"/>
      <c r="E137" s="300"/>
      <c r="F137" s="322" t="s">
        <v>698</v>
      </c>
      <c r="G137" s="300"/>
      <c r="H137" s="300" t="s">
        <v>745</v>
      </c>
      <c r="I137" s="300" t="s">
        <v>694</v>
      </c>
      <c r="J137" s="300">
        <v>255</v>
      </c>
      <c r="K137" s="344"/>
    </row>
    <row r="138" s="1" customFormat="1" ht="15" customHeight="1">
      <c r="B138" s="342"/>
      <c r="C138" s="300" t="s">
        <v>722</v>
      </c>
      <c r="D138" s="300"/>
      <c r="E138" s="300"/>
      <c r="F138" s="322" t="s">
        <v>692</v>
      </c>
      <c r="G138" s="300"/>
      <c r="H138" s="300" t="s">
        <v>746</v>
      </c>
      <c r="I138" s="300" t="s">
        <v>724</v>
      </c>
      <c r="J138" s="300"/>
      <c r="K138" s="344"/>
    </row>
    <row r="139" s="1" customFormat="1" ht="15" customHeight="1">
      <c r="B139" s="342"/>
      <c r="C139" s="300" t="s">
        <v>725</v>
      </c>
      <c r="D139" s="300"/>
      <c r="E139" s="300"/>
      <c r="F139" s="322" t="s">
        <v>692</v>
      </c>
      <c r="G139" s="300"/>
      <c r="H139" s="300" t="s">
        <v>747</v>
      </c>
      <c r="I139" s="300" t="s">
        <v>727</v>
      </c>
      <c r="J139" s="300"/>
      <c r="K139" s="344"/>
    </row>
    <row r="140" s="1" customFormat="1" ht="15" customHeight="1">
      <c r="B140" s="342"/>
      <c r="C140" s="300" t="s">
        <v>728</v>
      </c>
      <c r="D140" s="300"/>
      <c r="E140" s="300"/>
      <c r="F140" s="322" t="s">
        <v>692</v>
      </c>
      <c r="G140" s="300"/>
      <c r="H140" s="300" t="s">
        <v>728</v>
      </c>
      <c r="I140" s="300" t="s">
        <v>727</v>
      </c>
      <c r="J140" s="300"/>
      <c r="K140" s="344"/>
    </row>
    <row r="141" s="1" customFormat="1" ht="15" customHeight="1">
      <c r="B141" s="342"/>
      <c r="C141" s="300" t="s">
        <v>38</v>
      </c>
      <c r="D141" s="300"/>
      <c r="E141" s="300"/>
      <c r="F141" s="322" t="s">
        <v>692</v>
      </c>
      <c r="G141" s="300"/>
      <c r="H141" s="300" t="s">
        <v>748</v>
      </c>
      <c r="I141" s="300" t="s">
        <v>727</v>
      </c>
      <c r="J141" s="300"/>
      <c r="K141" s="344"/>
    </row>
    <row r="142" s="1" customFormat="1" ht="15" customHeight="1">
      <c r="B142" s="342"/>
      <c r="C142" s="300" t="s">
        <v>749</v>
      </c>
      <c r="D142" s="300"/>
      <c r="E142" s="300"/>
      <c r="F142" s="322" t="s">
        <v>692</v>
      </c>
      <c r="G142" s="300"/>
      <c r="H142" s="300" t="s">
        <v>750</v>
      </c>
      <c r="I142" s="300" t="s">
        <v>727</v>
      </c>
      <c r="J142" s="300"/>
      <c r="K142" s="344"/>
    </row>
    <row r="143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="1" customFormat="1" ht="18.75" customHeight="1">
      <c r="B144" s="297"/>
      <c r="C144" s="297"/>
      <c r="D144" s="297"/>
      <c r="E144" s="297"/>
      <c r="F144" s="334"/>
      <c r="G144" s="297"/>
      <c r="H144" s="297"/>
      <c r="I144" s="297"/>
      <c r="J144" s="297"/>
      <c r="K144" s="297"/>
    </row>
    <row r="145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="1" customFormat="1" ht="45" customHeight="1">
      <c r="B147" s="312"/>
      <c r="C147" s="313" t="s">
        <v>751</v>
      </c>
      <c r="D147" s="313"/>
      <c r="E147" s="313"/>
      <c r="F147" s="313"/>
      <c r="G147" s="313"/>
      <c r="H147" s="313"/>
      <c r="I147" s="313"/>
      <c r="J147" s="313"/>
      <c r="K147" s="314"/>
    </row>
    <row r="148" s="1" customFormat="1" ht="17.25" customHeight="1">
      <c r="B148" s="312"/>
      <c r="C148" s="315" t="s">
        <v>686</v>
      </c>
      <c r="D148" s="315"/>
      <c r="E148" s="315"/>
      <c r="F148" s="315" t="s">
        <v>687</v>
      </c>
      <c r="G148" s="316"/>
      <c r="H148" s="315" t="s">
        <v>54</v>
      </c>
      <c r="I148" s="315" t="s">
        <v>57</v>
      </c>
      <c r="J148" s="315" t="s">
        <v>688</v>
      </c>
      <c r="K148" s="314"/>
    </row>
    <row r="149" s="1" customFormat="1" ht="17.25" customHeight="1">
      <c r="B149" s="312"/>
      <c r="C149" s="317" t="s">
        <v>689</v>
      </c>
      <c r="D149" s="317"/>
      <c r="E149" s="317"/>
      <c r="F149" s="318" t="s">
        <v>690</v>
      </c>
      <c r="G149" s="319"/>
      <c r="H149" s="317"/>
      <c r="I149" s="317"/>
      <c r="J149" s="317" t="s">
        <v>691</v>
      </c>
      <c r="K149" s="314"/>
    </row>
    <row r="150" s="1" customFormat="1" ht="5.25" customHeight="1">
      <c r="B150" s="323"/>
      <c r="C150" s="320"/>
      <c r="D150" s="320"/>
      <c r="E150" s="320"/>
      <c r="F150" s="320"/>
      <c r="G150" s="321"/>
      <c r="H150" s="320"/>
      <c r="I150" s="320"/>
      <c r="J150" s="320"/>
      <c r="K150" s="344"/>
    </row>
    <row r="151" s="1" customFormat="1" ht="15" customHeight="1">
      <c r="B151" s="323"/>
      <c r="C151" s="348" t="s">
        <v>695</v>
      </c>
      <c r="D151" s="300"/>
      <c r="E151" s="300"/>
      <c r="F151" s="349" t="s">
        <v>692</v>
      </c>
      <c r="G151" s="300"/>
      <c r="H151" s="348" t="s">
        <v>732</v>
      </c>
      <c r="I151" s="348" t="s">
        <v>694</v>
      </c>
      <c r="J151" s="348">
        <v>120</v>
      </c>
      <c r="K151" s="344"/>
    </row>
    <row r="152" s="1" customFormat="1" ht="15" customHeight="1">
      <c r="B152" s="323"/>
      <c r="C152" s="348" t="s">
        <v>741</v>
      </c>
      <c r="D152" s="300"/>
      <c r="E152" s="300"/>
      <c r="F152" s="349" t="s">
        <v>692</v>
      </c>
      <c r="G152" s="300"/>
      <c r="H152" s="348" t="s">
        <v>752</v>
      </c>
      <c r="I152" s="348" t="s">
        <v>694</v>
      </c>
      <c r="J152" s="348" t="s">
        <v>743</v>
      </c>
      <c r="K152" s="344"/>
    </row>
    <row r="153" s="1" customFormat="1" ht="15" customHeight="1">
      <c r="B153" s="323"/>
      <c r="C153" s="348" t="s">
        <v>640</v>
      </c>
      <c r="D153" s="300"/>
      <c r="E153" s="300"/>
      <c r="F153" s="349" t="s">
        <v>692</v>
      </c>
      <c r="G153" s="300"/>
      <c r="H153" s="348" t="s">
        <v>753</v>
      </c>
      <c r="I153" s="348" t="s">
        <v>694</v>
      </c>
      <c r="J153" s="348" t="s">
        <v>743</v>
      </c>
      <c r="K153" s="344"/>
    </row>
    <row r="154" s="1" customFormat="1" ht="15" customHeight="1">
      <c r="B154" s="323"/>
      <c r="C154" s="348" t="s">
        <v>697</v>
      </c>
      <c r="D154" s="300"/>
      <c r="E154" s="300"/>
      <c r="F154" s="349" t="s">
        <v>698</v>
      </c>
      <c r="G154" s="300"/>
      <c r="H154" s="348" t="s">
        <v>732</v>
      </c>
      <c r="I154" s="348" t="s">
        <v>694</v>
      </c>
      <c r="J154" s="348">
        <v>50</v>
      </c>
      <c r="K154" s="344"/>
    </row>
    <row r="155" s="1" customFormat="1" ht="15" customHeight="1">
      <c r="B155" s="323"/>
      <c r="C155" s="348" t="s">
        <v>700</v>
      </c>
      <c r="D155" s="300"/>
      <c r="E155" s="300"/>
      <c r="F155" s="349" t="s">
        <v>692</v>
      </c>
      <c r="G155" s="300"/>
      <c r="H155" s="348" t="s">
        <v>732</v>
      </c>
      <c r="I155" s="348" t="s">
        <v>702</v>
      </c>
      <c r="J155" s="348"/>
      <c r="K155" s="344"/>
    </row>
    <row r="156" s="1" customFormat="1" ht="15" customHeight="1">
      <c r="B156" s="323"/>
      <c r="C156" s="348" t="s">
        <v>711</v>
      </c>
      <c r="D156" s="300"/>
      <c r="E156" s="300"/>
      <c r="F156" s="349" t="s">
        <v>698</v>
      </c>
      <c r="G156" s="300"/>
      <c r="H156" s="348" t="s">
        <v>732</v>
      </c>
      <c r="I156" s="348" t="s">
        <v>694</v>
      </c>
      <c r="J156" s="348">
        <v>50</v>
      </c>
      <c r="K156" s="344"/>
    </row>
    <row r="157" s="1" customFormat="1" ht="15" customHeight="1">
      <c r="B157" s="323"/>
      <c r="C157" s="348" t="s">
        <v>719</v>
      </c>
      <c r="D157" s="300"/>
      <c r="E157" s="300"/>
      <c r="F157" s="349" t="s">
        <v>698</v>
      </c>
      <c r="G157" s="300"/>
      <c r="H157" s="348" t="s">
        <v>732</v>
      </c>
      <c r="I157" s="348" t="s">
        <v>694</v>
      </c>
      <c r="J157" s="348">
        <v>50</v>
      </c>
      <c r="K157" s="344"/>
    </row>
    <row r="158" s="1" customFormat="1" ht="15" customHeight="1">
      <c r="B158" s="323"/>
      <c r="C158" s="348" t="s">
        <v>717</v>
      </c>
      <c r="D158" s="300"/>
      <c r="E158" s="300"/>
      <c r="F158" s="349" t="s">
        <v>698</v>
      </c>
      <c r="G158" s="300"/>
      <c r="H158" s="348" t="s">
        <v>732</v>
      </c>
      <c r="I158" s="348" t="s">
        <v>694</v>
      </c>
      <c r="J158" s="348">
        <v>50</v>
      </c>
      <c r="K158" s="344"/>
    </row>
    <row r="159" s="1" customFormat="1" ht="15" customHeight="1">
      <c r="B159" s="323"/>
      <c r="C159" s="348" t="s">
        <v>93</v>
      </c>
      <c r="D159" s="300"/>
      <c r="E159" s="300"/>
      <c r="F159" s="349" t="s">
        <v>692</v>
      </c>
      <c r="G159" s="300"/>
      <c r="H159" s="348" t="s">
        <v>754</v>
      </c>
      <c r="I159" s="348" t="s">
        <v>694</v>
      </c>
      <c r="J159" s="348" t="s">
        <v>755</v>
      </c>
      <c r="K159" s="344"/>
    </row>
    <row r="160" s="1" customFormat="1" ht="15" customHeight="1">
      <c r="B160" s="323"/>
      <c r="C160" s="348" t="s">
        <v>756</v>
      </c>
      <c r="D160" s="300"/>
      <c r="E160" s="300"/>
      <c r="F160" s="349" t="s">
        <v>692</v>
      </c>
      <c r="G160" s="300"/>
      <c r="H160" s="348" t="s">
        <v>757</v>
      </c>
      <c r="I160" s="348" t="s">
        <v>727</v>
      </c>
      <c r="J160" s="348"/>
      <c r="K160" s="344"/>
    </row>
    <row r="161" s="1" customFormat="1" ht="15" customHeight="1">
      <c r="B161" s="350"/>
      <c r="C161" s="332"/>
      <c r="D161" s="332"/>
      <c r="E161" s="332"/>
      <c r="F161" s="332"/>
      <c r="G161" s="332"/>
      <c r="H161" s="332"/>
      <c r="I161" s="332"/>
      <c r="J161" s="332"/>
      <c r="K161" s="351"/>
    </row>
    <row r="162" s="1" customFormat="1" ht="18.75" customHeight="1">
      <c r="B162" s="297"/>
      <c r="C162" s="300"/>
      <c r="D162" s="300"/>
      <c r="E162" s="300"/>
      <c r="F162" s="322"/>
      <c r="G162" s="300"/>
      <c r="H162" s="300"/>
      <c r="I162" s="300"/>
      <c r="J162" s="300"/>
      <c r="K162" s="297"/>
    </row>
    <row r="163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="1" customFormat="1" ht="45" customHeight="1">
      <c r="B165" s="290"/>
      <c r="C165" s="291" t="s">
        <v>758</v>
      </c>
      <c r="D165" s="291"/>
      <c r="E165" s="291"/>
      <c r="F165" s="291"/>
      <c r="G165" s="291"/>
      <c r="H165" s="291"/>
      <c r="I165" s="291"/>
      <c r="J165" s="291"/>
      <c r="K165" s="292"/>
    </row>
    <row r="166" s="1" customFormat="1" ht="17.25" customHeight="1">
      <c r="B166" s="290"/>
      <c r="C166" s="315" t="s">
        <v>686</v>
      </c>
      <c r="D166" s="315"/>
      <c r="E166" s="315"/>
      <c r="F166" s="315" t="s">
        <v>687</v>
      </c>
      <c r="G166" s="352"/>
      <c r="H166" s="353" t="s">
        <v>54</v>
      </c>
      <c r="I166" s="353" t="s">
        <v>57</v>
      </c>
      <c r="J166" s="315" t="s">
        <v>688</v>
      </c>
      <c r="K166" s="292"/>
    </row>
    <row r="167" s="1" customFormat="1" ht="17.25" customHeight="1">
      <c r="B167" s="293"/>
      <c r="C167" s="317" t="s">
        <v>689</v>
      </c>
      <c r="D167" s="317"/>
      <c r="E167" s="317"/>
      <c r="F167" s="318" t="s">
        <v>690</v>
      </c>
      <c r="G167" s="354"/>
      <c r="H167" s="355"/>
      <c r="I167" s="355"/>
      <c r="J167" s="317" t="s">
        <v>691</v>
      </c>
      <c r="K167" s="295"/>
    </row>
    <row r="168" s="1" customFormat="1" ht="5.25" customHeight="1">
      <c r="B168" s="323"/>
      <c r="C168" s="320"/>
      <c r="D168" s="320"/>
      <c r="E168" s="320"/>
      <c r="F168" s="320"/>
      <c r="G168" s="321"/>
      <c r="H168" s="320"/>
      <c r="I168" s="320"/>
      <c r="J168" s="320"/>
      <c r="K168" s="344"/>
    </row>
    <row r="169" s="1" customFormat="1" ht="15" customHeight="1">
      <c r="B169" s="323"/>
      <c r="C169" s="300" t="s">
        <v>695</v>
      </c>
      <c r="D169" s="300"/>
      <c r="E169" s="300"/>
      <c r="F169" s="322" t="s">
        <v>692</v>
      </c>
      <c r="G169" s="300"/>
      <c r="H169" s="300" t="s">
        <v>732</v>
      </c>
      <c r="I169" s="300" t="s">
        <v>694</v>
      </c>
      <c r="J169" s="300">
        <v>120</v>
      </c>
      <c r="K169" s="344"/>
    </row>
    <row r="170" s="1" customFormat="1" ht="15" customHeight="1">
      <c r="B170" s="323"/>
      <c r="C170" s="300" t="s">
        <v>741</v>
      </c>
      <c r="D170" s="300"/>
      <c r="E170" s="300"/>
      <c r="F170" s="322" t="s">
        <v>692</v>
      </c>
      <c r="G170" s="300"/>
      <c r="H170" s="300" t="s">
        <v>742</v>
      </c>
      <c r="I170" s="300" t="s">
        <v>694</v>
      </c>
      <c r="J170" s="300" t="s">
        <v>743</v>
      </c>
      <c r="K170" s="344"/>
    </row>
    <row r="171" s="1" customFormat="1" ht="15" customHeight="1">
      <c r="B171" s="323"/>
      <c r="C171" s="300" t="s">
        <v>640</v>
      </c>
      <c r="D171" s="300"/>
      <c r="E171" s="300"/>
      <c r="F171" s="322" t="s">
        <v>692</v>
      </c>
      <c r="G171" s="300"/>
      <c r="H171" s="300" t="s">
        <v>759</v>
      </c>
      <c r="I171" s="300" t="s">
        <v>694</v>
      </c>
      <c r="J171" s="300" t="s">
        <v>743</v>
      </c>
      <c r="K171" s="344"/>
    </row>
    <row r="172" s="1" customFormat="1" ht="15" customHeight="1">
      <c r="B172" s="323"/>
      <c r="C172" s="300" t="s">
        <v>697</v>
      </c>
      <c r="D172" s="300"/>
      <c r="E172" s="300"/>
      <c r="F172" s="322" t="s">
        <v>698</v>
      </c>
      <c r="G172" s="300"/>
      <c r="H172" s="300" t="s">
        <v>759</v>
      </c>
      <c r="I172" s="300" t="s">
        <v>694</v>
      </c>
      <c r="J172" s="300">
        <v>50</v>
      </c>
      <c r="K172" s="344"/>
    </row>
    <row r="173" s="1" customFormat="1" ht="15" customHeight="1">
      <c r="B173" s="323"/>
      <c r="C173" s="300" t="s">
        <v>700</v>
      </c>
      <c r="D173" s="300"/>
      <c r="E173" s="300"/>
      <c r="F173" s="322" t="s">
        <v>692</v>
      </c>
      <c r="G173" s="300"/>
      <c r="H173" s="300" t="s">
        <v>759</v>
      </c>
      <c r="I173" s="300" t="s">
        <v>702</v>
      </c>
      <c r="J173" s="300"/>
      <c r="K173" s="344"/>
    </row>
    <row r="174" s="1" customFormat="1" ht="15" customHeight="1">
      <c r="B174" s="323"/>
      <c r="C174" s="300" t="s">
        <v>711</v>
      </c>
      <c r="D174" s="300"/>
      <c r="E174" s="300"/>
      <c r="F174" s="322" t="s">
        <v>698</v>
      </c>
      <c r="G174" s="300"/>
      <c r="H174" s="300" t="s">
        <v>759</v>
      </c>
      <c r="I174" s="300" t="s">
        <v>694</v>
      </c>
      <c r="J174" s="300">
        <v>50</v>
      </c>
      <c r="K174" s="344"/>
    </row>
    <row r="175" s="1" customFormat="1" ht="15" customHeight="1">
      <c r="B175" s="323"/>
      <c r="C175" s="300" t="s">
        <v>719</v>
      </c>
      <c r="D175" s="300"/>
      <c r="E175" s="300"/>
      <c r="F175" s="322" t="s">
        <v>698</v>
      </c>
      <c r="G175" s="300"/>
      <c r="H175" s="300" t="s">
        <v>759</v>
      </c>
      <c r="I175" s="300" t="s">
        <v>694</v>
      </c>
      <c r="J175" s="300">
        <v>50</v>
      </c>
      <c r="K175" s="344"/>
    </row>
    <row r="176" s="1" customFormat="1" ht="15" customHeight="1">
      <c r="B176" s="323"/>
      <c r="C176" s="300" t="s">
        <v>717</v>
      </c>
      <c r="D176" s="300"/>
      <c r="E176" s="300"/>
      <c r="F176" s="322" t="s">
        <v>698</v>
      </c>
      <c r="G176" s="300"/>
      <c r="H176" s="300" t="s">
        <v>759</v>
      </c>
      <c r="I176" s="300" t="s">
        <v>694</v>
      </c>
      <c r="J176" s="300">
        <v>50</v>
      </c>
      <c r="K176" s="344"/>
    </row>
    <row r="177" s="1" customFormat="1" ht="15" customHeight="1">
      <c r="B177" s="323"/>
      <c r="C177" s="300" t="s">
        <v>101</v>
      </c>
      <c r="D177" s="300"/>
      <c r="E177" s="300"/>
      <c r="F177" s="322" t="s">
        <v>692</v>
      </c>
      <c r="G177" s="300"/>
      <c r="H177" s="300" t="s">
        <v>760</v>
      </c>
      <c r="I177" s="300" t="s">
        <v>761</v>
      </c>
      <c r="J177" s="300"/>
      <c r="K177" s="344"/>
    </row>
    <row r="178" s="1" customFormat="1" ht="15" customHeight="1">
      <c r="B178" s="323"/>
      <c r="C178" s="300" t="s">
        <v>57</v>
      </c>
      <c r="D178" s="300"/>
      <c r="E178" s="300"/>
      <c r="F178" s="322" t="s">
        <v>692</v>
      </c>
      <c r="G178" s="300"/>
      <c r="H178" s="300" t="s">
        <v>762</v>
      </c>
      <c r="I178" s="300" t="s">
        <v>763</v>
      </c>
      <c r="J178" s="300">
        <v>1</v>
      </c>
      <c r="K178" s="344"/>
    </row>
    <row r="179" s="1" customFormat="1" ht="15" customHeight="1">
      <c r="B179" s="323"/>
      <c r="C179" s="300" t="s">
        <v>53</v>
      </c>
      <c r="D179" s="300"/>
      <c r="E179" s="300"/>
      <c r="F179" s="322" t="s">
        <v>692</v>
      </c>
      <c r="G179" s="300"/>
      <c r="H179" s="300" t="s">
        <v>764</v>
      </c>
      <c r="I179" s="300" t="s">
        <v>694</v>
      </c>
      <c r="J179" s="300">
        <v>20</v>
      </c>
      <c r="K179" s="344"/>
    </row>
    <row r="180" s="1" customFormat="1" ht="15" customHeight="1">
      <c r="B180" s="323"/>
      <c r="C180" s="300" t="s">
        <v>54</v>
      </c>
      <c r="D180" s="300"/>
      <c r="E180" s="300"/>
      <c r="F180" s="322" t="s">
        <v>692</v>
      </c>
      <c r="G180" s="300"/>
      <c r="H180" s="300" t="s">
        <v>765</v>
      </c>
      <c r="I180" s="300" t="s">
        <v>694</v>
      </c>
      <c r="J180" s="300">
        <v>255</v>
      </c>
      <c r="K180" s="344"/>
    </row>
    <row r="181" s="1" customFormat="1" ht="15" customHeight="1">
      <c r="B181" s="323"/>
      <c r="C181" s="300" t="s">
        <v>102</v>
      </c>
      <c r="D181" s="300"/>
      <c r="E181" s="300"/>
      <c r="F181" s="322" t="s">
        <v>692</v>
      </c>
      <c r="G181" s="300"/>
      <c r="H181" s="300" t="s">
        <v>656</v>
      </c>
      <c r="I181" s="300" t="s">
        <v>694</v>
      </c>
      <c r="J181" s="300">
        <v>10</v>
      </c>
      <c r="K181" s="344"/>
    </row>
    <row r="182" s="1" customFormat="1" ht="15" customHeight="1">
      <c r="B182" s="323"/>
      <c r="C182" s="300" t="s">
        <v>103</v>
      </c>
      <c r="D182" s="300"/>
      <c r="E182" s="300"/>
      <c r="F182" s="322" t="s">
        <v>692</v>
      </c>
      <c r="G182" s="300"/>
      <c r="H182" s="300" t="s">
        <v>766</v>
      </c>
      <c r="I182" s="300" t="s">
        <v>727</v>
      </c>
      <c r="J182" s="300"/>
      <c r="K182" s="344"/>
    </row>
    <row r="183" s="1" customFormat="1" ht="15" customHeight="1">
      <c r="B183" s="323"/>
      <c r="C183" s="300" t="s">
        <v>767</v>
      </c>
      <c r="D183" s="300"/>
      <c r="E183" s="300"/>
      <c r="F183" s="322" t="s">
        <v>692</v>
      </c>
      <c r="G183" s="300"/>
      <c r="H183" s="300" t="s">
        <v>768</v>
      </c>
      <c r="I183" s="300" t="s">
        <v>727</v>
      </c>
      <c r="J183" s="300"/>
      <c r="K183" s="344"/>
    </row>
    <row r="184" s="1" customFormat="1" ht="15" customHeight="1">
      <c r="B184" s="323"/>
      <c r="C184" s="300" t="s">
        <v>756</v>
      </c>
      <c r="D184" s="300"/>
      <c r="E184" s="300"/>
      <c r="F184" s="322" t="s">
        <v>692</v>
      </c>
      <c r="G184" s="300"/>
      <c r="H184" s="300" t="s">
        <v>769</v>
      </c>
      <c r="I184" s="300" t="s">
        <v>727</v>
      </c>
      <c r="J184" s="300"/>
      <c r="K184" s="344"/>
    </row>
    <row r="185" s="1" customFormat="1" ht="15" customHeight="1">
      <c r="B185" s="323"/>
      <c r="C185" s="300" t="s">
        <v>105</v>
      </c>
      <c r="D185" s="300"/>
      <c r="E185" s="300"/>
      <c r="F185" s="322" t="s">
        <v>698</v>
      </c>
      <c r="G185" s="300"/>
      <c r="H185" s="300" t="s">
        <v>770</v>
      </c>
      <c r="I185" s="300" t="s">
        <v>694</v>
      </c>
      <c r="J185" s="300">
        <v>50</v>
      </c>
      <c r="K185" s="344"/>
    </row>
    <row r="186" s="1" customFormat="1" ht="15" customHeight="1">
      <c r="B186" s="323"/>
      <c r="C186" s="300" t="s">
        <v>771</v>
      </c>
      <c r="D186" s="300"/>
      <c r="E186" s="300"/>
      <c r="F186" s="322" t="s">
        <v>698</v>
      </c>
      <c r="G186" s="300"/>
      <c r="H186" s="300" t="s">
        <v>772</v>
      </c>
      <c r="I186" s="300" t="s">
        <v>773</v>
      </c>
      <c r="J186" s="300"/>
      <c r="K186" s="344"/>
    </row>
    <row r="187" s="1" customFormat="1" ht="15" customHeight="1">
      <c r="B187" s="323"/>
      <c r="C187" s="300" t="s">
        <v>774</v>
      </c>
      <c r="D187" s="300"/>
      <c r="E187" s="300"/>
      <c r="F187" s="322" t="s">
        <v>698</v>
      </c>
      <c r="G187" s="300"/>
      <c r="H187" s="300" t="s">
        <v>775</v>
      </c>
      <c r="I187" s="300" t="s">
        <v>773</v>
      </c>
      <c r="J187" s="300"/>
      <c r="K187" s="344"/>
    </row>
    <row r="188" s="1" customFormat="1" ht="15" customHeight="1">
      <c r="B188" s="323"/>
      <c r="C188" s="300" t="s">
        <v>776</v>
      </c>
      <c r="D188" s="300"/>
      <c r="E188" s="300"/>
      <c r="F188" s="322" t="s">
        <v>698</v>
      </c>
      <c r="G188" s="300"/>
      <c r="H188" s="300" t="s">
        <v>777</v>
      </c>
      <c r="I188" s="300" t="s">
        <v>773</v>
      </c>
      <c r="J188" s="300"/>
      <c r="K188" s="344"/>
    </row>
    <row r="189" s="1" customFormat="1" ht="15" customHeight="1">
      <c r="B189" s="323"/>
      <c r="C189" s="356" t="s">
        <v>778</v>
      </c>
      <c r="D189" s="300"/>
      <c r="E189" s="300"/>
      <c r="F189" s="322" t="s">
        <v>698</v>
      </c>
      <c r="G189" s="300"/>
      <c r="H189" s="300" t="s">
        <v>779</v>
      </c>
      <c r="I189" s="300" t="s">
        <v>780</v>
      </c>
      <c r="J189" s="357" t="s">
        <v>781</v>
      </c>
      <c r="K189" s="344"/>
    </row>
    <row r="190" s="1" customFormat="1" ht="15" customHeight="1">
      <c r="B190" s="323"/>
      <c r="C190" s="307" t="s">
        <v>42</v>
      </c>
      <c r="D190" s="300"/>
      <c r="E190" s="300"/>
      <c r="F190" s="322" t="s">
        <v>692</v>
      </c>
      <c r="G190" s="300"/>
      <c r="H190" s="297" t="s">
        <v>782</v>
      </c>
      <c r="I190" s="300" t="s">
        <v>783</v>
      </c>
      <c r="J190" s="300"/>
      <c r="K190" s="344"/>
    </row>
    <row r="191" s="1" customFormat="1" ht="15" customHeight="1">
      <c r="B191" s="323"/>
      <c r="C191" s="307" t="s">
        <v>784</v>
      </c>
      <c r="D191" s="300"/>
      <c r="E191" s="300"/>
      <c r="F191" s="322" t="s">
        <v>692</v>
      </c>
      <c r="G191" s="300"/>
      <c r="H191" s="300" t="s">
        <v>785</v>
      </c>
      <c r="I191" s="300" t="s">
        <v>727</v>
      </c>
      <c r="J191" s="300"/>
      <c r="K191" s="344"/>
    </row>
    <row r="192" s="1" customFormat="1" ht="15" customHeight="1">
      <c r="B192" s="323"/>
      <c r="C192" s="307" t="s">
        <v>786</v>
      </c>
      <c r="D192" s="300"/>
      <c r="E192" s="300"/>
      <c r="F192" s="322" t="s">
        <v>692</v>
      </c>
      <c r="G192" s="300"/>
      <c r="H192" s="300" t="s">
        <v>787</v>
      </c>
      <c r="I192" s="300" t="s">
        <v>727</v>
      </c>
      <c r="J192" s="300"/>
      <c r="K192" s="344"/>
    </row>
    <row r="193" s="1" customFormat="1" ht="15" customHeight="1">
      <c r="B193" s="323"/>
      <c r="C193" s="307" t="s">
        <v>788</v>
      </c>
      <c r="D193" s="300"/>
      <c r="E193" s="300"/>
      <c r="F193" s="322" t="s">
        <v>698</v>
      </c>
      <c r="G193" s="300"/>
      <c r="H193" s="300" t="s">
        <v>789</v>
      </c>
      <c r="I193" s="300" t="s">
        <v>727</v>
      </c>
      <c r="J193" s="300"/>
      <c r="K193" s="344"/>
    </row>
    <row r="194" s="1" customFormat="1" ht="15" customHeight="1">
      <c r="B194" s="350"/>
      <c r="C194" s="358"/>
      <c r="D194" s="332"/>
      <c r="E194" s="332"/>
      <c r="F194" s="332"/>
      <c r="G194" s="332"/>
      <c r="H194" s="332"/>
      <c r="I194" s="332"/>
      <c r="J194" s="332"/>
      <c r="K194" s="351"/>
    </row>
    <row r="195" s="1" customFormat="1" ht="18.75" customHeight="1">
      <c r="B195" s="297"/>
      <c r="C195" s="300"/>
      <c r="D195" s="300"/>
      <c r="E195" s="300"/>
      <c r="F195" s="322"/>
      <c r="G195" s="300"/>
      <c r="H195" s="300"/>
      <c r="I195" s="300"/>
      <c r="J195" s="300"/>
      <c r="K195" s="297"/>
    </row>
    <row r="196" s="1" customFormat="1" ht="18.75" customHeight="1">
      <c r="B196" s="297"/>
      <c r="C196" s="300"/>
      <c r="D196" s="300"/>
      <c r="E196" s="300"/>
      <c r="F196" s="322"/>
      <c r="G196" s="300"/>
      <c r="H196" s="300"/>
      <c r="I196" s="300"/>
      <c r="J196" s="300"/>
      <c r="K196" s="297"/>
    </row>
    <row r="197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="1" customFormat="1" ht="21">
      <c r="B199" s="290"/>
      <c r="C199" s="291" t="s">
        <v>790</v>
      </c>
      <c r="D199" s="291"/>
      <c r="E199" s="291"/>
      <c r="F199" s="291"/>
      <c r="G199" s="291"/>
      <c r="H199" s="291"/>
      <c r="I199" s="291"/>
      <c r="J199" s="291"/>
      <c r="K199" s="292"/>
    </row>
    <row r="200" s="1" customFormat="1" ht="25.5" customHeight="1">
      <c r="B200" s="290"/>
      <c r="C200" s="359" t="s">
        <v>791</v>
      </c>
      <c r="D200" s="359"/>
      <c r="E200" s="359"/>
      <c r="F200" s="359" t="s">
        <v>792</v>
      </c>
      <c r="G200" s="360"/>
      <c r="H200" s="359" t="s">
        <v>793</v>
      </c>
      <c r="I200" s="359"/>
      <c r="J200" s="359"/>
      <c r="K200" s="292"/>
    </row>
    <row r="201" s="1" customFormat="1" ht="5.25" customHeight="1">
      <c r="B201" s="323"/>
      <c r="C201" s="320"/>
      <c r="D201" s="320"/>
      <c r="E201" s="320"/>
      <c r="F201" s="320"/>
      <c r="G201" s="300"/>
      <c r="H201" s="320"/>
      <c r="I201" s="320"/>
      <c r="J201" s="320"/>
      <c r="K201" s="344"/>
    </row>
    <row r="202" s="1" customFormat="1" ht="15" customHeight="1">
      <c r="B202" s="323"/>
      <c r="C202" s="300" t="s">
        <v>783</v>
      </c>
      <c r="D202" s="300"/>
      <c r="E202" s="300"/>
      <c r="F202" s="322" t="s">
        <v>43</v>
      </c>
      <c r="G202" s="300"/>
      <c r="H202" s="300" t="s">
        <v>794</v>
      </c>
      <c r="I202" s="300"/>
      <c r="J202" s="300"/>
      <c r="K202" s="344"/>
    </row>
    <row r="203" s="1" customFormat="1" ht="15" customHeight="1">
      <c r="B203" s="323"/>
      <c r="C203" s="329"/>
      <c r="D203" s="300"/>
      <c r="E203" s="300"/>
      <c r="F203" s="322" t="s">
        <v>44</v>
      </c>
      <c r="G203" s="300"/>
      <c r="H203" s="300" t="s">
        <v>795</v>
      </c>
      <c r="I203" s="300"/>
      <c r="J203" s="300"/>
      <c r="K203" s="344"/>
    </row>
    <row r="204" s="1" customFormat="1" ht="15" customHeight="1">
      <c r="B204" s="323"/>
      <c r="C204" s="329"/>
      <c r="D204" s="300"/>
      <c r="E204" s="300"/>
      <c r="F204" s="322" t="s">
        <v>47</v>
      </c>
      <c r="G204" s="300"/>
      <c r="H204" s="300" t="s">
        <v>796</v>
      </c>
      <c r="I204" s="300"/>
      <c r="J204" s="300"/>
      <c r="K204" s="344"/>
    </row>
    <row r="205" s="1" customFormat="1" ht="15" customHeight="1">
      <c r="B205" s="323"/>
      <c r="C205" s="300"/>
      <c r="D205" s="300"/>
      <c r="E205" s="300"/>
      <c r="F205" s="322" t="s">
        <v>45</v>
      </c>
      <c r="G205" s="300"/>
      <c r="H205" s="300" t="s">
        <v>797</v>
      </c>
      <c r="I205" s="300"/>
      <c r="J205" s="300"/>
      <c r="K205" s="344"/>
    </row>
    <row r="206" s="1" customFormat="1" ht="15" customHeight="1">
      <c r="B206" s="323"/>
      <c r="C206" s="300"/>
      <c r="D206" s="300"/>
      <c r="E206" s="300"/>
      <c r="F206" s="322" t="s">
        <v>46</v>
      </c>
      <c r="G206" s="300"/>
      <c r="H206" s="300" t="s">
        <v>798</v>
      </c>
      <c r="I206" s="300"/>
      <c r="J206" s="300"/>
      <c r="K206" s="344"/>
    </row>
    <row r="207" s="1" customFormat="1" ht="15" customHeight="1">
      <c r="B207" s="323"/>
      <c r="C207" s="300"/>
      <c r="D207" s="300"/>
      <c r="E207" s="300"/>
      <c r="F207" s="322"/>
      <c r="G207" s="300"/>
      <c r="H207" s="300"/>
      <c r="I207" s="300"/>
      <c r="J207" s="300"/>
      <c r="K207" s="344"/>
    </row>
    <row r="208" s="1" customFormat="1" ht="15" customHeight="1">
      <c r="B208" s="323"/>
      <c r="C208" s="300" t="s">
        <v>739</v>
      </c>
      <c r="D208" s="300"/>
      <c r="E208" s="300"/>
      <c r="F208" s="322" t="s">
        <v>79</v>
      </c>
      <c r="G208" s="300"/>
      <c r="H208" s="300" t="s">
        <v>799</v>
      </c>
      <c r="I208" s="300"/>
      <c r="J208" s="300"/>
      <c r="K208" s="344"/>
    </row>
    <row r="209" s="1" customFormat="1" ht="15" customHeight="1">
      <c r="B209" s="323"/>
      <c r="C209" s="329"/>
      <c r="D209" s="300"/>
      <c r="E209" s="300"/>
      <c r="F209" s="322" t="s">
        <v>634</v>
      </c>
      <c r="G209" s="300"/>
      <c r="H209" s="300" t="s">
        <v>635</v>
      </c>
      <c r="I209" s="300"/>
      <c r="J209" s="300"/>
      <c r="K209" s="344"/>
    </row>
    <row r="210" s="1" customFormat="1" ht="15" customHeight="1">
      <c r="B210" s="323"/>
      <c r="C210" s="300"/>
      <c r="D210" s="300"/>
      <c r="E210" s="300"/>
      <c r="F210" s="322" t="s">
        <v>632</v>
      </c>
      <c r="G210" s="300"/>
      <c r="H210" s="300" t="s">
        <v>800</v>
      </c>
      <c r="I210" s="300"/>
      <c r="J210" s="300"/>
      <c r="K210" s="344"/>
    </row>
    <row r="211" s="1" customFormat="1" ht="15" customHeight="1">
      <c r="B211" s="361"/>
      <c r="C211" s="329"/>
      <c r="D211" s="329"/>
      <c r="E211" s="329"/>
      <c r="F211" s="322" t="s">
        <v>636</v>
      </c>
      <c r="G211" s="307"/>
      <c r="H211" s="348" t="s">
        <v>637</v>
      </c>
      <c r="I211" s="348"/>
      <c r="J211" s="348"/>
      <c r="K211" s="362"/>
    </row>
    <row r="212" s="1" customFormat="1" ht="15" customHeight="1">
      <c r="B212" s="361"/>
      <c r="C212" s="329"/>
      <c r="D212" s="329"/>
      <c r="E212" s="329"/>
      <c r="F212" s="322" t="s">
        <v>638</v>
      </c>
      <c r="G212" s="307"/>
      <c r="H212" s="348" t="s">
        <v>135</v>
      </c>
      <c r="I212" s="348"/>
      <c r="J212" s="348"/>
      <c r="K212" s="362"/>
    </row>
    <row r="213" s="1" customFormat="1" ht="15" customHeight="1">
      <c r="B213" s="361"/>
      <c r="C213" s="329"/>
      <c r="D213" s="329"/>
      <c r="E213" s="329"/>
      <c r="F213" s="363"/>
      <c r="G213" s="307"/>
      <c r="H213" s="364"/>
      <c r="I213" s="364"/>
      <c r="J213" s="364"/>
      <c r="K213" s="362"/>
    </row>
    <row r="214" s="1" customFormat="1" ht="15" customHeight="1">
      <c r="B214" s="361"/>
      <c r="C214" s="300" t="s">
        <v>763</v>
      </c>
      <c r="D214" s="329"/>
      <c r="E214" s="329"/>
      <c r="F214" s="322">
        <v>1</v>
      </c>
      <c r="G214" s="307"/>
      <c r="H214" s="348" t="s">
        <v>801</v>
      </c>
      <c r="I214" s="348"/>
      <c r="J214" s="348"/>
      <c r="K214" s="362"/>
    </row>
    <row r="215" s="1" customFormat="1" ht="15" customHeight="1">
      <c r="B215" s="361"/>
      <c r="C215" s="329"/>
      <c r="D215" s="329"/>
      <c r="E215" s="329"/>
      <c r="F215" s="322">
        <v>2</v>
      </c>
      <c r="G215" s="307"/>
      <c r="H215" s="348" t="s">
        <v>802</v>
      </c>
      <c r="I215" s="348"/>
      <c r="J215" s="348"/>
      <c r="K215" s="362"/>
    </row>
    <row r="216" s="1" customFormat="1" ht="15" customHeight="1">
      <c r="B216" s="361"/>
      <c r="C216" s="329"/>
      <c r="D216" s="329"/>
      <c r="E216" s="329"/>
      <c r="F216" s="322">
        <v>3</v>
      </c>
      <c r="G216" s="307"/>
      <c r="H216" s="348" t="s">
        <v>803</v>
      </c>
      <c r="I216" s="348"/>
      <c r="J216" s="348"/>
      <c r="K216" s="362"/>
    </row>
    <row r="217" s="1" customFormat="1" ht="15" customHeight="1">
      <c r="B217" s="361"/>
      <c r="C217" s="329"/>
      <c r="D217" s="329"/>
      <c r="E217" s="329"/>
      <c r="F217" s="322">
        <v>4</v>
      </c>
      <c r="G217" s="307"/>
      <c r="H217" s="348" t="s">
        <v>804</v>
      </c>
      <c r="I217" s="348"/>
      <c r="J217" s="348"/>
      <c r="K217" s="362"/>
    </row>
    <row r="218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Jakub Vilingr</dc:creator>
  <cp:lastModifiedBy>Jakub Vilingr</cp:lastModifiedBy>
  <dcterms:created xsi:type="dcterms:W3CDTF">2019-08-29T03:26:13Z</dcterms:created>
  <dcterms:modified xsi:type="dcterms:W3CDTF">2019-08-29T03:26:17Z</dcterms:modified>
</cp:coreProperties>
</file>